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2"/>
  </bookViews>
  <sheets>
    <sheet name="normal" sheetId="1" r:id="rId1"/>
    <sheet name="lucky" sheetId="2" r:id="rId2"/>
    <sheet name="1.12.1b normal" sheetId="3" r:id="rId3"/>
    <sheet name="1.12.1b lucky" sheetId="4" r:id="rId4"/>
  </sheets>
  <calcPr calcId="144525" concurrentCalc="0"/>
</workbook>
</file>

<file path=xl/sharedStrings.xml><?xml version="1.0" encoding="utf-8"?>
<sst xmlns="http://schemas.openxmlformats.org/spreadsheetml/2006/main" count="52">
  <si>
    <t>表格输入</t>
  </si>
  <si>
    <t>Id</t>
  </si>
  <si>
    <t>Symbols</t>
  </si>
  <si>
    <t>PayoutType</t>
  </si>
  <si>
    <t>Count</t>
  </si>
  <si>
    <t>Ratio</t>
  </si>
  <si>
    <t>OverallHit</t>
  </si>
  <si>
    <t>Reel1Wild</t>
  </si>
  <si>
    <t>Reel2Wild</t>
  </si>
  <si>
    <t>Reel3Wild</t>
  </si>
  <si>
    <t>Reel4Wild2(1)</t>
  </si>
  <si>
    <t>Reel4Wild7(2)</t>
  </si>
  <si>
    <t>Reel4Wild20(3)</t>
  </si>
  <si>
    <t>Reel4Wild50(4)</t>
  </si>
  <si>
    <t>High7</t>
  </si>
  <si>
    <t>All</t>
  </si>
  <si>
    <t>Mid7</t>
  </si>
  <si>
    <t>Low7</t>
  </si>
  <si>
    <t>7Bar</t>
  </si>
  <si>
    <t>TripleBar</t>
  </si>
  <si>
    <t>DoubleBar</t>
  </si>
  <si>
    <t>SingleBar</t>
  </si>
  <si>
    <t>High7,Mid7,Low7,7Bar</t>
  </si>
  <si>
    <t>Any</t>
  </si>
  <si>
    <t>High7,TripleBar</t>
  </si>
  <si>
    <t>Mid7,DoubleBar</t>
  </si>
  <si>
    <t>Low7,SingleBar</t>
  </si>
  <si>
    <t>TripleBar,DoubleBar,SingleBar,7Bar</t>
  </si>
  <si>
    <t>计算结果</t>
  </si>
  <si>
    <t>总概率</t>
  </si>
  <si>
    <t>RTP</t>
  </si>
  <si>
    <t>方差</t>
  </si>
  <si>
    <t>均方差</t>
  </si>
  <si>
    <t>变异系数</t>
  </si>
  <si>
    <t>合计</t>
  </si>
  <si>
    <t>计算过程（期望）</t>
  </si>
  <si>
    <t>中奖模式</t>
  </si>
  <si>
    <t>所属类别</t>
  </si>
  <si>
    <t>中奖倍率</t>
  </si>
  <si>
    <t>中奖方式</t>
  </si>
  <si>
    <t>基本概率</t>
  </si>
  <si>
    <t>总倍率</t>
  </si>
  <si>
    <t>期望</t>
  </si>
  <si>
    <t>wildfactor</t>
  </si>
  <si>
    <t>W2</t>
  </si>
  <si>
    <t>W7</t>
  </si>
  <si>
    <t>W20</t>
  </si>
  <si>
    <t>W50</t>
  </si>
  <si>
    <t>计算过程（方差）</t>
  </si>
  <si>
    <t>中奖总倍率</t>
  </si>
  <si>
    <t>中奖总概率</t>
  </si>
  <si>
    <t>未中奖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</si>
</sst>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0"/>
      <scheme val="minor"/>
    </font>
    <font>
      <sz val="20"/>
      <color theme="1"/>
      <name val="宋体"/>
      <charset val="134"/>
      <scheme val="minor"/>
    </font>
    <font>
      <sz val="10"/>
      <name val="Arial"/>
      <charset val="0"/>
    </font>
    <font>
      <sz val="12"/>
      <color rgb="FF000000"/>
      <name val="宋体"/>
      <charset val="0"/>
      <scheme val="minor"/>
    </font>
    <font>
      <sz val="18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>
      <alignment horizontal="left"/>
    </xf>
    <xf numFmtId="0" fontId="0" fillId="3" borderId="0" xfId="0" applyFill="1">
      <alignment vertical="center"/>
    </xf>
    <xf numFmtId="10" fontId="0" fillId="3" borderId="0" xfId="0" applyNumberFormat="1" applyFill="1">
      <alignment vertical="center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0" fillId="4" borderId="0" xfId="0" applyFill="1">
      <alignment vertical="center"/>
    </xf>
    <xf numFmtId="10" fontId="1" fillId="0" borderId="0" xfId="0" applyNumberFormat="1" applyFont="1" applyFill="1" applyBorder="1" applyAlignment="1">
      <alignment horizontal="left" vertical="center"/>
    </xf>
    <xf numFmtId="0" fontId="5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2"/>
  <sheetViews>
    <sheetView workbookViewId="0">
      <selection activeCell="F3" sqref="F3:F4"/>
    </sheetView>
  </sheetViews>
  <sheetFormatPr defaultColWidth="9" defaultRowHeight="13.5"/>
  <cols>
    <col min="2" max="2" width="38.25" customWidth="1"/>
    <col min="3" max="3" width="11.5" customWidth="1"/>
    <col min="4" max="4" width="10.625" customWidth="1"/>
    <col min="5" max="5" width="9.375" customWidth="1"/>
    <col min="6" max="6" width="11.5" customWidth="1"/>
    <col min="7" max="9" width="10.375" customWidth="1"/>
    <col min="10" max="11" width="14.875" customWidth="1"/>
    <col min="12" max="13" width="16" customWidth="1"/>
    <col min="14" max="14" width="48.25" customWidth="1"/>
  </cols>
  <sheetData>
    <row r="1" customFormat="1" ht="25.5" spans="1:16382">
      <c r="A1" s="3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</row>
    <row r="2" s="1" customFormat="1" ht="14.25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="1" customFormat="1" ht="14.25" spans="1:13">
      <c r="A3" s="1">
        <v>1</v>
      </c>
      <c r="B3" s="1" t="s">
        <v>14</v>
      </c>
      <c r="C3" s="1" t="s">
        <v>15</v>
      </c>
      <c r="D3" s="1">
        <v>3</v>
      </c>
      <c r="E3" s="1">
        <v>25</v>
      </c>
      <c r="F3" s="5">
        <v>0.0008</v>
      </c>
      <c r="G3" s="1">
        <v>0</v>
      </c>
      <c r="H3" s="1">
        <v>0</v>
      </c>
      <c r="I3" s="1">
        <v>0</v>
      </c>
      <c r="J3" s="1">
        <v>0.9</v>
      </c>
      <c r="K3" s="1">
        <v>0.08</v>
      </c>
      <c r="L3" s="1">
        <v>0.016</v>
      </c>
      <c r="M3" s="1">
        <v>0.004</v>
      </c>
    </row>
    <row r="4" s="1" customFormat="1" ht="14.25" spans="1:13">
      <c r="A4" s="1">
        <v>2</v>
      </c>
      <c r="B4" s="1" t="s">
        <v>16</v>
      </c>
      <c r="C4" s="1" t="s">
        <v>15</v>
      </c>
      <c r="D4" s="1">
        <v>3</v>
      </c>
      <c r="E4" s="1">
        <v>10</v>
      </c>
      <c r="F4" s="5">
        <v>0.0015</v>
      </c>
      <c r="G4" s="1">
        <v>0</v>
      </c>
      <c r="H4" s="1">
        <v>0</v>
      </c>
      <c r="I4" s="1">
        <v>0</v>
      </c>
      <c r="J4" s="1">
        <v>0.9</v>
      </c>
      <c r="K4" s="1">
        <v>0.08</v>
      </c>
      <c r="L4" s="1">
        <v>0.016</v>
      </c>
      <c r="M4" s="1">
        <v>0.004</v>
      </c>
    </row>
    <row r="5" s="1" customFormat="1" ht="14.25" spans="1:13">
      <c r="A5" s="1">
        <v>3</v>
      </c>
      <c r="B5" s="1" t="s">
        <v>17</v>
      </c>
      <c r="C5" s="1" t="s">
        <v>15</v>
      </c>
      <c r="D5" s="1">
        <v>3</v>
      </c>
      <c r="E5" s="1">
        <v>7.5</v>
      </c>
      <c r="F5" s="5">
        <v>0.002</v>
      </c>
      <c r="G5" s="1">
        <v>0</v>
      </c>
      <c r="H5" s="1">
        <v>0</v>
      </c>
      <c r="I5" s="1">
        <v>0</v>
      </c>
      <c r="J5" s="1">
        <v>0.9</v>
      </c>
      <c r="K5" s="1">
        <v>0.08</v>
      </c>
      <c r="L5" s="1">
        <v>0.016</v>
      </c>
      <c r="M5" s="1">
        <v>0.004</v>
      </c>
    </row>
    <row r="6" s="1" customFormat="1" ht="14.25" spans="1:13">
      <c r="A6" s="1">
        <v>4</v>
      </c>
      <c r="B6" s="1" t="s">
        <v>18</v>
      </c>
      <c r="C6" s="1" t="s">
        <v>15</v>
      </c>
      <c r="D6" s="1">
        <v>3</v>
      </c>
      <c r="E6" s="1">
        <v>5</v>
      </c>
      <c r="F6" s="5">
        <v>0.004</v>
      </c>
      <c r="G6" s="1">
        <v>0</v>
      </c>
      <c r="H6" s="1">
        <v>0</v>
      </c>
      <c r="I6" s="1">
        <v>0</v>
      </c>
      <c r="J6" s="1">
        <v>0.9</v>
      </c>
      <c r="K6" s="1">
        <v>0.08</v>
      </c>
      <c r="L6" s="1">
        <v>0.016</v>
      </c>
      <c r="M6" s="1">
        <v>0.004</v>
      </c>
    </row>
    <row r="7" s="1" customFormat="1" ht="14.25" spans="1:13">
      <c r="A7" s="1">
        <v>5</v>
      </c>
      <c r="B7" s="1" t="s">
        <v>19</v>
      </c>
      <c r="C7" s="1" t="s">
        <v>15</v>
      </c>
      <c r="D7" s="1">
        <v>3</v>
      </c>
      <c r="E7" s="1">
        <v>3</v>
      </c>
      <c r="F7" s="5">
        <v>0.006</v>
      </c>
      <c r="G7" s="1">
        <v>0</v>
      </c>
      <c r="H7" s="1">
        <v>0</v>
      </c>
      <c r="I7" s="1">
        <v>0</v>
      </c>
      <c r="J7" s="1">
        <v>0.8</v>
      </c>
      <c r="K7" s="1">
        <v>0.15</v>
      </c>
      <c r="L7" s="1">
        <v>0.046</v>
      </c>
      <c r="M7" s="1">
        <v>0.004</v>
      </c>
    </row>
    <row r="8" s="1" customFormat="1" ht="14.25" spans="1:13">
      <c r="A8" s="1">
        <v>6</v>
      </c>
      <c r="B8" s="1" t="s">
        <v>20</v>
      </c>
      <c r="C8" s="1" t="s">
        <v>15</v>
      </c>
      <c r="D8" s="1">
        <v>3</v>
      </c>
      <c r="E8" s="1">
        <v>2</v>
      </c>
      <c r="F8" s="5">
        <v>0.008</v>
      </c>
      <c r="G8" s="1">
        <v>0</v>
      </c>
      <c r="H8" s="1">
        <v>0</v>
      </c>
      <c r="I8" s="1">
        <v>0</v>
      </c>
      <c r="J8" s="1">
        <v>0.75</v>
      </c>
      <c r="K8" s="1">
        <v>0.2</v>
      </c>
      <c r="L8" s="1">
        <v>0.04</v>
      </c>
      <c r="M8" s="1">
        <v>0.01</v>
      </c>
    </row>
    <row r="9" s="1" customFormat="1" ht="14.25" spans="1:13">
      <c r="A9" s="1">
        <v>7</v>
      </c>
      <c r="B9" s="1" t="s">
        <v>21</v>
      </c>
      <c r="C9" s="1" t="s">
        <v>15</v>
      </c>
      <c r="D9" s="1">
        <v>3</v>
      </c>
      <c r="E9" s="1">
        <v>1</v>
      </c>
      <c r="F9" s="5">
        <v>0.01</v>
      </c>
      <c r="G9" s="1">
        <v>0</v>
      </c>
      <c r="H9" s="1">
        <v>0</v>
      </c>
      <c r="I9" s="1">
        <v>0</v>
      </c>
      <c r="J9" s="1">
        <v>0.75</v>
      </c>
      <c r="K9" s="1">
        <v>0.2</v>
      </c>
      <c r="L9" s="1">
        <v>0.04</v>
      </c>
      <c r="M9" s="1">
        <v>0.01</v>
      </c>
    </row>
    <row r="10" s="1" customFormat="1" ht="14.25" spans="1:13">
      <c r="A10" s="1">
        <v>8</v>
      </c>
      <c r="B10" s="1" t="s">
        <v>22</v>
      </c>
      <c r="C10" s="1" t="s">
        <v>23</v>
      </c>
      <c r="D10" s="1">
        <v>3</v>
      </c>
      <c r="E10" s="1">
        <v>3</v>
      </c>
      <c r="F10" s="5">
        <v>0.01</v>
      </c>
      <c r="G10" s="1">
        <v>0</v>
      </c>
      <c r="H10" s="1">
        <v>0</v>
      </c>
      <c r="I10" s="1">
        <v>0</v>
      </c>
      <c r="J10" s="1">
        <v>0.8</v>
      </c>
      <c r="K10" s="1">
        <v>0.15</v>
      </c>
      <c r="L10" s="1">
        <v>0.046</v>
      </c>
      <c r="M10" s="1">
        <v>0.004</v>
      </c>
    </row>
    <row r="11" s="1" customFormat="1" ht="14.25" spans="1:13">
      <c r="A11" s="1">
        <v>9</v>
      </c>
      <c r="B11" s="1" t="s">
        <v>24</v>
      </c>
      <c r="C11" s="1" t="s">
        <v>23</v>
      </c>
      <c r="D11" s="6">
        <v>3</v>
      </c>
      <c r="E11" s="6">
        <v>1.5</v>
      </c>
      <c r="F11" s="5">
        <v>0.015</v>
      </c>
      <c r="G11" s="1">
        <v>0</v>
      </c>
      <c r="H11" s="1">
        <v>0</v>
      </c>
      <c r="I11" s="1">
        <v>0</v>
      </c>
      <c r="J11" s="1">
        <v>0.75</v>
      </c>
      <c r="K11" s="1">
        <v>0.2</v>
      </c>
      <c r="L11" s="1">
        <v>0.04</v>
      </c>
      <c r="M11" s="1">
        <v>0.01</v>
      </c>
    </row>
    <row r="12" s="1" customFormat="1" ht="14.25" spans="1:13">
      <c r="A12" s="1">
        <v>10</v>
      </c>
      <c r="B12" s="1" t="s">
        <v>25</v>
      </c>
      <c r="C12" s="1" t="s">
        <v>23</v>
      </c>
      <c r="D12" s="6">
        <v>3</v>
      </c>
      <c r="E12" s="6">
        <v>1</v>
      </c>
      <c r="F12" s="5">
        <v>0.02</v>
      </c>
      <c r="G12" s="1">
        <v>0</v>
      </c>
      <c r="H12" s="1">
        <v>0</v>
      </c>
      <c r="I12" s="1">
        <v>0</v>
      </c>
      <c r="J12" s="1">
        <v>0.75</v>
      </c>
      <c r="K12" s="1">
        <v>0.2</v>
      </c>
      <c r="L12" s="1">
        <v>0.04</v>
      </c>
      <c r="M12" s="1">
        <v>0.01</v>
      </c>
    </row>
    <row r="13" s="1" customFormat="1" ht="14.25" spans="1:13">
      <c r="A13" s="1">
        <v>11</v>
      </c>
      <c r="B13" s="1" t="s">
        <v>26</v>
      </c>
      <c r="C13" s="1" t="s">
        <v>23</v>
      </c>
      <c r="D13" s="6">
        <v>3</v>
      </c>
      <c r="E13" s="6">
        <v>0.5</v>
      </c>
      <c r="F13" s="5">
        <v>0.03</v>
      </c>
      <c r="G13" s="1">
        <v>0</v>
      </c>
      <c r="H13" s="1">
        <v>0</v>
      </c>
      <c r="I13" s="1">
        <v>0</v>
      </c>
      <c r="J13" s="1">
        <v>0.75</v>
      </c>
      <c r="K13" s="1">
        <v>0.2</v>
      </c>
      <c r="L13" s="1">
        <v>0.04</v>
      </c>
      <c r="M13" s="1">
        <v>0.01</v>
      </c>
    </row>
    <row r="14" s="1" customFormat="1" ht="14.25" spans="1:13">
      <c r="A14" s="1">
        <v>12</v>
      </c>
      <c r="B14" s="1" t="s">
        <v>27</v>
      </c>
      <c r="C14" s="1" t="s">
        <v>23</v>
      </c>
      <c r="D14" s="6">
        <v>3</v>
      </c>
      <c r="E14" s="6">
        <v>0.5</v>
      </c>
      <c r="F14" s="5">
        <v>0.05</v>
      </c>
      <c r="G14" s="1">
        <v>0</v>
      </c>
      <c r="H14" s="1">
        <v>0</v>
      </c>
      <c r="I14" s="1">
        <v>0</v>
      </c>
      <c r="J14" s="1">
        <v>0.75</v>
      </c>
      <c r="K14" s="1">
        <v>0.2</v>
      </c>
      <c r="L14" s="1">
        <v>0.04</v>
      </c>
      <c r="M14" s="1">
        <v>0.01</v>
      </c>
    </row>
    <row r="15" customFormat="1" ht="25.5" spans="1:16384">
      <c r="A15" s="3" t="s">
        <v>28</v>
      </c>
      <c r="B15" s="2"/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33</v>
      </c>
      <c r="H15" s="1"/>
      <c r="I15" s="1"/>
      <c r="J15" s="1"/>
      <c r="K15" s="1"/>
      <c r="L15" s="1"/>
      <c r="M15" s="1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customFormat="1" ht="14.25" spans="2:4">
      <c r="B16" s="1" t="s">
        <v>14</v>
      </c>
      <c r="C16">
        <f t="shared" ref="C16:C27" si="0">F3</f>
        <v>0.0008</v>
      </c>
      <c r="D16">
        <f>J35</f>
        <v>0.0576</v>
      </c>
    </row>
    <row r="17" customFormat="1" ht="14.25" spans="2:4">
      <c r="B17" s="1" t="s">
        <v>16</v>
      </c>
      <c r="C17">
        <f t="shared" si="0"/>
        <v>0.0015</v>
      </c>
      <c r="D17">
        <f>J40</f>
        <v>0.0432</v>
      </c>
    </row>
    <row r="18" customFormat="1" ht="14.25" spans="2:14">
      <c r="B18" s="1" t="s">
        <v>17</v>
      </c>
      <c r="C18">
        <f t="shared" si="0"/>
        <v>0.002</v>
      </c>
      <c r="D18">
        <f>J45</f>
        <v>0.0432</v>
      </c>
      <c r="N18" s="1"/>
    </row>
    <row r="19" customFormat="1" ht="14.25" spans="2:14">
      <c r="B19" s="1" t="s">
        <v>18</v>
      </c>
      <c r="C19">
        <f t="shared" si="0"/>
        <v>0.004</v>
      </c>
      <c r="D19">
        <f>J50</f>
        <v>0.0576</v>
      </c>
      <c r="N19" s="1"/>
    </row>
    <row r="20" customFormat="1" ht="14.25" spans="2:14">
      <c r="B20" s="1" t="s">
        <v>19</v>
      </c>
      <c r="C20">
        <f t="shared" si="0"/>
        <v>0.006</v>
      </c>
      <c r="D20">
        <f>J55</f>
        <v>0.06786</v>
      </c>
      <c r="N20" s="1"/>
    </row>
    <row r="21" customFormat="1" ht="14.25" spans="2:14">
      <c r="B21" s="1" t="s">
        <v>20</v>
      </c>
      <c r="C21">
        <f t="shared" si="0"/>
        <v>0.008</v>
      </c>
      <c r="D21">
        <f>J60</f>
        <v>0.0672</v>
      </c>
      <c r="N21" s="1"/>
    </row>
    <row r="22" customFormat="1" ht="14.25" spans="2:14">
      <c r="B22" s="1" t="s">
        <v>21</v>
      </c>
      <c r="C22">
        <f t="shared" si="0"/>
        <v>0.01</v>
      </c>
      <c r="D22">
        <f>J65</f>
        <v>0.042</v>
      </c>
      <c r="N22" s="1"/>
    </row>
    <row r="23" customFormat="1" ht="14.25" spans="2:14">
      <c r="B23" s="1" t="s">
        <v>22</v>
      </c>
      <c r="C23">
        <f t="shared" si="0"/>
        <v>0.01</v>
      </c>
      <c r="D23">
        <f>J70</f>
        <v>0.1131</v>
      </c>
      <c r="N23" s="1"/>
    </row>
    <row r="24" customFormat="1" ht="14.25" spans="2:14">
      <c r="B24" s="1" t="s">
        <v>24</v>
      </c>
      <c r="C24">
        <f t="shared" si="0"/>
        <v>0.015</v>
      </c>
      <c r="D24">
        <f>J75</f>
        <v>0.0945</v>
      </c>
      <c r="N24" s="1"/>
    </row>
    <row r="25" customFormat="1" ht="14.25" spans="2:14">
      <c r="B25" s="1" t="s">
        <v>25</v>
      </c>
      <c r="C25">
        <f t="shared" si="0"/>
        <v>0.02</v>
      </c>
      <c r="D25">
        <f>J80</f>
        <v>0.084</v>
      </c>
      <c r="N25" s="1"/>
    </row>
    <row r="26" customFormat="1" ht="14.25" spans="2:4">
      <c r="B26" s="1" t="s">
        <v>26</v>
      </c>
      <c r="C26">
        <f t="shared" si="0"/>
        <v>0.03</v>
      </c>
      <c r="D26">
        <f>J85</f>
        <v>0.063</v>
      </c>
    </row>
    <row r="27" customFormat="1" ht="14.25" spans="2:4">
      <c r="B27" s="1" t="s">
        <v>27</v>
      </c>
      <c r="C27">
        <f t="shared" si="0"/>
        <v>0.05</v>
      </c>
      <c r="D27">
        <f>J90</f>
        <v>0.105</v>
      </c>
    </row>
    <row r="28" customFormat="1" spans="2:7">
      <c r="B28" s="7" t="s">
        <v>34</v>
      </c>
      <c r="C28" s="8">
        <f>SUM(C16:C27)</f>
        <v>0.1573</v>
      </c>
      <c r="D28" s="8">
        <f>SUM(D16:D27)</f>
        <v>0.83826</v>
      </c>
      <c r="E28">
        <f>E142</f>
        <v>31.7644701724</v>
      </c>
      <c r="F28">
        <f>SQRT(E28)</f>
        <v>5.63599770869364</v>
      </c>
      <c r="G28">
        <f>F28/D28</f>
        <v>6.72344822452896</v>
      </c>
    </row>
    <row r="29" s="2" customFormat="1" ht="25.5" spans="1:14">
      <c r="A29" s="3" t="s">
        <v>35</v>
      </c>
      <c r="C29" s="9"/>
      <c r="D29" s="9"/>
      <c r="E29" s="10"/>
      <c r="F29" s="1"/>
      <c r="G29" s="10"/>
      <c r="H29" s="1"/>
      <c r="I29" s="13"/>
      <c r="J29" s="1"/>
      <c r="K29" s="1"/>
      <c r="L29" s="1"/>
      <c r="M29" s="1"/>
      <c r="N29" s="9"/>
    </row>
    <row r="30" s="2" customFormat="1" ht="14.25" spans="2:14">
      <c r="B30" s="2" t="s">
        <v>36</v>
      </c>
      <c r="C30" s="2" t="s">
        <v>37</v>
      </c>
      <c r="D30" s="11" t="s">
        <v>4</v>
      </c>
      <c r="E30" s="1" t="s">
        <v>38</v>
      </c>
      <c r="F30" s="1" t="s">
        <v>39</v>
      </c>
      <c r="G30" s="1" t="s">
        <v>40</v>
      </c>
      <c r="H30" s="1" t="s">
        <v>29</v>
      </c>
      <c r="I30" s="1" t="s">
        <v>41</v>
      </c>
      <c r="J30" s="1" t="s">
        <v>42</v>
      </c>
      <c r="K30" s="2" t="s">
        <v>43</v>
      </c>
      <c r="L30" s="1"/>
      <c r="M30" s="1"/>
      <c r="N30" s="9"/>
    </row>
    <row r="31" customFormat="1" ht="14.25" spans="2:11">
      <c r="B31" s="1" t="s">
        <v>14</v>
      </c>
      <c r="C31" s="1" t="s">
        <v>15</v>
      </c>
      <c r="D31" s="1">
        <v>3</v>
      </c>
      <c r="E31">
        <v>2</v>
      </c>
      <c r="F31" t="s">
        <v>44</v>
      </c>
      <c r="G31">
        <v>0.9</v>
      </c>
      <c r="H31">
        <f>$F$3*G31</f>
        <v>0.00072</v>
      </c>
      <c r="I31">
        <f>$E$3*E31</f>
        <v>50</v>
      </c>
      <c r="J31">
        <f t="shared" ref="J31:J34" si="1">H31*I31</f>
        <v>0.036</v>
      </c>
      <c r="K31">
        <f t="shared" ref="K31:K34" si="2">E31*G31</f>
        <v>1.8</v>
      </c>
    </row>
    <row r="32" customFormat="1" spans="5:11">
      <c r="E32">
        <v>7</v>
      </c>
      <c r="F32" t="s">
        <v>45</v>
      </c>
      <c r="G32">
        <v>0.08</v>
      </c>
      <c r="H32">
        <f>$F$3*G32</f>
        <v>6.4e-5</v>
      </c>
      <c r="I32">
        <f>$E$3*E32</f>
        <v>175</v>
      </c>
      <c r="J32">
        <f t="shared" si="1"/>
        <v>0.0112</v>
      </c>
      <c r="K32">
        <f t="shared" si="2"/>
        <v>0.56</v>
      </c>
    </row>
    <row r="33" customFormat="1" spans="5:11">
      <c r="E33">
        <v>20</v>
      </c>
      <c r="F33" t="s">
        <v>46</v>
      </c>
      <c r="G33">
        <v>0.016</v>
      </c>
      <c r="H33">
        <f>$F$3*G33</f>
        <v>1.28e-5</v>
      </c>
      <c r="I33">
        <f>$E$3*E33</f>
        <v>500</v>
      </c>
      <c r="J33">
        <f t="shared" si="1"/>
        <v>0.0064</v>
      </c>
      <c r="K33">
        <f t="shared" si="2"/>
        <v>0.32</v>
      </c>
    </row>
    <row r="34" customFormat="1" spans="5:11">
      <c r="E34">
        <v>50</v>
      </c>
      <c r="F34" t="s">
        <v>47</v>
      </c>
      <c r="G34">
        <v>0.004</v>
      </c>
      <c r="H34">
        <f>$F$3*G34</f>
        <v>3.2e-6</v>
      </c>
      <c r="I34">
        <f>$E$3*E34</f>
        <v>1250</v>
      </c>
      <c r="J34">
        <f t="shared" si="1"/>
        <v>0.004</v>
      </c>
      <c r="K34">
        <f t="shared" si="2"/>
        <v>0.2</v>
      </c>
    </row>
    <row r="35" customFormat="1" spans="6:11">
      <c r="F35" s="12" t="s">
        <v>34</v>
      </c>
      <c r="G35" s="12">
        <f t="shared" ref="G35:K35" si="3">SUM(G31:G34)</f>
        <v>1</v>
      </c>
      <c r="H35" s="12">
        <f t="shared" si="3"/>
        <v>0.0008</v>
      </c>
      <c r="I35" s="12"/>
      <c r="J35" s="12">
        <f t="shared" si="3"/>
        <v>0.0576</v>
      </c>
      <c r="K35" s="12">
        <f t="shared" si="3"/>
        <v>2.88</v>
      </c>
    </row>
    <row r="36" customFormat="1" ht="14.25" spans="2:11">
      <c r="B36" s="1" t="s">
        <v>16</v>
      </c>
      <c r="C36" s="1" t="s">
        <v>15</v>
      </c>
      <c r="D36" s="1">
        <v>3</v>
      </c>
      <c r="E36">
        <v>2</v>
      </c>
      <c r="F36" t="s">
        <v>44</v>
      </c>
      <c r="G36">
        <v>0.9</v>
      </c>
      <c r="H36">
        <f>$F$4*G36</f>
        <v>0.00135</v>
      </c>
      <c r="I36">
        <f>$E$4*E36</f>
        <v>20</v>
      </c>
      <c r="J36">
        <f t="shared" ref="J36:J39" si="4">H36*I36</f>
        <v>0.027</v>
      </c>
      <c r="K36">
        <f t="shared" ref="K36:K39" si="5">E36*G36</f>
        <v>1.8</v>
      </c>
    </row>
    <row r="37" customFormat="1" spans="5:11">
      <c r="E37">
        <v>7</v>
      </c>
      <c r="F37" t="s">
        <v>45</v>
      </c>
      <c r="G37">
        <v>0.08</v>
      </c>
      <c r="H37">
        <f>$F$4*G37</f>
        <v>0.00012</v>
      </c>
      <c r="I37">
        <f>$E$4*E37</f>
        <v>70</v>
      </c>
      <c r="J37">
        <f t="shared" si="4"/>
        <v>0.0084</v>
      </c>
      <c r="K37">
        <f t="shared" si="5"/>
        <v>0.56</v>
      </c>
    </row>
    <row r="38" customFormat="1" spans="5:11">
      <c r="E38">
        <v>20</v>
      </c>
      <c r="F38" t="s">
        <v>46</v>
      </c>
      <c r="G38">
        <v>0.016</v>
      </c>
      <c r="H38">
        <f>$F$4*G38</f>
        <v>2.4e-5</v>
      </c>
      <c r="I38">
        <f>$E$4*E38</f>
        <v>200</v>
      </c>
      <c r="J38">
        <f t="shared" si="4"/>
        <v>0.0048</v>
      </c>
      <c r="K38">
        <f t="shared" si="5"/>
        <v>0.32</v>
      </c>
    </row>
    <row r="39" customFormat="1" spans="5:11">
      <c r="E39">
        <v>50</v>
      </c>
      <c r="F39" t="s">
        <v>47</v>
      </c>
      <c r="G39">
        <v>0.004</v>
      </c>
      <c r="H39">
        <f>$F$4*G39</f>
        <v>6e-6</v>
      </c>
      <c r="I39">
        <f>$E$4*E39</f>
        <v>500</v>
      </c>
      <c r="J39">
        <f t="shared" si="4"/>
        <v>0.003</v>
      </c>
      <c r="K39">
        <f t="shared" si="5"/>
        <v>0.2</v>
      </c>
    </row>
    <row r="40" customFormat="1" spans="6:11">
      <c r="F40" s="12" t="s">
        <v>34</v>
      </c>
      <c r="G40" s="12">
        <f t="shared" ref="G40:K40" si="6">SUM(G36:G39)</f>
        <v>1</v>
      </c>
      <c r="H40" s="12">
        <f t="shared" si="6"/>
        <v>0.0015</v>
      </c>
      <c r="I40" s="12"/>
      <c r="J40" s="12">
        <f t="shared" si="6"/>
        <v>0.0432</v>
      </c>
      <c r="K40" s="12">
        <f t="shared" si="6"/>
        <v>2.88</v>
      </c>
    </row>
    <row r="41" customFormat="1" ht="14.25" spans="2:11">
      <c r="B41" s="1" t="s">
        <v>17</v>
      </c>
      <c r="C41" s="1" t="s">
        <v>15</v>
      </c>
      <c r="D41" s="1">
        <v>3</v>
      </c>
      <c r="E41">
        <v>2</v>
      </c>
      <c r="F41" t="s">
        <v>44</v>
      </c>
      <c r="G41">
        <v>0.9</v>
      </c>
      <c r="H41">
        <f>$F$5*G41</f>
        <v>0.0018</v>
      </c>
      <c r="I41">
        <f>$E$5*E41</f>
        <v>15</v>
      </c>
      <c r="J41">
        <f t="shared" ref="J41:J44" si="7">H41*I41</f>
        <v>0.027</v>
      </c>
      <c r="K41">
        <f t="shared" ref="K41:K44" si="8">E41*G41</f>
        <v>1.8</v>
      </c>
    </row>
    <row r="42" customFormat="1" spans="5:11">
      <c r="E42">
        <v>7</v>
      </c>
      <c r="F42" t="s">
        <v>45</v>
      </c>
      <c r="G42">
        <v>0.08</v>
      </c>
      <c r="H42">
        <f>$F$5*G42</f>
        <v>0.00016</v>
      </c>
      <c r="I42">
        <f>$E$5*E42</f>
        <v>52.5</v>
      </c>
      <c r="J42">
        <f t="shared" si="7"/>
        <v>0.0084</v>
      </c>
      <c r="K42">
        <f t="shared" si="8"/>
        <v>0.56</v>
      </c>
    </row>
    <row r="43" customFormat="1" spans="5:11">
      <c r="E43">
        <v>20</v>
      </c>
      <c r="F43" t="s">
        <v>46</v>
      </c>
      <c r="G43">
        <v>0.016</v>
      </c>
      <c r="H43">
        <f>$F$5*G43</f>
        <v>3.2e-5</v>
      </c>
      <c r="I43">
        <f>$E$5*E43</f>
        <v>150</v>
      </c>
      <c r="J43">
        <f t="shared" si="7"/>
        <v>0.0048</v>
      </c>
      <c r="K43">
        <f t="shared" si="8"/>
        <v>0.32</v>
      </c>
    </row>
    <row r="44" customFormat="1" spans="5:11">
      <c r="E44">
        <v>50</v>
      </c>
      <c r="F44" t="s">
        <v>47</v>
      </c>
      <c r="G44">
        <v>0.004</v>
      </c>
      <c r="H44">
        <f>$F$5*G44</f>
        <v>8e-6</v>
      </c>
      <c r="I44">
        <f>$E$5*E44</f>
        <v>375</v>
      </c>
      <c r="J44">
        <f t="shared" si="7"/>
        <v>0.003</v>
      </c>
      <c r="K44">
        <f t="shared" si="8"/>
        <v>0.2</v>
      </c>
    </row>
    <row r="45" customFormat="1" spans="6:11">
      <c r="F45" s="12" t="s">
        <v>34</v>
      </c>
      <c r="G45" s="12">
        <f t="shared" ref="G45:K45" si="9">SUM(G41:G44)</f>
        <v>1</v>
      </c>
      <c r="H45" s="12">
        <f t="shared" si="9"/>
        <v>0.002</v>
      </c>
      <c r="I45" s="12"/>
      <c r="J45" s="12">
        <f t="shared" si="9"/>
        <v>0.0432</v>
      </c>
      <c r="K45" s="12">
        <f t="shared" si="9"/>
        <v>2.88</v>
      </c>
    </row>
    <row r="46" customFormat="1" ht="14.25" spans="2:11">
      <c r="B46" s="1" t="s">
        <v>18</v>
      </c>
      <c r="C46" s="1" t="s">
        <v>15</v>
      </c>
      <c r="D46" s="1">
        <v>3</v>
      </c>
      <c r="E46">
        <v>2</v>
      </c>
      <c r="F46" t="s">
        <v>44</v>
      </c>
      <c r="G46">
        <v>0.9</v>
      </c>
      <c r="H46">
        <f t="shared" ref="H46:H49" si="10">$F$6*G46</f>
        <v>0.0036</v>
      </c>
      <c r="I46">
        <f t="shared" ref="I46:I49" si="11">$E$6*E46</f>
        <v>10</v>
      </c>
      <c r="J46">
        <f t="shared" ref="J46:J49" si="12">H46*I46</f>
        <v>0.036</v>
      </c>
      <c r="K46">
        <f t="shared" ref="K46:K49" si="13">E46*G46</f>
        <v>1.8</v>
      </c>
    </row>
    <row r="47" customFormat="1" spans="5:11">
      <c r="E47">
        <v>7</v>
      </c>
      <c r="F47" t="s">
        <v>45</v>
      </c>
      <c r="G47">
        <v>0.08</v>
      </c>
      <c r="H47">
        <f t="shared" si="10"/>
        <v>0.00032</v>
      </c>
      <c r="I47">
        <f t="shared" si="11"/>
        <v>35</v>
      </c>
      <c r="J47">
        <f t="shared" si="12"/>
        <v>0.0112</v>
      </c>
      <c r="K47">
        <f t="shared" si="13"/>
        <v>0.56</v>
      </c>
    </row>
    <row r="48" customFormat="1" spans="5:11">
      <c r="E48">
        <v>20</v>
      </c>
      <c r="F48" t="s">
        <v>46</v>
      </c>
      <c r="G48">
        <v>0.016</v>
      </c>
      <c r="H48">
        <f t="shared" si="10"/>
        <v>6.4e-5</v>
      </c>
      <c r="I48">
        <f t="shared" si="11"/>
        <v>100</v>
      </c>
      <c r="J48">
        <f t="shared" si="12"/>
        <v>0.0064</v>
      </c>
      <c r="K48">
        <f t="shared" si="13"/>
        <v>0.32</v>
      </c>
    </row>
    <row r="49" customFormat="1" spans="5:11">
      <c r="E49">
        <v>50</v>
      </c>
      <c r="F49" t="s">
        <v>47</v>
      </c>
      <c r="G49">
        <v>0.004</v>
      </c>
      <c r="H49">
        <f t="shared" si="10"/>
        <v>1.6e-5</v>
      </c>
      <c r="I49">
        <f t="shared" si="11"/>
        <v>250</v>
      </c>
      <c r="J49">
        <f t="shared" si="12"/>
        <v>0.004</v>
      </c>
      <c r="K49">
        <f t="shared" si="13"/>
        <v>0.2</v>
      </c>
    </row>
    <row r="50" customFormat="1" spans="6:11">
      <c r="F50" s="12" t="s">
        <v>34</v>
      </c>
      <c r="G50" s="12">
        <f t="shared" ref="G50:K50" si="14">SUM(G46:G49)</f>
        <v>1</v>
      </c>
      <c r="H50" s="12">
        <f t="shared" si="14"/>
        <v>0.004</v>
      </c>
      <c r="I50" s="12"/>
      <c r="J50" s="12">
        <f t="shared" si="14"/>
        <v>0.0576</v>
      </c>
      <c r="K50" s="12">
        <f t="shared" si="14"/>
        <v>2.88</v>
      </c>
    </row>
    <row r="51" customFormat="1" ht="14.25" spans="2:11">
      <c r="B51" s="1" t="s">
        <v>19</v>
      </c>
      <c r="C51" s="1" t="s">
        <v>15</v>
      </c>
      <c r="D51" s="1">
        <v>3</v>
      </c>
      <c r="E51">
        <v>2</v>
      </c>
      <c r="F51" t="s">
        <v>44</v>
      </c>
      <c r="G51">
        <f>J7</f>
        <v>0.8</v>
      </c>
      <c r="H51">
        <f t="shared" ref="H51:H54" si="15">$F$7*G51</f>
        <v>0.0048</v>
      </c>
      <c r="I51">
        <f t="shared" ref="I51:I54" si="16">$E$7*E51</f>
        <v>6</v>
      </c>
      <c r="J51">
        <f t="shared" ref="J51:J54" si="17">H51*I51</f>
        <v>0.0288</v>
      </c>
      <c r="K51">
        <f t="shared" ref="K51:K54" si="18">E51*G51</f>
        <v>1.6</v>
      </c>
    </row>
    <row r="52" customFormat="1" spans="5:11">
      <c r="E52">
        <v>7</v>
      </c>
      <c r="F52" t="s">
        <v>45</v>
      </c>
      <c r="G52">
        <f>K7</f>
        <v>0.15</v>
      </c>
      <c r="H52">
        <f t="shared" si="15"/>
        <v>0.0009</v>
      </c>
      <c r="I52">
        <f t="shared" si="16"/>
        <v>21</v>
      </c>
      <c r="J52">
        <f t="shared" si="17"/>
        <v>0.0189</v>
      </c>
      <c r="K52">
        <f t="shared" si="18"/>
        <v>1.05</v>
      </c>
    </row>
    <row r="53" customFormat="1" spans="5:11">
      <c r="E53">
        <v>20</v>
      </c>
      <c r="F53" t="s">
        <v>46</v>
      </c>
      <c r="G53">
        <f>L7</f>
        <v>0.046</v>
      </c>
      <c r="H53">
        <f t="shared" si="15"/>
        <v>0.000276</v>
      </c>
      <c r="I53">
        <f t="shared" si="16"/>
        <v>60</v>
      </c>
      <c r="J53">
        <f t="shared" si="17"/>
        <v>0.01656</v>
      </c>
      <c r="K53">
        <f t="shared" si="18"/>
        <v>0.92</v>
      </c>
    </row>
    <row r="54" customFormat="1" spans="5:11">
      <c r="E54">
        <v>50</v>
      </c>
      <c r="F54" t="s">
        <v>47</v>
      </c>
      <c r="G54">
        <f>M7</f>
        <v>0.004</v>
      </c>
      <c r="H54">
        <f t="shared" si="15"/>
        <v>2.4e-5</v>
      </c>
      <c r="I54">
        <f t="shared" si="16"/>
        <v>150</v>
      </c>
      <c r="J54">
        <f t="shared" si="17"/>
        <v>0.0036</v>
      </c>
      <c r="K54">
        <f t="shared" si="18"/>
        <v>0.2</v>
      </c>
    </row>
    <row r="55" customFormat="1" spans="6:11">
      <c r="F55" s="12" t="s">
        <v>34</v>
      </c>
      <c r="G55" s="12">
        <f t="shared" ref="G55:K55" si="19">SUM(G51:G54)</f>
        <v>1</v>
      </c>
      <c r="H55" s="12">
        <f t="shared" si="19"/>
        <v>0.006</v>
      </c>
      <c r="I55" s="12"/>
      <c r="J55" s="12">
        <f t="shared" si="19"/>
        <v>0.06786</v>
      </c>
      <c r="K55" s="12">
        <f t="shared" si="19"/>
        <v>3.77</v>
      </c>
    </row>
    <row r="56" customFormat="1" ht="14.25" spans="2:11">
      <c r="B56" s="1" t="s">
        <v>20</v>
      </c>
      <c r="C56" s="1" t="s">
        <v>15</v>
      </c>
      <c r="D56" s="1">
        <v>3</v>
      </c>
      <c r="E56">
        <v>2</v>
      </c>
      <c r="F56" t="s">
        <v>44</v>
      </c>
      <c r="G56">
        <f>J8</f>
        <v>0.75</v>
      </c>
      <c r="H56">
        <f t="shared" ref="H56:H59" si="20">$F$8*G56</f>
        <v>0.006</v>
      </c>
      <c r="I56">
        <f t="shared" ref="I56:I59" si="21">$E$8*E56</f>
        <v>4</v>
      </c>
      <c r="J56">
        <f t="shared" ref="J56:J59" si="22">H56*I56</f>
        <v>0.024</v>
      </c>
      <c r="K56">
        <f t="shared" ref="K56:K59" si="23">E56*G56</f>
        <v>1.5</v>
      </c>
    </row>
    <row r="57" customFormat="1" spans="5:11">
      <c r="E57">
        <v>7</v>
      </c>
      <c r="F57" t="s">
        <v>45</v>
      </c>
      <c r="G57">
        <f>K8</f>
        <v>0.2</v>
      </c>
      <c r="H57">
        <f t="shared" si="20"/>
        <v>0.0016</v>
      </c>
      <c r="I57">
        <f t="shared" si="21"/>
        <v>14</v>
      </c>
      <c r="J57">
        <f t="shared" si="22"/>
        <v>0.0224</v>
      </c>
      <c r="K57">
        <f t="shared" si="23"/>
        <v>1.4</v>
      </c>
    </row>
    <row r="58" customFormat="1" spans="5:11">
      <c r="E58">
        <v>20</v>
      </c>
      <c r="F58" t="s">
        <v>46</v>
      </c>
      <c r="G58">
        <f>L8</f>
        <v>0.04</v>
      </c>
      <c r="H58">
        <f t="shared" si="20"/>
        <v>0.00032</v>
      </c>
      <c r="I58">
        <f t="shared" si="21"/>
        <v>40</v>
      </c>
      <c r="J58">
        <f t="shared" si="22"/>
        <v>0.0128</v>
      </c>
      <c r="K58">
        <f t="shared" si="23"/>
        <v>0.8</v>
      </c>
    </row>
    <row r="59" customFormat="1" spans="5:11">
      <c r="E59">
        <v>50</v>
      </c>
      <c r="F59" t="s">
        <v>47</v>
      </c>
      <c r="G59">
        <f>M8</f>
        <v>0.01</v>
      </c>
      <c r="H59">
        <f t="shared" si="20"/>
        <v>8e-5</v>
      </c>
      <c r="I59">
        <f t="shared" si="21"/>
        <v>100</v>
      </c>
      <c r="J59">
        <f t="shared" si="22"/>
        <v>0.008</v>
      </c>
      <c r="K59">
        <f t="shared" si="23"/>
        <v>0.5</v>
      </c>
    </row>
    <row r="60" customFormat="1" spans="6:11">
      <c r="F60" s="12" t="s">
        <v>34</v>
      </c>
      <c r="G60" s="12">
        <f t="shared" ref="G60:K60" si="24">SUM(G56:G59)</f>
        <v>1</v>
      </c>
      <c r="H60" s="12">
        <f t="shared" si="24"/>
        <v>0.008</v>
      </c>
      <c r="I60" s="12"/>
      <c r="J60" s="12">
        <f t="shared" si="24"/>
        <v>0.0672</v>
      </c>
      <c r="K60" s="12">
        <f t="shared" si="24"/>
        <v>4.2</v>
      </c>
    </row>
    <row r="61" customFormat="1" ht="14.25" spans="2:11">
      <c r="B61" s="1" t="s">
        <v>21</v>
      </c>
      <c r="C61" s="1" t="s">
        <v>15</v>
      </c>
      <c r="D61" s="1">
        <v>3</v>
      </c>
      <c r="E61">
        <v>2</v>
      </c>
      <c r="F61" t="s">
        <v>44</v>
      </c>
      <c r="G61">
        <f>J9</f>
        <v>0.75</v>
      </c>
      <c r="H61">
        <f t="shared" ref="H61:H64" si="25">$F$9*G61</f>
        <v>0.0075</v>
      </c>
      <c r="I61">
        <f t="shared" ref="I61:I64" si="26">$E$9*E61</f>
        <v>2</v>
      </c>
      <c r="J61">
        <f t="shared" ref="J61:J64" si="27">H61*I61</f>
        <v>0.015</v>
      </c>
      <c r="K61">
        <f t="shared" ref="K61:K64" si="28">E61*G61</f>
        <v>1.5</v>
      </c>
    </row>
    <row r="62" customFormat="1" spans="5:11">
      <c r="E62">
        <v>7</v>
      </c>
      <c r="F62" t="s">
        <v>45</v>
      </c>
      <c r="G62">
        <f>K9</f>
        <v>0.2</v>
      </c>
      <c r="H62">
        <f t="shared" si="25"/>
        <v>0.002</v>
      </c>
      <c r="I62">
        <f t="shared" si="26"/>
        <v>7</v>
      </c>
      <c r="J62">
        <f t="shared" si="27"/>
        <v>0.014</v>
      </c>
      <c r="K62">
        <f t="shared" si="28"/>
        <v>1.4</v>
      </c>
    </row>
    <row r="63" customFormat="1" spans="5:11">
      <c r="E63">
        <v>20</v>
      </c>
      <c r="F63" t="s">
        <v>46</v>
      </c>
      <c r="G63">
        <f>L9</f>
        <v>0.04</v>
      </c>
      <c r="H63">
        <f t="shared" si="25"/>
        <v>0.0004</v>
      </c>
      <c r="I63">
        <f t="shared" si="26"/>
        <v>20</v>
      </c>
      <c r="J63">
        <f t="shared" si="27"/>
        <v>0.008</v>
      </c>
      <c r="K63">
        <f t="shared" si="28"/>
        <v>0.8</v>
      </c>
    </row>
    <row r="64" customFormat="1" spans="5:11">
      <c r="E64">
        <v>50</v>
      </c>
      <c r="F64" t="s">
        <v>47</v>
      </c>
      <c r="G64">
        <f>M9</f>
        <v>0.01</v>
      </c>
      <c r="H64">
        <f t="shared" si="25"/>
        <v>0.0001</v>
      </c>
      <c r="I64">
        <f t="shared" si="26"/>
        <v>50</v>
      </c>
      <c r="J64">
        <f t="shared" si="27"/>
        <v>0.005</v>
      </c>
      <c r="K64">
        <f t="shared" si="28"/>
        <v>0.5</v>
      </c>
    </row>
    <row r="65" customFormat="1" spans="6:11">
      <c r="F65" s="12" t="s">
        <v>34</v>
      </c>
      <c r="G65" s="12">
        <f t="shared" ref="G65:K65" si="29">SUM(G61:G64)</f>
        <v>1</v>
      </c>
      <c r="H65" s="12">
        <f t="shared" si="29"/>
        <v>0.01</v>
      </c>
      <c r="I65" s="12"/>
      <c r="J65" s="12">
        <f t="shared" si="29"/>
        <v>0.042</v>
      </c>
      <c r="K65" s="12">
        <f t="shared" si="29"/>
        <v>4.2</v>
      </c>
    </row>
    <row r="66" customFormat="1" ht="14.25" spans="2:11">
      <c r="B66" s="1" t="s">
        <v>22</v>
      </c>
      <c r="C66" s="1" t="s">
        <v>23</v>
      </c>
      <c r="D66" s="1">
        <v>3</v>
      </c>
      <c r="E66">
        <v>2</v>
      </c>
      <c r="F66" t="s">
        <v>44</v>
      </c>
      <c r="G66">
        <f>J10</f>
        <v>0.8</v>
      </c>
      <c r="H66">
        <f t="shared" ref="H66:H69" si="30">$F$10*G66</f>
        <v>0.008</v>
      </c>
      <c r="I66">
        <f t="shared" ref="I66:I69" si="31">$E$10*E66</f>
        <v>6</v>
      </c>
      <c r="J66">
        <f t="shared" ref="J66:J69" si="32">H66*I66</f>
        <v>0.048</v>
      </c>
      <c r="K66">
        <f t="shared" ref="K66:K69" si="33">E66*G66</f>
        <v>1.6</v>
      </c>
    </row>
    <row r="67" customFormat="1" spans="5:11">
      <c r="E67">
        <v>7</v>
      </c>
      <c r="F67" t="s">
        <v>45</v>
      </c>
      <c r="G67">
        <f>K10</f>
        <v>0.15</v>
      </c>
      <c r="H67">
        <f t="shared" si="30"/>
        <v>0.0015</v>
      </c>
      <c r="I67">
        <f t="shared" si="31"/>
        <v>21</v>
      </c>
      <c r="J67">
        <f t="shared" si="32"/>
        <v>0.0315</v>
      </c>
      <c r="K67">
        <f t="shared" si="33"/>
        <v>1.05</v>
      </c>
    </row>
    <row r="68" customFormat="1" spans="5:11">
      <c r="E68">
        <v>20</v>
      </c>
      <c r="F68" t="s">
        <v>46</v>
      </c>
      <c r="G68">
        <f>L10</f>
        <v>0.046</v>
      </c>
      <c r="H68">
        <f t="shared" si="30"/>
        <v>0.00046</v>
      </c>
      <c r="I68">
        <f t="shared" si="31"/>
        <v>60</v>
      </c>
      <c r="J68">
        <f t="shared" si="32"/>
        <v>0.0276</v>
      </c>
      <c r="K68">
        <f t="shared" si="33"/>
        <v>0.92</v>
      </c>
    </row>
    <row r="69" customFormat="1" spans="5:11">
      <c r="E69">
        <v>50</v>
      </c>
      <c r="F69" t="s">
        <v>47</v>
      </c>
      <c r="G69">
        <f>M10</f>
        <v>0.004</v>
      </c>
      <c r="H69">
        <f t="shared" si="30"/>
        <v>4e-5</v>
      </c>
      <c r="I69">
        <f t="shared" si="31"/>
        <v>150</v>
      </c>
      <c r="J69">
        <f t="shared" si="32"/>
        <v>0.006</v>
      </c>
      <c r="K69">
        <f t="shared" si="33"/>
        <v>0.2</v>
      </c>
    </row>
    <row r="70" customFormat="1" spans="6:11">
      <c r="F70" s="12" t="s">
        <v>34</v>
      </c>
      <c r="G70" s="12">
        <f t="shared" ref="G70:K70" si="34">SUM(G66:G69)</f>
        <v>1</v>
      </c>
      <c r="H70" s="12">
        <f t="shared" si="34"/>
        <v>0.01</v>
      </c>
      <c r="I70" s="12"/>
      <c r="J70" s="12">
        <f t="shared" si="34"/>
        <v>0.1131</v>
      </c>
      <c r="K70" s="12">
        <f t="shared" si="34"/>
        <v>3.77</v>
      </c>
    </row>
    <row r="71" customFormat="1" ht="14.25" spans="2:11">
      <c r="B71" s="1" t="s">
        <v>24</v>
      </c>
      <c r="C71" s="1" t="s">
        <v>23</v>
      </c>
      <c r="D71" s="1">
        <v>3</v>
      </c>
      <c r="E71">
        <v>2</v>
      </c>
      <c r="F71" t="s">
        <v>44</v>
      </c>
      <c r="G71">
        <v>0.75</v>
      </c>
      <c r="H71">
        <f t="shared" ref="H71:H74" si="35">$F$11*G71</f>
        <v>0.01125</v>
      </c>
      <c r="I71">
        <f t="shared" ref="I71:I74" si="36">$E$11*E71</f>
        <v>3</v>
      </c>
      <c r="J71">
        <f t="shared" ref="J71:J74" si="37">H71*I71</f>
        <v>0.03375</v>
      </c>
      <c r="K71">
        <f t="shared" ref="K71:K74" si="38">E71*G71</f>
        <v>1.5</v>
      </c>
    </row>
    <row r="72" customFormat="1" spans="5:11">
      <c r="E72">
        <v>7</v>
      </c>
      <c r="F72" t="s">
        <v>45</v>
      </c>
      <c r="G72">
        <v>0.2</v>
      </c>
      <c r="H72">
        <f t="shared" si="35"/>
        <v>0.003</v>
      </c>
      <c r="I72">
        <f t="shared" si="36"/>
        <v>10.5</v>
      </c>
      <c r="J72">
        <f t="shared" si="37"/>
        <v>0.0315</v>
      </c>
      <c r="K72">
        <f t="shared" si="38"/>
        <v>1.4</v>
      </c>
    </row>
    <row r="73" customFormat="1" spans="5:11">
      <c r="E73">
        <v>20</v>
      </c>
      <c r="F73" t="s">
        <v>46</v>
      </c>
      <c r="G73">
        <v>0.04</v>
      </c>
      <c r="H73">
        <f t="shared" si="35"/>
        <v>0.0006</v>
      </c>
      <c r="I73">
        <f t="shared" si="36"/>
        <v>30</v>
      </c>
      <c r="J73">
        <f t="shared" si="37"/>
        <v>0.018</v>
      </c>
      <c r="K73">
        <f t="shared" si="38"/>
        <v>0.8</v>
      </c>
    </row>
    <row r="74" customFormat="1" spans="5:11">
      <c r="E74">
        <v>50</v>
      </c>
      <c r="F74" t="s">
        <v>47</v>
      </c>
      <c r="G74">
        <v>0.01</v>
      </c>
      <c r="H74">
        <f t="shared" si="35"/>
        <v>0.00015</v>
      </c>
      <c r="I74">
        <f t="shared" si="36"/>
        <v>75</v>
      </c>
      <c r="J74">
        <f t="shared" si="37"/>
        <v>0.01125</v>
      </c>
      <c r="K74">
        <f t="shared" si="38"/>
        <v>0.5</v>
      </c>
    </row>
    <row r="75" customFormat="1" spans="6:11">
      <c r="F75" s="12" t="s">
        <v>34</v>
      </c>
      <c r="G75" s="12">
        <f t="shared" ref="G75:K75" si="39">SUM(G71:G74)</f>
        <v>1</v>
      </c>
      <c r="H75" s="12">
        <f t="shared" si="39"/>
        <v>0.015</v>
      </c>
      <c r="I75" s="12"/>
      <c r="J75" s="12">
        <f t="shared" si="39"/>
        <v>0.0945</v>
      </c>
      <c r="K75" s="12">
        <f t="shared" si="39"/>
        <v>4.2</v>
      </c>
    </row>
    <row r="76" customFormat="1" ht="14.25" spans="2:11">
      <c r="B76" s="1" t="s">
        <v>25</v>
      </c>
      <c r="C76" s="1" t="s">
        <v>23</v>
      </c>
      <c r="D76" s="1">
        <v>3</v>
      </c>
      <c r="E76">
        <v>2</v>
      </c>
      <c r="F76" t="s">
        <v>44</v>
      </c>
      <c r="G76">
        <v>0.75</v>
      </c>
      <c r="H76">
        <f t="shared" ref="H76:H79" si="40">$F$12*G76</f>
        <v>0.015</v>
      </c>
      <c r="I76">
        <f t="shared" ref="I76:I79" si="41">$E$12*E76</f>
        <v>2</v>
      </c>
      <c r="J76">
        <f t="shared" ref="J76:J79" si="42">H76*I76</f>
        <v>0.03</v>
      </c>
      <c r="K76">
        <f t="shared" ref="K76:K79" si="43">E76*G76</f>
        <v>1.5</v>
      </c>
    </row>
    <row r="77" customFormat="1" spans="5:11">
      <c r="E77">
        <v>7</v>
      </c>
      <c r="F77" t="s">
        <v>45</v>
      </c>
      <c r="G77">
        <v>0.2</v>
      </c>
      <c r="H77">
        <f t="shared" si="40"/>
        <v>0.004</v>
      </c>
      <c r="I77">
        <f t="shared" si="41"/>
        <v>7</v>
      </c>
      <c r="J77">
        <f t="shared" si="42"/>
        <v>0.028</v>
      </c>
      <c r="K77">
        <f t="shared" si="43"/>
        <v>1.4</v>
      </c>
    </row>
    <row r="78" customFormat="1" spans="5:11">
      <c r="E78">
        <v>20</v>
      </c>
      <c r="F78" t="s">
        <v>46</v>
      </c>
      <c r="G78">
        <v>0.04</v>
      </c>
      <c r="H78">
        <f t="shared" si="40"/>
        <v>0.0008</v>
      </c>
      <c r="I78">
        <f t="shared" si="41"/>
        <v>20</v>
      </c>
      <c r="J78">
        <f t="shared" si="42"/>
        <v>0.016</v>
      </c>
      <c r="K78">
        <f t="shared" si="43"/>
        <v>0.8</v>
      </c>
    </row>
    <row r="79" customFormat="1" spans="5:11">
      <c r="E79">
        <v>50</v>
      </c>
      <c r="F79" t="s">
        <v>47</v>
      </c>
      <c r="G79">
        <v>0.01</v>
      </c>
      <c r="H79">
        <f t="shared" si="40"/>
        <v>0.0002</v>
      </c>
      <c r="I79">
        <f t="shared" si="41"/>
        <v>50</v>
      </c>
      <c r="J79">
        <f t="shared" si="42"/>
        <v>0.01</v>
      </c>
      <c r="K79">
        <f t="shared" si="43"/>
        <v>0.5</v>
      </c>
    </row>
    <row r="80" customFormat="1" spans="6:11">
      <c r="F80" s="12" t="s">
        <v>34</v>
      </c>
      <c r="G80" s="12">
        <f t="shared" ref="G80:K80" si="44">SUM(G76:G79)</f>
        <v>1</v>
      </c>
      <c r="H80" s="12">
        <f t="shared" si="44"/>
        <v>0.02</v>
      </c>
      <c r="I80" s="12"/>
      <c r="J80" s="12">
        <f t="shared" si="44"/>
        <v>0.084</v>
      </c>
      <c r="K80" s="12">
        <f t="shared" si="44"/>
        <v>4.2</v>
      </c>
    </row>
    <row r="81" customFormat="1" ht="14.25" spans="2:11">
      <c r="B81" s="1" t="s">
        <v>26</v>
      </c>
      <c r="C81" s="1" t="s">
        <v>23</v>
      </c>
      <c r="D81" s="1">
        <v>3</v>
      </c>
      <c r="E81">
        <v>2</v>
      </c>
      <c r="F81" t="s">
        <v>44</v>
      </c>
      <c r="G81">
        <v>0.75</v>
      </c>
      <c r="H81">
        <f t="shared" ref="H81:H84" si="45">$F$13*G81</f>
        <v>0.0225</v>
      </c>
      <c r="I81">
        <f t="shared" ref="I81:I84" si="46">$E$13*E81</f>
        <v>1</v>
      </c>
      <c r="J81">
        <f t="shared" ref="J81:J84" si="47">H81*I81</f>
        <v>0.0225</v>
      </c>
      <c r="K81">
        <f t="shared" ref="K81:K84" si="48">E81*G81</f>
        <v>1.5</v>
      </c>
    </row>
    <row r="82" customFormat="1" spans="5:11">
      <c r="E82">
        <v>7</v>
      </c>
      <c r="F82" t="s">
        <v>45</v>
      </c>
      <c r="G82">
        <v>0.2</v>
      </c>
      <c r="H82">
        <f t="shared" si="45"/>
        <v>0.006</v>
      </c>
      <c r="I82">
        <f t="shared" si="46"/>
        <v>3.5</v>
      </c>
      <c r="J82">
        <f t="shared" si="47"/>
        <v>0.021</v>
      </c>
      <c r="K82">
        <f t="shared" si="48"/>
        <v>1.4</v>
      </c>
    </row>
    <row r="83" customFormat="1" spans="5:11">
      <c r="E83">
        <v>20</v>
      </c>
      <c r="F83" t="s">
        <v>46</v>
      </c>
      <c r="G83">
        <v>0.04</v>
      </c>
      <c r="H83">
        <f t="shared" si="45"/>
        <v>0.0012</v>
      </c>
      <c r="I83">
        <f t="shared" si="46"/>
        <v>10</v>
      </c>
      <c r="J83">
        <f t="shared" si="47"/>
        <v>0.012</v>
      </c>
      <c r="K83">
        <f t="shared" si="48"/>
        <v>0.8</v>
      </c>
    </row>
    <row r="84" customFormat="1" spans="5:11">
      <c r="E84">
        <v>50</v>
      </c>
      <c r="F84" t="s">
        <v>47</v>
      </c>
      <c r="G84">
        <v>0.01</v>
      </c>
      <c r="H84">
        <f t="shared" si="45"/>
        <v>0.0003</v>
      </c>
      <c r="I84">
        <f t="shared" si="46"/>
        <v>25</v>
      </c>
      <c r="J84">
        <f t="shared" si="47"/>
        <v>0.0075</v>
      </c>
      <c r="K84">
        <f t="shared" si="48"/>
        <v>0.5</v>
      </c>
    </row>
    <row r="85" customFormat="1" spans="6:11">
      <c r="F85" s="12" t="s">
        <v>34</v>
      </c>
      <c r="G85" s="12">
        <f t="shared" ref="G85:K85" si="49">SUM(G81:G84)</f>
        <v>1</v>
      </c>
      <c r="H85" s="12">
        <f t="shared" si="49"/>
        <v>0.03</v>
      </c>
      <c r="I85" s="12"/>
      <c r="J85" s="12">
        <f t="shared" si="49"/>
        <v>0.063</v>
      </c>
      <c r="K85" s="12">
        <f t="shared" si="49"/>
        <v>4.2</v>
      </c>
    </row>
    <row r="86" customFormat="1" ht="14.25" spans="2:11">
      <c r="B86" s="1" t="s">
        <v>27</v>
      </c>
      <c r="C86" s="1" t="s">
        <v>23</v>
      </c>
      <c r="D86" s="1">
        <v>3</v>
      </c>
      <c r="E86">
        <v>2</v>
      </c>
      <c r="F86" t="s">
        <v>44</v>
      </c>
      <c r="G86">
        <v>0.75</v>
      </c>
      <c r="H86">
        <f t="shared" ref="H86:H89" si="50">$F$14*G86</f>
        <v>0.0375</v>
      </c>
      <c r="I86">
        <f t="shared" ref="I86:I89" si="51">$E$14*E86</f>
        <v>1</v>
      </c>
      <c r="J86">
        <f t="shared" ref="J86:J89" si="52">H86*I86</f>
        <v>0.0375</v>
      </c>
      <c r="K86">
        <f t="shared" ref="K86:K89" si="53">E86*G86</f>
        <v>1.5</v>
      </c>
    </row>
    <row r="87" customFormat="1" spans="5:11">
      <c r="E87">
        <v>7</v>
      </c>
      <c r="F87" t="s">
        <v>45</v>
      </c>
      <c r="G87">
        <v>0.2</v>
      </c>
      <c r="H87">
        <f t="shared" si="50"/>
        <v>0.01</v>
      </c>
      <c r="I87">
        <f t="shared" si="51"/>
        <v>3.5</v>
      </c>
      <c r="J87">
        <f t="shared" si="52"/>
        <v>0.035</v>
      </c>
      <c r="K87">
        <f t="shared" si="53"/>
        <v>1.4</v>
      </c>
    </row>
    <row r="88" customFormat="1" spans="5:11">
      <c r="E88">
        <v>20</v>
      </c>
      <c r="F88" t="s">
        <v>46</v>
      </c>
      <c r="G88">
        <v>0.04</v>
      </c>
      <c r="H88">
        <f t="shared" si="50"/>
        <v>0.002</v>
      </c>
      <c r="I88">
        <f t="shared" si="51"/>
        <v>10</v>
      </c>
      <c r="J88">
        <f t="shared" si="52"/>
        <v>0.02</v>
      </c>
      <c r="K88">
        <f t="shared" si="53"/>
        <v>0.8</v>
      </c>
    </row>
    <row r="89" customFormat="1" ht="14.25" spans="2:11">
      <c r="B89" s="1"/>
      <c r="C89"/>
      <c r="D89"/>
      <c r="E89">
        <v>50</v>
      </c>
      <c r="F89" t="s">
        <v>47</v>
      </c>
      <c r="G89">
        <v>0.01</v>
      </c>
      <c r="H89">
        <f t="shared" si="50"/>
        <v>0.0005</v>
      </c>
      <c r="I89">
        <f t="shared" si="51"/>
        <v>25</v>
      </c>
      <c r="J89">
        <f t="shared" si="52"/>
        <v>0.0125</v>
      </c>
      <c r="K89">
        <f t="shared" si="53"/>
        <v>0.5</v>
      </c>
    </row>
    <row r="90" customFormat="1" ht="14.25" spans="2:11">
      <c r="B90" s="1"/>
      <c r="C90"/>
      <c r="D90"/>
      <c r="E90"/>
      <c r="F90" s="12" t="s">
        <v>34</v>
      </c>
      <c r="G90" s="12">
        <f t="shared" ref="G90:K90" si="54">SUM(G86:G89)</f>
        <v>1</v>
      </c>
      <c r="H90" s="12">
        <f t="shared" si="54"/>
        <v>0.05</v>
      </c>
      <c r="I90" s="12"/>
      <c r="J90" s="12">
        <f t="shared" si="54"/>
        <v>0.105</v>
      </c>
      <c r="K90" s="12">
        <f t="shared" si="54"/>
        <v>4.2</v>
      </c>
    </row>
    <row r="91" customFormat="1" ht="22.5" spans="1:14">
      <c r="A91" s="14" t="s">
        <v>48</v>
      </c>
      <c r="B9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1" ht="14.25" spans="2:14">
      <c r="B92" t="s">
        <v>36</v>
      </c>
      <c r="C92" t="s">
        <v>49</v>
      </c>
      <c r="D92" s="11" t="s">
        <v>50</v>
      </c>
      <c r="E92" s="1" t="s">
        <v>31</v>
      </c>
      <c r="F92" s="1"/>
      <c r="G92" s="1"/>
      <c r="H92" s="1"/>
      <c r="I92" s="1"/>
      <c r="J92" s="1"/>
      <c r="K92" s="1"/>
      <c r="L92" s="1"/>
      <c r="M92" s="1"/>
      <c r="N92" s="1"/>
    </row>
    <row r="93" customFormat="1" ht="14.25" spans="2:5">
      <c r="B93" s="1" t="s">
        <v>14</v>
      </c>
      <c r="C93">
        <f t="shared" ref="C93:C96" si="55">I31</f>
        <v>50</v>
      </c>
      <c r="D93">
        <f t="shared" ref="D93:D96" si="56">H31</f>
        <v>0.00072</v>
      </c>
      <c r="E93">
        <f t="shared" ref="E93:E141" si="57">(C93-$D$28)^2*D93</f>
        <v>1.74015120947587</v>
      </c>
    </row>
    <row r="94" customFormat="1" spans="3:5">
      <c r="C94">
        <f t="shared" si="55"/>
        <v>175</v>
      </c>
      <c r="D94">
        <f t="shared" si="56"/>
        <v>6.4e-5</v>
      </c>
      <c r="E94">
        <f t="shared" si="57"/>
        <v>1.94126794750897</v>
      </c>
    </row>
    <row r="95" customFormat="1" spans="3:5">
      <c r="C95">
        <f t="shared" si="55"/>
        <v>500</v>
      </c>
      <c r="D95">
        <f t="shared" si="56"/>
        <v>1.28e-5</v>
      </c>
      <c r="E95">
        <f t="shared" si="57"/>
        <v>3.18927926630179</v>
      </c>
    </row>
    <row r="96" customFormat="1" spans="3:5">
      <c r="C96">
        <f t="shared" si="55"/>
        <v>1250</v>
      </c>
      <c r="D96">
        <f t="shared" si="56"/>
        <v>3.2e-6</v>
      </c>
      <c r="E96">
        <f t="shared" si="57"/>
        <v>4.99329616857545</v>
      </c>
    </row>
    <row r="97" customFormat="1" spans="2:5">
      <c r="B97" t="s">
        <v>16</v>
      </c>
      <c r="C97">
        <f t="shared" ref="C97:C100" si="58">I36</f>
        <v>20</v>
      </c>
      <c r="D97">
        <f t="shared" ref="D97:D100" si="59">H36</f>
        <v>0.00135</v>
      </c>
      <c r="E97">
        <f t="shared" si="57"/>
        <v>0.49568257776726</v>
      </c>
    </row>
    <row r="98" customFormat="1" spans="3:5">
      <c r="C98">
        <f t="shared" si="58"/>
        <v>70</v>
      </c>
      <c r="D98">
        <f t="shared" si="59"/>
        <v>0.00012</v>
      </c>
      <c r="E98">
        <f t="shared" si="57"/>
        <v>0.574001553579312</v>
      </c>
    </row>
    <row r="99" customFormat="1" spans="3:5">
      <c r="C99">
        <f t="shared" si="58"/>
        <v>200</v>
      </c>
      <c r="D99">
        <f t="shared" si="59"/>
        <v>2.4e-5</v>
      </c>
      <c r="E99">
        <f t="shared" si="57"/>
        <v>0.951969568315862</v>
      </c>
    </row>
    <row r="100" customFormat="1" spans="3:5">
      <c r="C100">
        <f t="shared" si="58"/>
        <v>500</v>
      </c>
      <c r="D100">
        <f t="shared" si="59"/>
        <v>6e-6</v>
      </c>
      <c r="E100">
        <f t="shared" si="57"/>
        <v>1.49497465607897</v>
      </c>
    </row>
    <row r="101" customFormat="1" spans="2:5">
      <c r="B101" t="s">
        <v>17</v>
      </c>
      <c r="C101">
        <f t="shared" ref="C101:C104" si="60">I41</f>
        <v>15</v>
      </c>
      <c r="D101">
        <f t="shared" ref="D101:D104" si="61">H41</f>
        <v>0.0018</v>
      </c>
      <c r="E101">
        <f t="shared" si="57"/>
        <v>0.36099878368968</v>
      </c>
    </row>
    <row r="102" customFormat="1" spans="3:5">
      <c r="C102">
        <f t="shared" si="60"/>
        <v>52.5</v>
      </c>
      <c r="D102">
        <f t="shared" si="61"/>
        <v>0.00016</v>
      </c>
      <c r="E102">
        <f t="shared" si="57"/>
        <v>0.427029660772416</v>
      </c>
    </row>
    <row r="103" customFormat="1" spans="3:5">
      <c r="C103">
        <f t="shared" si="60"/>
        <v>150</v>
      </c>
      <c r="D103">
        <f t="shared" si="61"/>
        <v>3.2e-5</v>
      </c>
      <c r="E103">
        <f t="shared" si="57"/>
        <v>0.711975189754483</v>
      </c>
    </row>
    <row r="104" customFormat="1" spans="3:5">
      <c r="C104">
        <f t="shared" si="60"/>
        <v>375</v>
      </c>
      <c r="D104">
        <f t="shared" si="61"/>
        <v>8e-6</v>
      </c>
      <c r="E104">
        <f t="shared" si="57"/>
        <v>1.11997606143862</v>
      </c>
    </row>
    <row r="105" customFormat="1" spans="2:5">
      <c r="B105" t="s">
        <v>18</v>
      </c>
      <c r="C105">
        <f t="shared" ref="C105:C108" si="62">I46</f>
        <v>10</v>
      </c>
      <c r="D105">
        <f t="shared" ref="D105:D108" si="63">H46</f>
        <v>0.0036</v>
      </c>
      <c r="E105">
        <f t="shared" si="57"/>
        <v>0.30217492737936</v>
      </c>
    </row>
    <row r="106" customFormat="1" spans="3:5">
      <c r="C106">
        <f t="shared" si="62"/>
        <v>35</v>
      </c>
      <c r="D106">
        <f t="shared" si="63"/>
        <v>0.00032</v>
      </c>
      <c r="E106">
        <f t="shared" si="57"/>
        <v>0.373447833544832</v>
      </c>
    </row>
    <row r="107" customFormat="1" spans="3:5">
      <c r="C107">
        <f t="shared" si="62"/>
        <v>100</v>
      </c>
      <c r="D107">
        <f t="shared" si="63"/>
        <v>6.4e-5</v>
      </c>
      <c r="E107">
        <f t="shared" si="57"/>
        <v>0.629315243508966</v>
      </c>
    </row>
    <row r="108" customFormat="1" spans="3:5">
      <c r="C108">
        <f t="shared" si="62"/>
        <v>250</v>
      </c>
      <c r="D108">
        <f t="shared" si="63"/>
        <v>1.6e-5</v>
      </c>
      <c r="E108">
        <f t="shared" si="57"/>
        <v>0.993305162877242</v>
      </c>
    </row>
    <row r="109" customFormat="1" spans="2:5">
      <c r="B109" t="s">
        <v>19</v>
      </c>
      <c r="C109">
        <f t="shared" ref="C109:C112" si="64">I51</f>
        <v>6</v>
      </c>
      <c r="D109">
        <f t="shared" ref="D109:D112" si="65">H51</f>
        <v>0.0048</v>
      </c>
      <c r="E109">
        <f t="shared" si="57"/>
        <v>0.12788908717248</v>
      </c>
    </row>
    <row r="110" customFormat="1" spans="3:5">
      <c r="C110">
        <f t="shared" si="64"/>
        <v>21</v>
      </c>
      <c r="D110">
        <f t="shared" si="65"/>
        <v>0.0009</v>
      </c>
      <c r="E110">
        <f t="shared" si="57"/>
        <v>0.36584618384484</v>
      </c>
    </row>
    <row r="111" customFormat="1" spans="3:5">
      <c r="C111">
        <f t="shared" si="64"/>
        <v>60</v>
      </c>
      <c r="D111">
        <f t="shared" si="65"/>
        <v>0.000276</v>
      </c>
      <c r="E111">
        <f t="shared" si="57"/>
        <v>0.966030768432418</v>
      </c>
    </row>
    <row r="112" customFormat="1" spans="3:5">
      <c r="C112">
        <f t="shared" si="64"/>
        <v>150</v>
      </c>
      <c r="D112">
        <f t="shared" si="65"/>
        <v>2.4e-5</v>
      </c>
      <c r="E112">
        <f t="shared" si="57"/>
        <v>0.533981392315863</v>
      </c>
    </row>
    <row r="113" customFormat="1" spans="2:5">
      <c r="B113" t="s">
        <v>20</v>
      </c>
      <c r="C113">
        <f t="shared" ref="C113:C116" si="66">I56</f>
        <v>4</v>
      </c>
      <c r="D113">
        <f t="shared" ref="D113:D116" si="67">H56</f>
        <v>0.006</v>
      </c>
      <c r="E113">
        <f t="shared" si="57"/>
        <v>0.0599795989656</v>
      </c>
    </row>
    <row r="114" customFormat="1" spans="3:5">
      <c r="C114">
        <f t="shared" si="66"/>
        <v>14</v>
      </c>
      <c r="D114">
        <f t="shared" si="67"/>
        <v>0.0016</v>
      </c>
      <c r="E114">
        <f t="shared" si="57"/>
        <v>0.27717023972416</v>
      </c>
    </row>
    <row r="115" customFormat="1" spans="3:5">
      <c r="C115">
        <f t="shared" si="66"/>
        <v>40</v>
      </c>
      <c r="D115">
        <f t="shared" si="67"/>
        <v>0.00032</v>
      </c>
      <c r="E115">
        <f t="shared" si="57"/>
        <v>0.490765401544832</v>
      </c>
    </row>
    <row r="116" customFormat="1" spans="3:5">
      <c r="C116">
        <f t="shared" si="66"/>
        <v>100</v>
      </c>
      <c r="D116">
        <f t="shared" si="67"/>
        <v>8e-5</v>
      </c>
      <c r="E116">
        <f t="shared" si="57"/>
        <v>0.786644054386208</v>
      </c>
    </row>
    <row r="117" customFormat="1" spans="2:5">
      <c r="B117" t="s">
        <v>21</v>
      </c>
      <c r="C117">
        <f t="shared" ref="C117:C120" si="68">I61</f>
        <v>2</v>
      </c>
      <c r="D117">
        <f t="shared" ref="D117:D120" si="69">H61</f>
        <v>0.0075</v>
      </c>
      <c r="E117">
        <f t="shared" si="57"/>
        <v>0.010122298707</v>
      </c>
    </row>
    <row r="118" customFormat="1" spans="3:5">
      <c r="C118">
        <f t="shared" si="68"/>
        <v>7</v>
      </c>
      <c r="D118">
        <f t="shared" si="69"/>
        <v>0.002</v>
      </c>
      <c r="E118">
        <f t="shared" si="57"/>
        <v>0.0759340796552</v>
      </c>
    </row>
    <row r="119" customFormat="1" spans="3:5">
      <c r="C119">
        <f t="shared" si="68"/>
        <v>20</v>
      </c>
      <c r="D119">
        <f t="shared" si="69"/>
        <v>0.0004</v>
      </c>
      <c r="E119">
        <f t="shared" si="57"/>
        <v>0.14686891193104</v>
      </c>
    </row>
    <row r="120" customFormat="1" spans="3:5">
      <c r="C120">
        <f t="shared" si="68"/>
        <v>50</v>
      </c>
      <c r="D120">
        <f t="shared" si="69"/>
        <v>0.0001</v>
      </c>
      <c r="E120">
        <f t="shared" si="57"/>
        <v>0.24168766798276</v>
      </c>
    </row>
    <row r="121" customFormat="1" spans="2:5">
      <c r="B121" t="s">
        <v>22</v>
      </c>
      <c r="C121">
        <f t="shared" ref="C121:C124" si="70">I66</f>
        <v>6</v>
      </c>
      <c r="D121">
        <f t="shared" ref="D121:D124" si="71">H66</f>
        <v>0.008</v>
      </c>
      <c r="E121">
        <f t="shared" si="57"/>
        <v>0.2131484786208</v>
      </c>
    </row>
    <row r="122" customFormat="1" spans="3:5">
      <c r="C122">
        <f t="shared" si="70"/>
        <v>21</v>
      </c>
      <c r="D122">
        <f t="shared" si="71"/>
        <v>0.0015</v>
      </c>
      <c r="E122">
        <f t="shared" si="57"/>
        <v>0.6097436397414</v>
      </c>
    </row>
    <row r="123" customFormat="1" spans="3:5">
      <c r="C123">
        <f t="shared" si="70"/>
        <v>60</v>
      </c>
      <c r="D123">
        <f t="shared" si="71"/>
        <v>0.00046</v>
      </c>
      <c r="E123">
        <f t="shared" si="57"/>
        <v>1.6100512807207</v>
      </c>
    </row>
    <row r="124" customFormat="1" spans="3:5">
      <c r="C124">
        <f t="shared" si="70"/>
        <v>150</v>
      </c>
      <c r="D124">
        <f t="shared" si="71"/>
        <v>4e-5</v>
      </c>
      <c r="E124">
        <f t="shared" si="57"/>
        <v>0.889968987193104</v>
      </c>
    </row>
    <row r="125" customFormat="1" spans="2:5">
      <c r="B125" t="s">
        <v>24</v>
      </c>
      <c r="C125">
        <f t="shared" ref="C125:C128" si="72">I71</f>
        <v>3</v>
      </c>
      <c r="D125">
        <f t="shared" ref="D125:D128" si="73">H71</f>
        <v>0.01125</v>
      </c>
      <c r="E125">
        <f t="shared" si="57"/>
        <v>0.0525725980605</v>
      </c>
    </row>
    <row r="126" customFormat="1" spans="3:5">
      <c r="C126">
        <f t="shared" si="72"/>
        <v>10.5</v>
      </c>
      <c r="D126">
        <f t="shared" si="73"/>
        <v>0.003</v>
      </c>
      <c r="E126">
        <f t="shared" si="57"/>
        <v>0.2800476594828</v>
      </c>
    </row>
    <row r="127" customFormat="1" spans="3:5">
      <c r="C127">
        <f t="shared" si="72"/>
        <v>30</v>
      </c>
      <c r="D127">
        <f t="shared" si="73"/>
        <v>0.0006</v>
      </c>
      <c r="E127">
        <f t="shared" si="57"/>
        <v>0.51024424789656</v>
      </c>
    </row>
    <row r="128" customFormat="1" spans="3:5">
      <c r="C128">
        <f t="shared" si="72"/>
        <v>75</v>
      </c>
      <c r="D128">
        <f t="shared" si="73"/>
        <v>0.00015</v>
      </c>
      <c r="E128">
        <f t="shared" si="57"/>
        <v>0.82499455197414</v>
      </c>
    </row>
    <row r="129" customFormat="1" spans="2:5">
      <c r="B129" t="s">
        <v>25</v>
      </c>
      <c r="C129">
        <f t="shared" ref="C129:C132" si="74">I76</f>
        <v>2</v>
      </c>
      <c r="D129">
        <f t="shared" ref="D129:D132" si="75">H76</f>
        <v>0.015</v>
      </c>
      <c r="E129">
        <f t="shared" si="57"/>
        <v>0.020244597414</v>
      </c>
    </row>
    <row r="130" customFormat="1" spans="3:5">
      <c r="C130">
        <f t="shared" si="74"/>
        <v>7</v>
      </c>
      <c r="D130">
        <f t="shared" si="75"/>
        <v>0.004</v>
      </c>
      <c r="E130">
        <f t="shared" si="57"/>
        <v>0.1518681593104</v>
      </c>
    </row>
    <row r="131" customFormat="1" spans="3:5">
      <c r="C131">
        <f t="shared" si="74"/>
        <v>20</v>
      </c>
      <c r="D131">
        <f t="shared" si="75"/>
        <v>0.0008</v>
      </c>
      <c r="E131">
        <f t="shared" si="57"/>
        <v>0.29373782386208</v>
      </c>
    </row>
    <row r="132" customFormat="1" spans="3:5">
      <c r="C132">
        <f t="shared" si="74"/>
        <v>50</v>
      </c>
      <c r="D132">
        <f t="shared" si="75"/>
        <v>0.0002</v>
      </c>
      <c r="E132">
        <f t="shared" si="57"/>
        <v>0.48337533596552</v>
      </c>
    </row>
    <row r="133" customFormat="1" spans="2:5">
      <c r="B133" t="s">
        <v>26</v>
      </c>
      <c r="C133">
        <f t="shared" ref="C133:C136" si="76">I81</f>
        <v>1</v>
      </c>
      <c r="D133">
        <f t="shared" ref="D133:D136" si="77">H81</f>
        <v>0.0225</v>
      </c>
      <c r="E133">
        <f t="shared" si="57"/>
        <v>0.000588596121</v>
      </c>
    </row>
    <row r="134" customFormat="1" spans="3:5">
      <c r="C134">
        <f t="shared" si="76"/>
        <v>3.5</v>
      </c>
      <c r="D134">
        <f t="shared" si="77"/>
        <v>0.006</v>
      </c>
      <c r="E134">
        <f t="shared" si="57"/>
        <v>0.0425091589656</v>
      </c>
    </row>
    <row r="135" customFormat="1" spans="3:5">
      <c r="C135">
        <f t="shared" si="76"/>
        <v>10</v>
      </c>
      <c r="D135">
        <f t="shared" si="77"/>
        <v>0.0012</v>
      </c>
      <c r="E135">
        <f t="shared" si="57"/>
        <v>0.10072497579312</v>
      </c>
    </row>
    <row r="136" customFormat="1" spans="3:5">
      <c r="C136">
        <f t="shared" si="76"/>
        <v>25</v>
      </c>
      <c r="D136">
        <f t="shared" si="77"/>
        <v>0.0003</v>
      </c>
      <c r="E136">
        <f t="shared" si="57"/>
        <v>0.17513690394828</v>
      </c>
    </row>
    <row r="137" customFormat="1" spans="2:5">
      <c r="B137" t="s">
        <v>27</v>
      </c>
      <c r="C137">
        <f t="shared" ref="C137:C140" si="78">I86</f>
        <v>1</v>
      </c>
      <c r="D137">
        <f t="shared" ref="D137:D140" si="79">H86</f>
        <v>0.0375</v>
      </c>
      <c r="E137">
        <f t="shared" si="57"/>
        <v>0.000980993535</v>
      </c>
    </row>
    <row r="138" customFormat="1" spans="3:5">
      <c r="C138">
        <f t="shared" si="78"/>
        <v>3.5</v>
      </c>
      <c r="D138">
        <f t="shared" si="79"/>
        <v>0.01</v>
      </c>
      <c r="E138">
        <f t="shared" si="57"/>
        <v>0.070848598276</v>
      </c>
    </row>
    <row r="139" customFormat="1" spans="3:5">
      <c r="C139">
        <f t="shared" si="78"/>
        <v>10</v>
      </c>
      <c r="D139">
        <f t="shared" si="79"/>
        <v>0.002</v>
      </c>
      <c r="E139">
        <f t="shared" si="57"/>
        <v>0.1678749596552</v>
      </c>
    </row>
    <row r="140" customFormat="1" spans="3:5">
      <c r="C140">
        <f t="shared" si="78"/>
        <v>25</v>
      </c>
      <c r="D140">
        <f t="shared" si="79"/>
        <v>0.0005</v>
      </c>
      <c r="E140">
        <f t="shared" si="57"/>
        <v>0.2918948399138</v>
      </c>
    </row>
    <row r="141" customFormat="1" spans="2:5">
      <c r="B141" t="s">
        <v>51</v>
      </c>
      <c r="C141">
        <v>0</v>
      </c>
      <c r="D141">
        <f>1-C28</f>
        <v>0.8427</v>
      </c>
      <c r="E141">
        <f t="shared" si="57"/>
        <v>0.59214829071852</v>
      </c>
    </row>
    <row r="142" customFormat="1" spans="2:5">
      <c r="B142" t="s">
        <v>34</v>
      </c>
      <c r="C142"/>
      <c r="D142">
        <f>SUM(D93:D141)</f>
        <v>1</v>
      </c>
      <c r="E142">
        <f>SUM(E93:E141)</f>
        <v>31.7644701724</v>
      </c>
    </row>
  </sheetData>
  <dataValidations count="1">
    <dataValidation type="list" allowBlank="1" showInputMessage="1" showErrorMessage="1" sqref="C29 C31 C36 C41 C46 C51 C56 C61 C66 C71 C76 C81 C86 C91 C2:C14">
      <formula1>"PayoutType,Ordered,All,Any"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2"/>
  <sheetViews>
    <sheetView workbookViewId="0">
      <selection activeCell="A10" sqref="$A1:$XFD1048576"/>
    </sheetView>
  </sheetViews>
  <sheetFormatPr defaultColWidth="9" defaultRowHeight="13.5"/>
  <cols>
    <col min="2" max="2" width="38.25" customWidth="1"/>
    <col min="3" max="3" width="11.5" customWidth="1"/>
    <col min="4" max="4" width="10.625" customWidth="1"/>
    <col min="5" max="5" width="9.375" customWidth="1"/>
    <col min="6" max="6" width="11.5" customWidth="1"/>
    <col min="7" max="9" width="10.375" customWidth="1"/>
    <col min="10" max="11" width="14.875" customWidth="1"/>
    <col min="12" max="12" width="16" customWidth="1"/>
    <col min="13" max="13" width="46" customWidth="1"/>
    <col min="14" max="14" width="48.25" customWidth="1"/>
  </cols>
  <sheetData>
    <row r="1" customFormat="1" ht="25.5" spans="1:16382">
      <c r="A1" s="3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</row>
    <row r="2" s="1" customFormat="1" ht="14.25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="1" customFormat="1" ht="14.25" spans="1:13">
      <c r="A3" s="1">
        <v>1</v>
      </c>
      <c r="B3" s="1" t="s">
        <v>14</v>
      </c>
      <c r="C3" s="1" t="s">
        <v>15</v>
      </c>
      <c r="D3" s="1">
        <v>3</v>
      </c>
      <c r="E3" s="1">
        <v>25</v>
      </c>
      <c r="F3" s="5">
        <v>0.005</v>
      </c>
      <c r="G3" s="1">
        <v>0</v>
      </c>
      <c r="H3" s="1">
        <v>0</v>
      </c>
      <c r="I3" s="1">
        <v>0</v>
      </c>
      <c r="J3" s="1">
        <v>0.8</v>
      </c>
      <c r="K3" s="1">
        <v>0.15</v>
      </c>
      <c r="L3" s="1">
        <v>0.04</v>
      </c>
      <c r="M3" s="1">
        <v>0.01</v>
      </c>
    </row>
    <row r="4" s="1" customFormat="1" ht="14.25" spans="1:13">
      <c r="A4" s="1">
        <v>2</v>
      </c>
      <c r="B4" s="1" t="s">
        <v>16</v>
      </c>
      <c r="C4" s="1" t="s">
        <v>15</v>
      </c>
      <c r="D4" s="1">
        <v>3</v>
      </c>
      <c r="E4" s="1">
        <v>10</v>
      </c>
      <c r="F4" s="5">
        <v>0.005</v>
      </c>
      <c r="G4" s="1">
        <v>0</v>
      </c>
      <c r="H4" s="1">
        <v>0</v>
      </c>
      <c r="I4" s="1">
        <v>0</v>
      </c>
      <c r="J4" s="1">
        <v>0.8</v>
      </c>
      <c r="K4" s="1">
        <v>0.15</v>
      </c>
      <c r="L4" s="1">
        <v>0.04</v>
      </c>
      <c r="M4" s="1">
        <v>0.01</v>
      </c>
    </row>
    <row r="5" s="1" customFormat="1" ht="14.25" spans="1:13">
      <c r="A5" s="1">
        <v>3</v>
      </c>
      <c r="B5" s="1" t="s">
        <v>17</v>
      </c>
      <c r="C5" s="1" t="s">
        <v>15</v>
      </c>
      <c r="D5" s="1">
        <v>3</v>
      </c>
      <c r="E5" s="1">
        <v>7.5</v>
      </c>
      <c r="F5" s="5">
        <v>0.015</v>
      </c>
      <c r="G5" s="1">
        <v>0</v>
      </c>
      <c r="H5" s="1">
        <v>0</v>
      </c>
      <c r="I5" s="1">
        <v>0</v>
      </c>
      <c r="J5" s="1">
        <v>0.8</v>
      </c>
      <c r="K5" s="1">
        <v>0.15</v>
      </c>
      <c r="L5" s="1">
        <v>0.04</v>
      </c>
      <c r="M5" s="1">
        <v>0.01</v>
      </c>
    </row>
    <row r="6" s="1" customFormat="1" ht="14.25" spans="1:13">
      <c r="A6" s="1">
        <v>4</v>
      </c>
      <c r="B6" s="1" t="s">
        <v>18</v>
      </c>
      <c r="C6" s="1" t="s">
        <v>15</v>
      </c>
      <c r="D6" s="1">
        <v>3</v>
      </c>
      <c r="E6" s="1">
        <v>5</v>
      </c>
      <c r="F6" s="5">
        <v>0.015</v>
      </c>
      <c r="G6" s="1">
        <v>0</v>
      </c>
      <c r="H6" s="1">
        <v>0</v>
      </c>
      <c r="I6" s="1">
        <v>0</v>
      </c>
      <c r="J6" s="1">
        <v>0.8</v>
      </c>
      <c r="K6" s="1">
        <v>0.15</v>
      </c>
      <c r="L6" s="1">
        <v>0.04</v>
      </c>
      <c r="M6" s="1">
        <v>0.01</v>
      </c>
    </row>
    <row r="7" s="1" customFormat="1" ht="14.25" spans="1:13">
      <c r="A7" s="1">
        <v>5</v>
      </c>
      <c r="B7" s="1" t="s">
        <v>19</v>
      </c>
      <c r="C7" s="1" t="s">
        <v>15</v>
      </c>
      <c r="D7" s="1">
        <v>3</v>
      </c>
      <c r="E7" s="1">
        <v>3</v>
      </c>
      <c r="F7" s="5">
        <v>0.02</v>
      </c>
      <c r="G7" s="1">
        <v>0</v>
      </c>
      <c r="H7" s="1">
        <v>0</v>
      </c>
      <c r="I7" s="1">
        <v>0</v>
      </c>
      <c r="J7" s="1">
        <v>0.8</v>
      </c>
      <c r="K7" s="1">
        <v>0.15</v>
      </c>
      <c r="L7" s="1">
        <v>0.04</v>
      </c>
      <c r="M7" s="1">
        <v>0.01</v>
      </c>
    </row>
    <row r="8" s="1" customFormat="1" ht="14.25" spans="1:13">
      <c r="A8" s="1">
        <v>6</v>
      </c>
      <c r="B8" s="1" t="s">
        <v>20</v>
      </c>
      <c r="C8" s="1" t="s">
        <v>15</v>
      </c>
      <c r="D8" s="1">
        <v>3</v>
      </c>
      <c r="E8" s="1">
        <v>2</v>
      </c>
      <c r="F8" s="5">
        <v>0.02</v>
      </c>
      <c r="G8" s="1">
        <v>0</v>
      </c>
      <c r="H8" s="1">
        <v>0</v>
      </c>
      <c r="I8" s="1">
        <v>0</v>
      </c>
      <c r="J8" s="1">
        <v>0.7</v>
      </c>
      <c r="K8" s="1">
        <v>0.2</v>
      </c>
      <c r="L8" s="1">
        <v>0.08</v>
      </c>
      <c r="M8" s="1">
        <v>0.02</v>
      </c>
    </row>
    <row r="9" s="1" customFormat="1" ht="14.25" spans="1:13">
      <c r="A9" s="1">
        <v>7</v>
      </c>
      <c r="B9" s="1" t="s">
        <v>21</v>
      </c>
      <c r="C9" s="1" t="s">
        <v>15</v>
      </c>
      <c r="D9" s="1">
        <v>3</v>
      </c>
      <c r="E9" s="1">
        <v>1</v>
      </c>
      <c r="F9" s="5">
        <v>0.02</v>
      </c>
      <c r="G9" s="1">
        <v>0</v>
      </c>
      <c r="H9" s="1">
        <v>0</v>
      </c>
      <c r="I9" s="1">
        <v>0</v>
      </c>
      <c r="J9" s="1">
        <v>0.7</v>
      </c>
      <c r="K9" s="1">
        <v>0.2</v>
      </c>
      <c r="L9" s="1">
        <v>0.08</v>
      </c>
      <c r="M9" s="1">
        <v>0.02</v>
      </c>
    </row>
    <row r="10" s="1" customFormat="1" ht="14.25" spans="1:13">
      <c r="A10" s="1">
        <v>8</v>
      </c>
      <c r="B10" s="1" t="s">
        <v>22</v>
      </c>
      <c r="C10" s="1" t="s">
        <v>23</v>
      </c>
      <c r="D10" s="1">
        <v>3</v>
      </c>
      <c r="E10" s="1">
        <v>3</v>
      </c>
      <c r="F10" s="5">
        <v>0.02</v>
      </c>
      <c r="G10" s="1">
        <v>0</v>
      </c>
      <c r="H10" s="1">
        <v>0</v>
      </c>
      <c r="I10" s="1">
        <v>0</v>
      </c>
      <c r="J10" s="1">
        <v>0.8</v>
      </c>
      <c r="K10" s="1">
        <v>0.15</v>
      </c>
      <c r="L10" s="1">
        <v>0.04</v>
      </c>
      <c r="M10" s="1">
        <v>0.01</v>
      </c>
    </row>
    <row r="11" s="1" customFormat="1" ht="14.25" spans="1:13">
      <c r="A11" s="1">
        <v>9</v>
      </c>
      <c r="B11" s="1" t="s">
        <v>24</v>
      </c>
      <c r="C11" s="1" t="s">
        <v>23</v>
      </c>
      <c r="D11" s="6">
        <v>3</v>
      </c>
      <c r="E11" s="6">
        <v>1.5</v>
      </c>
      <c r="F11" s="5">
        <v>0.02</v>
      </c>
      <c r="G11" s="1">
        <v>0</v>
      </c>
      <c r="H11" s="1">
        <v>0</v>
      </c>
      <c r="I11" s="1">
        <v>0</v>
      </c>
      <c r="J11" s="1">
        <v>0.7</v>
      </c>
      <c r="K11" s="1">
        <v>0.2</v>
      </c>
      <c r="L11" s="1">
        <v>0.08</v>
      </c>
      <c r="M11" s="1">
        <v>0.02</v>
      </c>
    </row>
    <row r="12" s="1" customFormat="1" ht="14.25" spans="1:13">
      <c r="A12" s="1">
        <v>10</v>
      </c>
      <c r="B12" s="1" t="s">
        <v>25</v>
      </c>
      <c r="C12" s="1" t="s">
        <v>23</v>
      </c>
      <c r="D12" s="6">
        <v>3</v>
      </c>
      <c r="E12" s="6">
        <v>1</v>
      </c>
      <c r="F12" s="5">
        <v>0.02</v>
      </c>
      <c r="G12" s="1">
        <v>0</v>
      </c>
      <c r="H12" s="1">
        <v>0</v>
      </c>
      <c r="I12" s="1">
        <v>0</v>
      </c>
      <c r="J12" s="1">
        <v>0.7</v>
      </c>
      <c r="K12" s="1">
        <v>0.2</v>
      </c>
      <c r="L12" s="1">
        <v>0.08</v>
      </c>
      <c r="M12" s="1">
        <v>0.02</v>
      </c>
    </row>
    <row r="13" s="1" customFormat="1" ht="14.25" spans="1:13">
      <c r="A13" s="1">
        <v>11</v>
      </c>
      <c r="B13" s="1" t="s">
        <v>26</v>
      </c>
      <c r="C13" s="1" t="s">
        <v>23</v>
      </c>
      <c r="D13" s="6">
        <v>3</v>
      </c>
      <c r="E13" s="6">
        <v>0.5</v>
      </c>
      <c r="F13" s="5">
        <v>0.02</v>
      </c>
      <c r="G13" s="1">
        <v>0</v>
      </c>
      <c r="H13" s="1">
        <v>0</v>
      </c>
      <c r="I13" s="1">
        <v>0</v>
      </c>
      <c r="J13" s="1">
        <v>0.7</v>
      </c>
      <c r="K13" s="1">
        <v>0.2</v>
      </c>
      <c r="L13" s="1">
        <v>0.08</v>
      </c>
      <c r="M13" s="1">
        <v>0.02</v>
      </c>
    </row>
    <row r="14" s="1" customFormat="1" ht="14.25" spans="1:13">
      <c r="A14" s="1">
        <v>12</v>
      </c>
      <c r="B14" s="1" t="s">
        <v>27</v>
      </c>
      <c r="C14" s="1" t="s">
        <v>23</v>
      </c>
      <c r="D14" s="6">
        <v>3</v>
      </c>
      <c r="E14" s="6">
        <v>0.5</v>
      </c>
      <c r="F14" s="5">
        <v>0.03</v>
      </c>
      <c r="G14" s="1">
        <v>0</v>
      </c>
      <c r="H14" s="1">
        <v>0</v>
      </c>
      <c r="I14" s="1">
        <v>0</v>
      </c>
      <c r="J14" s="1">
        <v>0.7</v>
      </c>
      <c r="K14" s="1">
        <v>0.2</v>
      </c>
      <c r="L14" s="1">
        <v>0.08</v>
      </c>
      <c r="M14" s="1">
        <v>0.02</v>
      </c>
    </row>
    <row r="15" customFormat="1" ht="25.5" spans="1:16384">
      <c r="A15" s="3" t="s">
        <v>28</v>
      </c>
      <c r="B15" s="2"/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33</v>
      </c>
      <c r="H15" s="1"/>
      <c r="I15" s="1"/>
      <c r="J15" s="1"/>
      <c r="K15" s="1"/>
      <c r="L15" s="1"/>
      <c r="M15" s="1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customFormat="1" ht="14.25" spans="2:4">
      <c r="B16" s="1" t="s">
        <v>14</v>
      </c>
      <c r="C16">
        <f t="shared" ref="C16:C27" si="0">F3</f>
        <v>0.005</v>
      </c>
      <c r="D16">
        <f>J35</f>
        <v>0.49375</v>
      </c>
    </row>
    <row r="17" customFormat="1" ht="14.25" spans="2:14">
      <c r="B17" s="1" t="s">
        <v>16</v>
      </c>
      <c r="C17">
        <f t="shared" si="0"/>
        <v>0.005</v>
      </c>
      <c r="D17">
        <f>J40</f>
        <v>0.1975</v>
      </c>
      <c r="M17" s="1"/>
      <c r="N17" s="1"/>
    </row>
    <row r="18" customFormat="1" ht="14.25" spans="2:14">
      <c r="B18" s="1" t="s">
        <v>17</v>
      </c>
      <c r="C18">
        <f t="shared" si="0"/>
        <v>0.015</v>
      </c>
      <c r="D18">
        <f>J45</f>
        <v>0.444375</v>
      </c>
      <c r="M18" s="1"/>
      <c r="N18" s="1"/>
    </row>
    <row r="19" customFormat="1" ht="14.25" spans="2:14">
      <c r="B19" s="1" t="s">
        <v>18</v>
      </c>
      <c r="C19">
        <f t="shared" si="0"/>
        <v>0.015</v>
      </c>
      <c r="D19">
        <f>J50</f>
        <v>0.29625</v>
      </c>
      <c r="M19" s="1"/>
      <c r="N19" s="1"/>
    </row>
    <row r="20" customFormat="1" ht="14.25" spans="2:14">
      <c r="B20" s="1" t="s">
        <v>19</v>
      </c>
      <c r="C20">
        <f t="shared" si="0"/>
        <v>0.02</v>
      </c>
      <c r="D20">
        <f>J55</f>
        <v>0.237</v>
      </c>
      <c r="M20" s="1"/>
      <c r="N20" s="1"/>
    </row>
    <row r="21" customFormat="1" ht="14.25" spans="2:14">
      <c r="B21" s="1" t="s">
        <v>20</v>
      </c>
      <c r="C21">
        <f t="shared" si="0"/>
        <v>0.02</v>
      </c>
      <c r="D21">
        <f>J60</f>
        <v>0.216</v>
      </c>
      <c r="M21" s="1"/>
      <c r="N21" s="1"/>
    </row>
    <row r="22" customFormat="1" ht="14.25" spans="2:14">
      <c r="B22" s="1" t="s">
        <v>21</v>
      </c>
      <c r="C22">
        <f t="shared" si="0"/>
        <v>0.02</v>
      </c>
      <c r="D22">
        <f>J65</f>
        <v>0.108</v>
      </c>
      <c r="M22" s="1"/>
      <c r="N22" s="1"/>
    </row>
    <row r="23" customFormat="1" ht="14.25" spans="2:14">
      <c r="B23" s="1" t="s">
        <v>22</v>
      </c>
      <c r="C23">
        <f t="shared" si="0"/>
        <v>0.02</v>
      </c>
      <c r="D23">
        <f>J70</f>
        <v>0.237</v>
      </c>
      <c r="M23" s="1"/>
      <c r="N23" s="1"/>
    </row>
    <row r="24" customFormat="1" ht="14.25" spans="2:14">
      <c r="B24" s="1" t="s">
        <v>24</v>
      </c>
      <c r="C24">
        <f t="shared" si="0"/>
        <v>0.02</v>
      </c>
      <c r="D24">
        <f>J75</f>
        <v>0.162</v>
      </c>
      <c r="M24" s="1"/>
      <c r="N24" s="1"/>
    </row>
    <row r="25" customFormat="1" ht="14.25" spans="2:14">
      <c r="B25" s="1" t="s">
        <v>25</v>
      </c>
      <c r="C25">
        <f t="shared" si="0"/>
        <v>0.02</v>
      </c>
      <c r="D25">
        <f>J80</f>
        <v>0.108</v>
      </c>
      <c r="M25" s="1"/>
      <c r="N25" s="1"/>
    </row>
    <row r="26" customFormat="1" ht="14.25" spans="2:14">
      <c r="B26" s="1" t="s">
        <v>26</v>
      </c>
      <c r="C26">
        <f t="shared" si="0"/>
        <v>0.02</v>
      </c>
      <c r="D26">
        <f>J85</f>
        <v>0.054</v>
      </c>
      <c r="M26" s="1"/>
      <c r="N26" s="1"/>
    </row>
    <row r="27" customFormat="1" ht="14.25" spans="2:14">
      <c r="B27" s="1" t="s">
        <v>27</v>
      </c>
      <c r="C27">
        <f t="shared" si="0"/>
        <v>0.03</v>
      </c>
      <c r="D27">
        <f>J90</f>
        <v>0.081</v>
      </c>
      <c r="M27" s="1"/>
      <c r="N27" s="1"/>
    </row>
    <row r="28" customFormat="1" ht="14.25" spans="2:14">
      <c r="B28" s="7" t="s">
        <v>34</v>
      </c>
      <c r="C28" s="8">
        <f>SUM(C16:C27)</f>
        <v>0.21</v>
      </c>
      <c r="D28" s="8">
        <f>SUM(D16:D27)</f>
        <v>2.634875</v>
      </c>
      <c r="E28">
        <f>E142</f>
        <v>278.102246234375</v>
      </c>
      <c r="F28">
        <f>SQRT(E28)</f>
        <v>16.6763978794695</v>
      </c>
      <c r="G28">
        <f>F28/D28</f>
        <v>6.32910399144912</v>
      </c>
      <c r="M28" s="1"/>
      <c r="N28" s="1"/>
    </row>
    <row r="29" s="2" customFormat="1" ht="25.5" spans="1:14">
      <c r="A29" s="3" t="s">
        <v>35</v>
      </c>
      <c r="C29" s="9"/>
      <c r="D29" s="9"/>
      <c r="E29" s="10"/>
      <c r="F29" s="1"/>
      <c r="G29" s="10"/>
      <c r="H29" s="1"/>
      <c r="I29" s="13"/>
      <c r="J29" s="1"/>
      <c r="K29" s="1"/>
      <c r="L29" s="1"/>
      <c r="M29" s="1"/>
      <c r="N29" s="9"/>
    </row>
    <row r="30" s="2" customFormat="1" ht="14.25" spans="2:14">
      <c r="B30" s="2" t="s">
        <v>36</v>
      </c>
      <c r="C30" s="2" t="s">
        <v>37</v>
      </c>
      <c r="D30" s="11" t="s">
        <v>4</v>
      </c>
      <c r="E30" s="1" t="s">
        <v>38</v>
      </c>
      <c r="F30" s="1" t="s">
        <v>39</v>
      </c>
      <c r="G30" s="1" t="s">
        <v>40</v>
      </c>
      <c r="H30" s="1" t="s">
        <v>29</v>
      </c>
      <c r="I30" s="1" t="s">
        <v>41</v>
      </c>
      <c r="J30" s="1" t="s">
        <v>42</v>
      </c>
      <c r="K30" s="2" t="s">
        <v>43</v>
      </c>
      <c r="L30" s="1"/>
      <c r="M30" s="1"/>
      <c r="N30" s="9"/>
    </row>
    <row r="31" customFormat="1" ht="14.25" spans="2:11">
      <c r="B31" s="1" t="s">
        <v>14</v>
      </c>
      <c r="C31" s="1" t="s">
        <v>15</v>
      </c>
      <c r="D31" s="1">
        <v>3</v>
      </c>
      <c r="E31">
        <v>2</v>
      </c>
      <c r="F31" t="s">
        <v>44</v>
      </c>
      <c r="G31">
        <f>J3</f>
        <v>0.8</v>
      </c>
      <c r="H31">
        <f>$F$3*G31</f>
        <v>0.004</v>
      </c>
      <c r="I31">
        <f>$E$3*E31</f>
        <v>50</v>
      </c>
      <c r="J31">
        <f t="shared" ref="J31:J34" si="1">H31*I31</f>
        <v>0.2</v>
      </c>
      <c r="K31">
        <f t="shared" ref="K31:K34" si="2">E31*G31</f>
        <v>1.6</v>
      </c>
    </row>
    <row r="32" customFormat="1" spans="5:11">
      <c r="E32">
        <v>7</v>
      </c>
      <c r="F32" t="s">
        <v>45</v>
      </c>
      <c r="G32">
        <f>K3</f>
        <v>0.15</v>
      </c>
      <c r="H32">
        <f>$F$3*G32</f>
        <v>0.00075</v>
      </c>
      <c r="I32">
        <f>$E$3*E32</f>
        <v>175</v>
      </c>
      <c r="J32">
        <f t="shared" si="1"/>
        <v>0.13125</v>
      </c>
      <c r="K32">
        <f t="shared" si="2"/>
        <v>1.05</v>
      </c>
    </row>
    <row r="33" customFormat="1" spans="5:11">
      <c r="E33">
        <v>20</v>
      </c>
      <c r="F33" t="s">
        <v>46</v>
      </c>
      <c r="G33">
        <f>L3</f>
        <v>0.04</v>
      </c>
      <c r="H33">
        <f>$F$3*G33</f>
        <v>0.0002</v>
      </c>
      <c r="I33">
        <f>$E$3*E33</f>
        <v>500</v>
      </c>
      <c r="J33">
        <f t="shared" si="1"/>
        <v>0.1</v>
      </c>
      <c r="K33">
        <f t="shared" si="2"/>
        <v>0.8</v>
      </c>
    </row>
    <row r="34" customFormat="1" spans="5:11">
      <c r="E34">
        <v>50</v>
      </c>
      <c r="F34" t="s">
        <v>47</v>
      </c>
      <c r="G34">
        <f>M3</f>
        <v>0.01</v>
      </c>
      <c r="H34">
        <f>$F$3*G34</f>
        <v>5e-5</v>
      </c>
      <c r="I34">
        <f>$E$3*E34</f>
        <v>1250</v>
      </c>
      <c r="J34">
        <f t="shared" si="1"/>
        <v>0.0625</v>
      </c>
      <c r="K34">
        <f t="shared" si="2"/>
        <v>0.5</v>
      </c>
    </row>
    <row r="35" customFormat="1" spans="6:11">
      <c r="F35" s="12" t="s">
        <v>34</v>
      </c>
      <c r="G35" s="12">
        <f t="shared" ref="G35:K35" si="3">SUM(G31:G34)</f>
        <v>1</v>
      </c>
      <c r="H35" s="12">
        <f t="shared" si="3"/>
        <v>0.005</v>
      </c>
      <c r="I35" s="12"/>
      <c r="J35" s="12">
        <f t="shared" si="3"/>
        <v>0.49375</v>
      </c>
      <c r="K35" s="12">
        <f t="shared" si="3"/>
        <v>3.95</v>
      </c>
    </row>
    <row r="36" customFormat="1" ht="14.25" spans="2:11">
      <c r="B36" s="1" t="s">
        <v>16</v>
      </c>
      <c r="C36" s="1" t="s">
        <v>15</v>
      </c>
      <c r="D36" s="1">
        <v>3</v>
      </c>
      <c r="E36">
        <v>2</v>
      </c>
      <c r="F36" t="s">
        <v>44</v>
      </c>
      <c r="G36">
        <f>J4</f>
        <v>0.8</v>
      </c>
      <c r="H36">
        <f>$F$4*G36</f>
        <v>0.004</v>
      </c>
      <c r="I36">
        <f>$E$4*E36</f>
        <v>20</v>
      </c>
      <c r="J36">
        <f t="shared" ref="J36:J39" si="4">H36*I36</f>
        <v>0.08</v>
      </c>
      <c r="K36">
        <f t="shared" ref="K36:K39" si="5">E36*G36</f>
        <v>1.6</v>
      </c>
    </row>
    <row r="37" customFormat="1" spans="5:11">
      <c r="E37">
        <v>7</v>
      </c>
      <c r="F37" t="s">
        <v>45</v>
      </c>
      <c r="G37">
        <f>K4</f>
        <v>0.15</v>
      </c>
      <c r="H37">
        <f>$F$4*G37</f>
        <v>0.00075</v>
      </c>
      <c r="I37">
        <f>$E$4*E37</f>
        <v>70</v>
      </c>
      <c r="J37">
        <f t="shared" si="4"/>
        <v>0.0525</v>
      </c>
      <c r="K37">
        <f t="shared" si="5"/>
        <v>1.05</v>
      </c>
    </row>
    <row r="38" customFormat="1" spans="5:11">
      <c r="E38">
        <v>20</v>
      </c>
      <c r="F38" t="s">
        <v>46</v>
      </c>
      <c r="G38">
        <f>L4</f>
        <v>0.04</v>
      </c>
      <c r="H38">
        <f>$F$4*G38</f>
        <v>0.0002</v>
      </c>
      <c r="I38">
        <f>$E$4*E38</f>
        <v>200</v>
      </c>
      <c r="J38">
        <f t="shared" si="4"/>
        <v>0.04</v>
      </c>
      <c r="K38">
        <f t="shared" si="5"/>
        <v>0.8</v>
      </c>
    </row>
    <row r="39" customFormat="1" spans="5:11">
      <c r="E39">
        <v>50</v>
      </c>
      <c r="F39" t="s">
        <v>47</v>
      </c>
      <c r="G39">
        <f>M4</f>
        <v>0.01</v>
      </c>
      <c r="H39">
        <f>$F$4*G39</f>
        <v>5e-5</v>
      </c>
      <c r="I39">
        <f>$E$4*E39</f>
        <v>500</v>
      </c>
      <c r="J39">
        <f t="shared" si="4"/>
        <v>0.025</v>
      </c>
      <c r="K39">
        <f t="shared" si="5"/>
        <v>0.5</v>
      </c>
    </row>
    <row r="40" customFormat="1" spans="6:11">
      <c r="F40" s="12" t="s">
        <v>34</v>
      </c>
      <c r="G40" s="12">
        <f t="shared" ref="G40:K40" si="6">SUM(G36:G39)</f>
        <v>1</v>
      </c>
      <c r="H40" s="12">
        <f t="shared" si="6"/>
        <v>0.005</v>
      </c>
      <c r="I40" s="12"/>
      <c r="J40" s="12">
        <f t="shared" si="6"/>
        <v>0.1975</v>
      </c>
      <c r="K40" s="12">
        <f t="shared" si="6"/>
        <v>3.95</v>
      </c>
    </row>
    <row r="41" customFormat="1" ht="14.25" spans="2:11">
      <c r="B41" s="1" t="s">
        <v>17</v>
      </c>
      <c r="C41" s="1" t="s">
        <v>15</v>
      </c>
      <c r="D41" s="1">
        <v>3</v>
      </c>
      <c r="E41">
        <v>2</v>
      </c>
      <c r="F41" t="s">
        <v>44</v>
      </c>
      <c r="G41">
        <v>0.8</v>
      </c>
      <c r="H41">
        <f>$F$5*G41</f>
        <v>0.012</v>
      </c>
      <c r="I41">
        <f>$E$5*E41</f>
        <v>15</v>
      </c>
      <c r="J41">
        <f t="shared" ref="J41:J44" si="7">H41*I41</f>
        <v>0.18</v>
      </c>
      <c r="K41">
        <f t="shared" ref="K41:K44" si="8">E41*G41</f>
        <v>1.6</v>
      </c>
    </row>
    <row r="42" customFormat="1" spans="5:11">
      <c r="E42">
        <v>7</v>
      </c>
      <c r="F42" t="s">
        <v>45</v>
      </c>
      <c r="G42">
        <v>0.15</v>
      </c>
      <c r="H42">
        <f>$F$5*G42</f>
        <v>0.00225</v>
      </c>
      <c r="I42">
        <f>$E$5*E42</f>
        <v>52.5</v>
      </c>
      <c r="J42">
        <f t="shared" si="7"/>
        <v>0.118125</v>
      </c>
      <c r="K42">
        <f t="shared" si="8"/>
        <v>1.05</v>
      </c>
    </row>
    <row r="43" customFormat="1" spans="5:11">
      <c r="E43">
        <v>20</v>
      </c>
      <c r="F43" t="s">
        <v>46</v>
      </c>
      <c r="G43">
        <v>0.04</v>
      </c>
      <c r="H43">
        <f>$F$5*G43</f>
        <v>0.0006</v>
      </c>
      <c r="I43">
        <f>$E$5*E43</f>
        <v>150</v>
      </c>
      <c r="J43">
        <f t="shared" si="7"/>
        <v>0.09</v>
      </c>
      <c r="K43">
        <f t="shared" si="8"/>
        <v>0.8</v>
      </c>
    </row>
    <row r="44" customFormat="1" spans="5:11">
      <c r="E44">
        <v>50</v>
      </c>
      <c r="F44" t="s">
        <v>47</v>
      </c>
      <c r="G44">
        <v>0.01</v>
      </c>
      <c r="H44">
        <f>$F$5*G44</f>
        <v>0.00015</v>
      </c>
      <c r="I44">
        <f>$E$5*E44</f>
        <v>375</v>
      </c>
      <c r="J44">
        <f t="shared" si="7"/>
        <v>0.05625</v>
      </c>
      <c r="K44">
        <f t="shared" si="8"/>
        <v>0.5</v>
      </c>
    </row>
    <row r="45" customFormat="1" spans="6:11">
      <c r="F45" s="12" t="s">
        <v>34</v>
      </c>
      <c r="G45" s="12">
        <f t="shared" ref="G45:K45" si="9">SUM(G41:G44)</f>
        <v>1</v>
      </c>
      <c r="H45" s="12">
        <f t="shared" si="9"/>
        <v>0.015</v>
      </c>
      <c r="I45" s="12"/>
      <c r="J45" s="12">
        <f t="shared" si="9"/>
        <v>0.444375</v>
      </c>
      <c r="K45" s="12">
        <f t="shared" si="9"/>
        <v>3.95</v>
      </c>
    </row>
    <row r="46" customFormat="1" ht="14.25" spans="2:11">
      <c r="B46" s="1" t="s">
        <v>18</v>
      </c>
      <c r="C46" s="1" t="s">
        <v>15</v>
      </c>
      <c r="D46" s="1">
        <v>3</v>
      </c>
      <c r="E46">
        <v>2</v>
      </c>
      <c r="F46" t="s">
        <v>44</v>
      </c>
      <c r="G46">
        <v>0.8</v>
      </c>
      <c r="H46">
        <f t="shared" ref="H46:H49" si="10">$F$6*G46</f>
        <v>0.012</v>
      </c>
      <c r="I46">
        <f t="shared" ref="I46:I49" si="11">$E$6*E46</f>
        <v>10</v>
      </c>
      <c r="J46">
        <f t="shared" ref="J46:J49" si="12">H46*I46</f>
        <v>0.12</v>
      </c>
      <c r="K46">
        <f t="shared" ref="K46:K49" si="13">E46*G46</f>
        <v>1.6</v>
      </c>
    </row>
    <row r="47" customFormat="1" spans="5:11">
      <c r="E47">
        <v>7</v>
      </c>
      <c r="F47" t="s">
        <v>45</v>
      </c>
      <c r="G47">
        <v>0.15</v>
      </c>
      <c r="H47">
        <f t="shared" si="10"/>
        <v>0.00225</v>
      </c>
      <c r="I47">
        <f t="shared" si="11"/>
        <v>35</v>
      </c>
      <c r="J47">
        <f t="shared" si="12"/>
        <v>0.07875</v>
      </c>
      <c r="K47">
        <f t="shared" si="13"/>
        <v>1.05</v>
      </c>
    </row>
    <row r="48" customFormat="1" spans="5:11">
      <c r="E48">
        <v>20</v>
      </c>
      <c r="F48" t="s">
        <v>46</v>
      </c>
      <c r="G48">
        <v>0.04</v>
      </c>
      <c r="H48">
        <f t="shared" si="10"/>
        <v>0.0006</v>
      </c>
      <c r="I48">
        <f t="shared" si="11"/>
        <v>100</v>
      </c>
      <c r="J48">
        <f t="shared" si="12"/>
        <v>0.06</v>
      </c>
      <c r="K48">
        <f t="shared" si="13"/>
        <v>0.8</v>
      </c>
    </row>
    <row r="49" customFormat="1" spans="5:11">
      <c r="E49">
        <v>50</v>
      </c>
      <c r="F49" t="s">
        <v>47</v>
      </c>
      <c r="G49">
        <v>0.01</v>
      </c>
      <c r="H49">
        <f t="shared" si="10"/>
        <v>0.00015</v>
      </c>
      <c r="I49">
        <f t="shared" si="11"/>
        <v>250</v>
      </c>
      <c r="J49">
        <f t="shared" si="12"/>
        <v>0.0375</v>
      </c>
      <c r="K49">
        <f t="shared" si="13"/>
        <v>0.5</v>
      </c>
    </row>
    <row r="50" customFormat="1" spans="6:11">
      <c r="F50" s="12" t="s">
        <v>34</v>
      </c>
      <c r="G50" s="12">
        <f t="shared" ref="G50:K50" si="14">SUM(G46:G49)</f>
        <v>1</v>
      </c>
      <c r="H50" s="12">
        <f t="shared" si="14"/>
        <v>0.015</v>
      </c>
      <c r="I50" s="12"/>
      <c r="J50" s="12">
        <f t="shared" si="14"/>
        <v>0.29625</v>
      </c>
      <c r="K50" s="12">
        <f t="shared" si="14"/>
        <v>3.95</v>
      </c>
    </row>
    <row r="51" customFormat="1" ht="14.25" spans="2:11">
      <c r="B51" s="1" t="s">
        <v>19</v>
      </c>
      <c r="C51" s="1" t="s">
        <v>15</v>
      </c>
      <c r="D51" s="1">
        <v>3</v>
      </c>
      <c r="E51">
        <v>2</v>
      </c>
      <c r="F51" t="s">
        <v>44</v>
      </c>
      <c r="G51">
        <v>0.8</v>
      </c>
      <c r="H51">
        <f t="shared" ref="H51:H54" si="15">$F$7*G51</f>
        <v>0.016</v>
      </c>
      <c r="I51">
        <f t="shared" ref="I51:I54" si="16">$E$7*E51</f>
        <v>6</v>
      </c>
      <c r="J51">
        <f t="shared" ref="J51:J54" si="17">H51*I51</f>
        <v>0.096</v>
      </c>
      <c r="K51">
        <f t="shared" ref="K51:K54" si="18">E51*G51</f>
        <v>1.6</v>
      </c>
    </row>
    <row r="52" customFormat="1" spans="5:11">
      <c r="E52">
        <v>7</v>
      </c>
      <c r="F52" t="s">
        <v>45</v>
      </c>
      <c r="G52">
        <v>0.15</v>
      </c>
      <c r="H52">
        <f t="shared" si="15"/>
        <v>0.003</v>
      </c>
      <c r="I52">
        <f t="shared" si="16"/>
        <v>21</v>
      </c>
      <c r="J52">
        <f t="shared" si="17"/>
        <v>0.063</v>
      </c>
      <c r="K52">
        <f t="shared" si="18"/>
        <v>1.05</v>
      </c>
    </row>
    <row r="53" customFormat="1" spans="5:11">
      <c r="E53">
        <v>20</v>
      </c>
      <c r="F53" t="s">
        <v>46</v>
      </c>
      <c r="G53">
        <v>0.04</v>
      </c>
      <c r="H53">
        <f t="shared" si="15"/>
        <v>0.0008</v>
      </c>
      <c r="I53">
        <f t="shared" si="16"/>
        <v>60</v>
      </c>
      <c r="J53">
        <f t="shared" si="17"/>
        <v>0.048</v>
      </c>
      <c r="K53">
        <f t="shared" si="18"/>
        <v>0.8</v>
      </c>
    </row>
    <row r="54" customFormat="1" spans="5:11">
      <c r="E54">
        <v>50</v>
      </c>
      <c r="F54" t="s">
        <v>47</v>
      </c>
      <c r="G54">
        <v>0.01</v>
      </c>
      <c r="H54">
        <f t="shared" si="15"/>
        <v>0.0002</v>
      </c>
      <c r="I54">
        <f t="shared" si="16"/>
        <v>150</v>
      </c>
      <c r="J54">
        <f t="shared" si="17"/>
        <v>0.03</v>
      </c>
      <c r="K54">
        <f t="shared" si="18"/>
        <v>0.5</v>
      </c>
    </row>
    <row r="55" customFormat="1" spans="6:11">
      <c r="F55" s="12" t="s">
        <v>34</v>
      </c>
      <c r="G55" s="12">
        <f t="shared" ref="G55:K55" si="19">SUM(G51:G54)</f>
        <v>1</v>
      </c>
      <c r="H55" s="12">
        <f t="shared" si="19"/>
        <v>0.02</v>
      </c>
      <c r="I55" s="12"/>
      <c r="J55" s="12">
        <f t="shared" si="19"/>
        <v>0.237</v>
      </c>
      <c r="K55" s="12">
        <f t="shared" si="19"/>
        <v>3.95</v>
      </c>
    </row>
    <row r="56" customFormat="1" ht="14.25" spans="2:11">
      <c r="B56" s="1" t="s">
        <v>20</v>
      </c>
      <c r="C56" s="1" t="s">
        <v>15</v>
      </c>
      <c r="D56" s="1">
        <v>3</v>
      </c>
      <c r="E56">
        <v>2</v>
      </c>
      <c r="F56" t="s">
        <v>44</v>
      </c>
      <c r="G56">
        <f>J8</f>
        <v>0.7</v>
      </c>
      <c r="H56">
        <f t="shared" ref="H56:H59" si="20">$F$8*G56</f>
        <v>0.014</v>
      </c>
      <c r="I56">
        <f t="shared" ref="I56:I59" si="21">$E$8*E56</f>
        <v>4</v>
      </c>
      <c r="J56">
        <f t="shared" ref="J56:J59" si="22">H56*I56</f>
        <v>0.056</v>
      </c>
      <c r="K56">
        <f t="shared" ref="K56:K59" si="23">E56*G56</f>
        <v>1.4</v>
      </c>
    </row>
    <row r="57" customFormat="1" spans="5:11">
      <c r="E57">
        <v>7</v>
      </c>
      <c r="F57" t="s">
        <v>45</v>
      </c>
      <c r="G57">
        <f>K8</f>
        <v>0.2</v>
      </c>
      <c r="H57">
        <f t="shared" si="20"/>
        <v>0.004</v>
      </c>
      <c r="I57">
        <f t="shared" si="21"/>
        <v>14</v>
      </c>
      <c r="J57">
        <f t="shared" si="22"/>
        <v>0.056</v>
      </c>
      <c r="K57">
        <f t="shared" si="23"/>
        <v>1.4</v>
      </c>
    </row>
    <row r="58" customFormat="1" spans="5:11">
      <c r="E58">
        <v>20</v>
      </c>
      <c r="F58" t="s">
        <v>46</v>
      </c>
      <c r="G58">
        <f>L8</f>
        <v>0.08</v>
      </c>
      <c r="H58">
        <f t="shared" si="20"/>
        <v>0.0016</v>
      </c>
      <c r="I58">
        <f t="shared" si="21"/>
        <v>40</v>
      </c>
      <c r="J58">
        <f t="shared" si="22"/>
        <v>0.064</v>
      </c>
      <c r="K58">
        <f t="shared" si="23"/>
        <v>1.6</v>
      </c>
    </row>
    <row r="59" customFormat="1" spans="5:11">
      <c r="E59">
        <v>50</v>
      </c>
      <c r="F59" t="s">
        <v>47</v>
      </c>
      <c r="G59">
        <f>M8</f>
        <v>0.02</v>
      </c>
      <c r="H59">
        <f t="shared" si="20"/>
        <v>0.0004</v>
      </c>
      <c r="I59">
        <f t="shared" si="21"/>
        <v>100</v>
      </c>
      <c r="J59">
        <f t="shared" si="22"/>
        <v>0.04</v>
      </c>
      <c r="K59">
        <f t="shared" si="23"/>
        <v>1</v>
      </c>
    </row>
    <row r="60" customFormat="1" spans="6:11">
      <c r="F60" s="12" t="s">
        <v>34</v>
      </c>
      <c r="G60" s="12">
        <f t="shared" ref="G60:K60" si="24">SUM(G56:G59)</f>
        <v>1</v>
      </c>
      <c r="H60" s="12">
        <f t="shared" si="24"/>
        <v>0.02</v>
      </c>
      <c r="I60" s="12"/>
      <c r="J60" s="12">
        <f t="shared" si="24"/>
        <v>0.216</v>
      </c>
      <c r="K60" s="12">
        <f t="shared" si="24"/>
        <v>5.4</v>
      </c>
    </row>
    <row r="61" customFormat="1" ht="14.25" spans="2:11">
      <c r="B61" s="1" t="s">
        <v>21</v>
      </c>
      <c r="C61" s="1" t="s">
        <v>15</v>
      </c>
      <c r="D61" s="1">
        <v>3</v>
      </c>
      <c r="E61">
        <v>2</v>
      </c>
      <c r="F61" t="s">
        <v>44</v>
      </c>
      <c r="G61">
        <f>J9</f>
        <v>0.7</v>
      </c>
      <c r="H61">
        <f t="shared" ref="H61:H64" si="25">$F$9*G61</f>
        <v>0.014</v>
      </c>
      <c r="I61">
        <f t="shared" ref="I61:I64" si="26">$E$9*E61</f>
        <v>2</v>
      </c>
      <c r="J61">
        <f t="shared" ref="J61:J64" si="27">H61*I61</f>
        <v>0.028</v>
      </c>
      <c r="K61">
        <f t="shared" ref="K61:K64" si="28">E61*G61</f>
        <v>1.4</v>
      </c>
    </row>
    <row r="62" customFormat="1" spans="5:11">
      <c r="E62">
        <v>7</v>
      </c>
      <c r="F62" t="s">
        <v>45</v>
      </c>
      <c r="G62">
        <f>K9</f>
        <v>0.2</v>
      </c>
      <c r="H62">
        <f t="shared" si="25"/>
        <v>0.004</v>
      </c>
      <c r="I62">
        <f t="shared" si="26"/>
        <v>7</v>
      </c>
      <c r="J62">
        <f t="shared" si="27"/>
        <v>0.028</v>
      </c>
      <c r="K62">
        <f t="shared" si="28"/>
        <v>1.4</v>
      </c>
    </row>
    <row r="63" customFormat="1" spans="5:11">
      <c r="E63">
        <v>20</v>
      </c>
      <c r="F63" t="s">
        <v>46</v>
      </c>
      <c r="G63">
        <f>L9</f>
        <v>0.08</v>
      </c>
      <c r="H63">
        <f t="shared" si="25"/>
        <v>0.0016</v>
      </c>
      <c r="I63">
        <f t="shared" si="26"/>
        <v>20</v>
      </c>
      <c r="J63">
        <f t="shared" si="27"/>
        <v>0.032</v>
      </c>
      <c r="K63">
        <f t="shared" si="28"/>
        <v>1.6</v>
      </c>
    </row>
    <row r="64" customFormat="1" spans="5:11">
      <c r="E64">
        <v>50</v>
      </c>
      <c r="F64" t="s">
        <v>47</v>
      </c>
      <c r="G64">
        <f>M9</f>
        <v>0.02</v>
      </c>
      <c r="H64">
        <f t="shared" si="25"/>
        <v>0.0004</v>
      </c>
      <c r="I64">
        <f t="shared" si="26"/>
        <v>50</v>
      </c>
      <c r="J64">
        <f t="shared" si="27"/>
        <v>0.02</v>
      </c>
      <c r="K64">
        <f t="shared" si="28"/>
        <v>1</v>
      </c>
    </row>
    <row r="65" customFormat="1" spans="6:11">
      <c r="F65" s="12" t="s">
        <v>34</v>
      </c>
      <c r="G65" s="12">
        <f t="shared" ref="G65:K65" si="29">SUM(G61:G64)</f>
        <v>1</v>
      </c>
      <c r="H65" s="12">
        <f t="shared" si="29"/>
        <v>0.02</v>
      </c>
      <c r="I65" s="12"/>
      <c r="J65" s="12">
        <f t="shared" si="29"/>
        <v>0.108</v>
      </c>
      <c r="K65" s="12">
        <f t="shared" si="29"/>
        <v>5.4</v>
      </c>
    </row>
    <row r="66" customFormat="1" ht="14.25" spans="2:11">
      <c r="B66" s="1" t="s">
        <v>22</v>
      </c>
      <c r="C66" s="1" t="s">
        <v>23</v>
      </c>
      <c r="D66" s="1">
        <v>3</v>
      </c>
      <c r="E66">
        <v>2</v>
      </c>
      <c r="F66" t="s">
        <v>44</v>
      </c>
      <c r="G66">
        <f>J10</f>
        <v>0.8</v>
      </c>
      <c r="H66">
        <f t="shared" ref="H66:H69" si="30">$F$10*G66</f>
        <v>0.016</v>
      </c>
      <c r="I66">
        <f t="shared" ref="I66:I69" si="31">$E$10*E66</f>
        <v>6</v>
      </c>
      <c r="J66">
        <f t="shared" ref="J66:J69" si="32">H66*I66</f>
        <v>0.096</v>
      </c>
      <c r="K66">
        <f t="shared" ref="K66:K69" si="33">E66*G66</f>
        <v>1.6</v>
      </c>
    </row>
    <row r="67" customFormat="1" spans="5:11">
      <c r="E67">
        <v>7</v>
      </c>
      <c r="F67" t="s">
        <v>45</v>
      </c>
      <c r="G67">
        <f>K10</f>
        <v>0.15</v>
      </c>
      <c r="H67">
        <f t="shared" si="30"/>
        <v>0.003</v>
      </c>
      <c r="I67">
        <f t="shared" si="31"/>
        <v>21</v>
      </c>
      <c r="J67">
        <f t="shared" si="32"/>
        <v>0.063</v>
      </c>
      <c r="K67">
        <f t="shared" si="33"/>
        <v>1.05</v>
      </c>
    </row>
    <row r="68" customFormat="1" spans="5:11">
      <c r="E68">
        <v>20</v>
      </c>
      <c r="F68" t="s">
        <v>46</v>
      </c>
      <c r="G68">
        <f>L10</f>
        <v>0.04</v>
      </c>
      <c r="H68">
        <f t="shared" si="30"/>
        <v>0.0008</v>
      </c>
      <c r="I68">
        <f t="shared" si="31"/>
        <v>60</v>
      </c>
      <c r="J68">
        <f t="shared" si="32"/>
        <v>0.048</v>
      </c>
      <c r="K68">
        <f t="shared" si="33"/>
        <v>0.8</v>
      </c>
    </row>
    <row r="69" customFormat="1" spans="5:11">
      <c r="E69">
        <v>50</v>
      </c>
      <c r="F69" t="s">
        <v>47</v>
      </c>
      <c r="G69">
        <f>M10</f>
        <v>0.01</v>
      </c>
      <c r="H69">
        <f t="shared" si="30"/>
        <v>0.0002</v>
      </c>
      <c r="I69">
        <f t="shared" si="31"/>
        <v>150</v>
      </c>
      <c r="J69">
        <f t="shared" si="32"/>
        <v>0.03</v>
      </c>
      <c r="K69">
        <f t="shared" si="33"/>
        <v>0.5</v>
      </c>
    </row>
    <row r="70" customFormat="1" spans="6:11">
      <c r="F70" s="12" t="s">
        <v>34</v>
      </c>
      <c r="G70" s="12">
        <f t="shared" ref="G70:K70" si="34">SUM(G66:G69)</f>
        <v>1</v>
      </c>
      <c r="H70" s="12">
        <f t="shared" si="34"/>
        <v>0.02</v>
      </c>
      <c r="I70" s="12"/>
      <c r="J70" s="12">
        <f t="shared" si="34"/>
        <v>0.237</v>
      </c>
      <c r="K70" s="12">
        <f t="shared" si="34"/>
        <v>3.95</v>
      </c>
    </row>
    <row r="71" customFormat="1" ht="14.25" spans="2:11">
      <c r="B71" s="1" t="s">
        <v>24</v>
      </c>
      <c r="C71" s="1" t="s">
        <v>23</v>
      </c>
      <c r="D71" s="1">
        <v>3</v>
      </c>
      <c r="E71">
        <v>2</v>
      </c>
      <c r="F71" t="s">
        <v>44</v>
      </c>
      <c r="G71">
        <v>0.7</v>
      </c>
      <c r="H71">
        <f t="shared" ref="H71:H74" si="35">$F$11*G71</f>
        <v>0.014</v>
      </c>
      <c r="I71">
        <f t="shared" ref="I71:I74" si="36">$E$11*E71</f>
        <v>3</v>
      </c>
      <c r="J71">
        <f t="shared" ref="J71:J74" si="37">H71*I71</f>
        <v>0.042</v>
      </c>
      <c r="K71">
        <f t="shared" ref="K71:K74" si="38">E71*G71</f>
        <v>1.4</v>
      </c>
    </row>
    <row r="72" customFormat="1" spans="5:11">
      <c r="E72">
        <v>7</v>
      </c>
      <c r="F72" t="s">
        <v>45</v>
      </c>
      <c r="G72">
        <v>0.2</v>
      </c>
      <c r="H72">
        <f t="shared" si="35"/>
        <v>0.004</v>
      </c>
      <c r="I72">
        <f t="shared" si="36"/>
        <v>10.5</v>
      </c>
      <c r="J72">
        <f t="shared" si="37"/>
        <v>0.042</v>
      </c>
      <c r="K72">
        <f t="shared" si="38"/>
        <v>1.4</v>
      </c>
    </row>
    <row r="73" customFormat="1" spans="5:11">
      <c r="E73">
        <v>20</v>
      </c>
      <c r="F73" t="s">
        <v>46</v>
      </c>
      <c r="G73">
        <v>0.08</v>
      </c>
      <c r="H73">
        <f t="shared" si="35"/>
        <v>0.0016</v>
      </c>
      <c r="I73">
        <f t="shared" si="36"/>
        <v>30</v>
      </c>
      <c r="J73">
        <f t="shared" si="37"/>
        <v>0.048</v>
      </c>
      <c r="K73">
        <f t="shared" si="38"/>
        <v>1.6</v>
      </c>
    </row>
    <row r="74" customFormat="1" spans="5:11">
      <c r="E74">
        <v>50</v>
      </c>
      <c r="F74" t="s">
        <v>47</v>
      </c>
      <c r="G74">
        <v>0.02</v>
      </c>
      <c r="H74">
        <f t="shared" si="35"/>
        <v>0.0004</v>
      </c>
      <c r="I74">
        <f t="shared" si="36"/>
        <v>75</v>
      </c>
      <c r="J74">
        <f t="shared" si="37"/>
        <v>0.03</v>
      </c>
      <c r="K74">
        <f t="shared" si="38"/>
        <v>1</v>
      </c>
    </row>
    <row r="75" customFormat="1" spans="6:11">
      <c r="F75" s="12" t="s">
        <v>34</v>
      </c>
      <c r="G75" s="12">
        <f t="shared" ref="G75:K75" si="39">SUM(G71:G74)</f>
        <v>1</v>
      </c>
      <c r="H75" s="12">
        <f t="shared" si="39"/>
        <v>0.02</v>
      </c>
      <c r="I75" s="12"/>
      <c r="J75" s="12">
        <f t="shared" si="39"/>
        <v>0.162</v>
      </c>
      <c r="K75" s="12">
        <f t="shared" si="39"/>
        <v>5.4</v>
      </c>
    </row>
    <row r="76" customFormat="1" ht="14.25" spans="2:11">
      <c r="B76" s="1" t="s">
        <v>25</v>
      </c>
      <c r="C76" s="1" t="s">
        <v>23</v>
      </c>
      <c r="D76" s="1">
        <v>3</v>
      </c>
      <c r="E76">
        <v>2</v>
      </c>
      <c r="F76" t="s">
        <v>44</v>
      </c>
      <c r="G76">
        <v>0.7</v>
      </c>
      <c r="H76">
        <f t="shared" ref="H76:H79" si="40">$F$12*G76</f>
        <v>0.014</v>
      </c>
      <c r="I76">
        <f t="shared" ref="I76:I79" si="41">$E$12*E76</f>
        <v>2</v>
      </c>
      <c r="J76">
        <f t="shared" ref="J76:J79" si="42">H76*I76</f>
        <v>0.028</v>
      </c>
      <c r="K76">
        <f t="shared" ref="K76:K79" si="43">E76*G76</f>
        <v>1.4</v>
      </c>
    </row>
    <row r="77" customFormat="1" spans="5:11">
      <c r="E77">
        <v>7</v>
      </c>
      <c r="F77" t="s">
        <v>45</v>
      </c>
      <c r="G77">
        <v>0.2</v>
      </c>
      <c r="H77">
        <f t="shared" si="40"/>
        <v>0.004</v>
      </c>
      <c r="I77">
        <f t="shared" si="41"/>
        <v>7</v>
      </c>
      <c r="J77">
        <f t="shared" si="42"/>
        <v>0.028</v>
      </c>
      <c r="K77">
        <f t="shared" si="43"/>
        <v>1.4</v>
      </c>
    </row>
    <row r="78" customFormat="1" spans="5:11">
      <c r="E78">
        <v>20</v>
      </c>
      <c r="F78" t="s">
        <v>46</v>
      </c>
      <c r="G78">
        <v>0.08</v>
      </c>
      <c r="H78">
        <f t="shared" si="40"/>
        <v>0.0016</v>
      </c>
      <c r="I78">
        <f t="shared" si="41"/>
        <v>20</v>
      </c>
      <c r="J78">
        <f t="shared" si="42"/>
        <v>0.032</v>
      </c>
      <c r="K78">
        <f t="shared" si="43"/>
        <v>1.6</v>
      </c>
    </row>
    <row r="79" customFormat="1" spans="5:11">
      <c r="E79">
        <v>50</v>
      </c>
      <c r="F79" t="s">
        <v>47</v>
      </c>
      <c r="G79">
        <v>0.02</v>
      </c>
      <c r="H79">
        <f t="shared" si="40"/>
        <v>0.0004</v>
      </c>
      <c r="I79">
        <f t="shared" si="41"/>
        <v>50</v>
      </c>
      <c r="J79">
        <f t="shared" si="42"/>
        <v>0.02</v>
      </c>
      <c r="K79">
        <f t="shared" si="43"/>
        <v>1</v>
      </c>
    </row>
    <row r="80" customFormat="1" spans="6:11">
      <c r="F80" s="12" t="s">
        <v>34</v>
      </c>
      <c r="G80" s="12">
        <f t="shared" ref="G80:K80" si="44">SUM(G76:G79)</f>
        <v>1</v>
      </c>
      <c r="H80" s="12">
        <f t="shared" si="44"/>
        <v>0.02</v>
      </c>
      <c r="I80" s="12"/>
      <c r="J80" s="12">
        <f t="shared" si="44"/>
        <v>0.108</v>
      </c>
      <c r="K80" s="12">
        <f t="shared" si="44"/>
        <v>5.4</v>
      </c>
    </row>
    <row r="81" customFormat="1" ht="14.25" spans="2:11">
      <c r="B81" s="1" t="s">
        <v>26</v>
      </c>
      <c r="C81" s="1" t="s">
        <v>23</v>
      </c>
      <c r="D81" s="1">
        <v>3</v>
      </c>
      <c r="E81">
        <v>2</v>
      </c>
      <c r="F81" t="s">
        <v>44</v>
      </c>
      <c r="G81">
        <v>0.7</v>
      </c>
      <c r="H81">
        <f t="shared" ref="H81:H84" si="45">$F$13*G81</f>
        <v>0.014</v>
      </c>
      <c r="I81">
        <f t="shared" ref="I81:I84" si="46">$E$13*E81</f>
        <v>1</v>
      </c>
      <c r="J81">
        <f t="shared" ref="J81:J84" si="47">H81*I81</f>
        <v>0.014</v>
      </c>
      <c r="K81">
        <f t="shared" ref="K81:K84" si="48">E81*G81</f>
        <v>1.4</v>
      </c>
    </row>
    <row r="82" customFormat="1" spans="5:11">
      <c r="E82">
        <v>7</v>
      </c>
      <c r="F82" t="s">
        <v>45</v>
      </c>
      <c r="G82">
        <v>0.2</v>
      </c>
      <c r="H82">
        <f t="shared" si="45"/>
        <v>0.004</v>
      </c>
      <c r="I82">
        <f t="shared" si="46"/>
        <v>3.5</v>
      </c>
      <c r="J82">
        <f t="shared" si="47"/>
        <v>0.014</v>
      </c>
      <c r="K82">
        <f t="shared" si="48"/>
        <v>1.4</v>
      </c>
    </row>
    <row r="83" customFormat="1" spans="5:11">
      <c r="E83">
        <v>20</v>
      </c>
      <c r="F83" t="s">
        <v>46</v>
      </c>
      <c r="G83">
        <v>0.08</v>
      </c>
      <c r="H83">
        <f t="shared" si="45"/>
        <v>0.0016</v>
      </c>
      <c r="I83">
        <f t="shared" si="46"/>
        <v>10</v>
      </c>
      <c r="J83">
        <f t="shared" si="47"/>
        <v>0.016</v>
      </c>
      <c r="K83">
        <f t="shared" si="48"/>
        <v>1.6</v>
      </c>
    </row>
    <row r="84" customFormat="1" spans="5:11">
      <c r="E84">
        <v>50</v>
      </c>
      <c r="F84" t="s">
        <v>47</v>
      </c>
      <c r="G84">
        <v>0.02</v>
      </c>
      <c r="H84">
        <f t="shared" si="45"/>
        <v>0.0004</v>
      </c>
      <c r="I84">
        <f t="shared" si="46"/>
        <v>25</v>
      </c>
      <c r="J84">
        <f t="shared" si="47"/>
        <v>0.01</v>
      </c>
      <c r="K84">
        <f t="shared" si="48"/>
        <v>1</v>
      </c>
    </row>
    <row r="85" customFormat="1" spans="6:11">
      <c r="F85" s="12" t="s">
        <v>34</v>
      </c>
      <c r="G85" s="12">
        <f t="shared" ref="G85:K85" si="49">SUM(G81:G84)</f>
        <v>1</v>
      </c>
      <c r="H85" s="12">
        <f t="shared" si="49"/>
        <v>0.02</v>
      </c>
      <c r="I85" s="12"/>
      <c r="J85" s="12">
        <f t="shared" si="49"/>
        <v>0.054</v>
      </c>
      <c r="K85" s="12">
        <f t="shared" si="49"/>
        <v>5.4</v>
      </c>
    </row>
    <row r="86" customFormat="1" ht="14.25" spans="2:11">
      <c r="B86" s="1" t="s">
        <v>27</v>
      </c>
      <c r="C86" s="1" t="s">
        <v>23</v>
      </c>
      <c r="D86" s="1">
        <v>3</v>
      </c>
      <c r="E86">
        <v>2</v>
      </c>
      <c r="F86" t="s">
        <v>44</v>
      </c>
      <c r="G86">
        <v>0.7</v>
      </c>
      <c r="H86">
        <f t="shared" ref="H86:H89" si="50">$F$14*G86</f>
        <v>0.021</v>
      </c>
      <c r="I86">
        <f t="shared" ref="I86:I89" si="51">$E$14*E86</f>
        <v>1</v>
      </c>
      <c r="J86">
        <f t="shared" ref="J86:J89" si="52">H86*I86</f>
        <v>0.021</v>
      </c>
      <c r="K86">
        <f t="shared" ref="K86:K89" si="53">E86*G86</f>
        <v>1.4</v>
      </c>
    </row>
    <row r="87" customFormat="1" spans="5:11">
      <c r="E87">
        <v>7</v>
      </c>
      <c r="F87" t="s">
        <v>45</v>
      </c>
      <c r="G87">
        <v>0.2</v>
      </c>
      <c r="H87">
        <f t="shared" si="50"/>
        <v>0.006</v>
      </c>
      <c r="I87">
        <f t="shared" si="51"/>
        <v>3.5</v>
      </c>
      <c r="J87">
        <f t="shared" si="52"/>
        <v>0.021</v>
      </c>
      <c r="K87">
        <f t="shared" si="53"/>
        <v>1.4</v>
      </c>
    </row>
    <row r="88" customFormat="1" spans="5:11">
      <c r="E88">
        <v>20</v>
      </c>
      <c r="F88" t="s">
        <v>46</v>
      </c>
      <c r="G88">
        <v>0.08</v>
      </c>
      <c r="H88">
        <f t="shared" si="50"/>
        <v>0.0024</v>
      </c>
      <c r="I88">
        <f t="shared" si="51"/>
        <v>10</v>
      </c>
      <c r="J88">
        <f t="shared" si="52"/>
        <v>0.024</v>
      </c>
      <c r="K88">
        <f t="shared" si="53"/>
        <v>1.6</v>
      </c>
    </row>
    <row r="89" customFormat="1" ht="14.25" spans="2:11">
      <c r="B89" s="1"/>
      <c r="E89">
        <v>50</v>
      </c>
      <c r="F89" t="s">
        <v>47</v>
      </c>
      <c r="G89">
        <v>0.02</v>
      </c>
      <c r="H89">
        <f t="shared" si="50"/>
        <v>0.0006</v>
      </c>
      <c r="I89">
        <f t="shared" si="51"/>
        <v>25</v>
      </c>
      <c r="J89">
        <f t="shared" si="52"/>
        <v>0.015</v>
      </c>
      <c r="K89">
        <f t="shared" si="53"/>
        <v>1</v>
      </c>
    </row>
    <row r="90" customFormat="1" ht="14.25" spans="2:11">
      <c r="B90" s="1"/>
      <c r="F90" s="12" t="s">
        <v>34</v>
      </c>
      <c r="G90" s="12">
        <f t="shared" ref="G90:K90" si="54">SUM(G86:G89)</f>
        <v>1</v>
      </c>
      <c r="H90" s="12">
        <f t="shared" si="54"/>
        <v>0.03</v>
      </c>
      <c r="I90" s="12"/>
      <c r="J90" s="12">
        <f t="shared" si="54"/>
        <v>0.081</v>
      </c>
      <c r="K90" s="12">
        <f t="shared" si="54"/>
        <v>5.4</v>
      </c>
    </row>
    <row r="91" customFormat="1" ht="22.5" spans="1:14">
      <c r="A91" s="14" t="s">
        <v>48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1" ht="14.25" spans="2:14">
      <c r="B92" t="s">
        <v>36</v>
      </c>
      <c r="C92" t="s">
        <v>49</v>
      </c>
      <c r="D92" s="11" t="s">
        <v>50</v>
      </c>
      <c r="E92" s="1" t="s">
        <v>31</v>
      </c>
      <c r="F92" s="1"/>
      <c r="G92" s="1"/>
      <c r="H92" s="1"/>
      <c r="I92" s="1"/>
      <c r="J92" s="1"/>
      <c r="K92" s="1"/>
      <c r="L92" s="1"/>
      <c r="M92" s="1"/>
      <c r="N92" s="1"/>
    </row>
    <row r="93" customFormat="1" ht="14.25" spans="2:5">
      <c r="B93" s="1" t="s">
        <v>14</v>
      </c>
      <c r="C93">
        <f t="shared" ref="C93:C96" si="55">I31</f>
        <v>50</v>
      </c>
      <c r="D93">
        <f t="shared" ref="D93:D96" si="56">H31</f>
        <v>0.004</v>
      </c>
      <c r="E93">
        <f t="shared" ref="E93:E141" si="57">(C93-$D$28)^2*D93</f>
        <v>8.9738202650625</v>
      </c>
    </row>
    <row r="94" customFormat="1" spans="3:5">
      <c r="C94">
        <f t="shared" si="55"/>
        <v>175</v>
      </c>
      <c r="D94">
        <f t="shared" si="56"/>
        <v>0.00075</v>
      </c>
      <c r="E94">
        <f t="shared" si="57"/>
        <v>22.2823022371992</v>
      </c>
    </row>
    <row r="95" customFormat="1" spans="3:5">
      <c r="C95">
        <f t="shared" si="55"/>
        <v>500</v>
      </c>
      <c r="D95">
        <f t="shared" si="56"/>
        <v>0.0002</v>
      </c>
      <c r="E95">
        <f t="shared" si="57"/>
        <v>49.4744135132531</v>
      </c>
    </row>
    <row r="96" customFormat="1" spans="3:5">
      <c r="C96">
        <f t="shared" si="55"/>
        <v>1250</v>
      </c>
      <c r="D96">
        <f t="shared" si="56"/>
        <v>5e-5</v>
      </c>
      <c r="E96">
        <f t="shared" si="57"/>
        <v>77.7959877533133</v>
      </c>
    </row>
    <row r="97" customFormat="1" spans="2:5">
      <c r="B97" t="s">
        <v>16</v>
      </c>
      <c r="C97">
        <f t="shared" ref="C97:C100" si="58">I36</f>
        <v>20</v>
      </c>
      <c r="D97">
        <f t="shared" ref="D97:D100" si="59">H36</f>
        <v>0.004</v>
      </c>
      <c r="E97">
        <f t="shared" si="57"/>
        <v>1.2061902650625</v>
      </c>
    </row>
    <row r="98" customFormat="1" spans="3:5">
      <c r="C98">
        <f t="shared" si="58"/>
        <v>70</v>
      </c>
      <c r="D98">
        <f t="shared" si="59"/>
        <v>0.00075</v>
      </c>
      <c r="E98">
        <f t="shared" si="57"/>
        <v>3.40354504969922</v>
      </c>
    </row>
    <row r="99" customFormat="1" spans="3:5">
      <c r="C99">
        <f t="shared" si="58"/>
        <v>200</v>
      </c>
      <c r="D99">
        <f t="shared" si="59"/>
        <v>0.0002</v>
      </c>
      <c r="E99">
        <f t="shared" si="57"/>
        <v>7.79059851325313</v>
      </c>
    </row>
    <row r="100" customFormat="1" spans="3:5">
      <c r="C100">
        <f t="shared" si="58"/>
        <v>500</v>
      </c>
      <c r="D100">
        <f t="shared" si="59"/>
        <v>5e-5</v>
      </c>
      <c r="E100">
        <f t="shared" si="57"/>
        <v>12.3686033783133</v>
      </c>
    </row>
    <row r="101" customFormat="1" spans="2:5">
      <c r="B101" t="s">
        <v>17</v>
      </c>
      <c r="C101">
        <f t="shared" ref="C101:C104" si="60">I41</f>
        <v>15</v>
      </c>
      <c r="D101">
        <f t="shared" ref="D101:D104" si="61">H41</f>
        <v>0.012</v>
      </c>
      <c r="E101">
        <f t="shared" si="57"/>
        <v>1.8347557951875</v>
      </c>
    </row>
    <row r="102" customFormat="1" spans="3:5">
      <c r="C102">
        <f t="shared" si="60"/>
        <v>52.5</v>
      </c>
      <c r="D102">
        <f t="shared" si="61"/>
        <v>0.00225</v>
      </c>
      <c r="E102">
        <f t="shared" si="57"/>
        <v>5.59469405534765</v>
      </c>
    </row>
    <row r="103" customFormat="1" spans="3:5">
      <c r="C103">
        <f t="shared" si="60"/>
        <v>150</v>
      </c>
      <c r="D103">
        <f t="shared" si="61"/>
        <v>0.0006</v>
      </c>
      <c r="E103">
        <f t="shared" si="57"/>
        <v>13.0298880397594</v>
      </c>
    </row>
    <row r="104" customFormat="1" spans="3:5">
      <c r="C104">
        <f t="shared" si="60"/>
        <v>375</v>
      </c>
      <c r="D104">
        <f t="shared" si="61"/>
        <v>0.00015</v>
      </c>
      <c r="E104">
        <f t="shared" si="57"/>
        <v>20.7983679474398</v>
      </c>
    </row>
    <row r="105" customFormat="1" spans="2:5">
      <c r="B105" t="s">
        <v>18</v>
      </c>
      <c r="C105">
        <f t="shared" ref="C105:C108" si="62">I46</f>
        <v>10</v>
      </c>
      <c r="D105">
        <f t="shared" ref="D105:D108" si="63">H46</f>
        <v>0.012</v>
      </c>
      <c r="E105">
        <f t="shared" si="57"/>
        <v>0.6509407951875</v>
      </c>
    </row>
    <row r="106" customFormat="1" spans="3:5">
      <c r="C106">
        <f t="shared" si="62"/>
        <v>35</v>
      </c>
      <c r="D106">
        <f t="shared" si="63"/>
        <v>0.00225</v>
      </c>
      <c r="E106">
        <f t="shared" si="57"/>
        <v>2.35687796159766</v>
      </c>
    </row>
    <row r="107" customFormat="1" spans="3:5">
      <c r="C107">
        <f t="shared" si="62"/>
        <v>100</v>
      </c>
      <c r="D107">
        <f t="shared" si="63"/>
        <v>0.0006</v>
      </c>
      <c r="E107">
        <f t="shared" si="57"/>
        <v>5.68798053975938</v>
      </c>
    </row>
    <row r="108" customFormat="1" spans="3:5">
      <c r="C108">
        <f t="shared" si="62"/>
        <v>250</v>
      </c>
      <c r="D108">
        <f t="shared" si="63"/>
        <v>0.00015</v>
      </c>
      <c r="E108">
        <f t="shared" si="57"/>
        <v>9.17842575993984</v>
      </c>
    </row>
    <row r="109" customFormat="1" spans="2:5">
      <c r="B109" t="s">
        <v>19</v>
      </c>
      <c r="C109">
        <f t="shared" ref="C109:C112" si="64">I51</f>
        <v>6</v>
      </c>
      <c r="D109">
        <f t="shared" ref="D109:D112" si="65">H51</f>
        <v>0.016</v>
      </c>
      <c r="E109">
        <f t="shared" si="57"/>
        <v>0.18118506025</v>
      </c>
    </row>
    <row r="110" customFormat="1" spans="3:5">
      <c r="C110">
        <f t="shared" si="64"/>
        <v>21</v>
      </c>
      <c r="D110">
        <f t="shared" si="65"/>
        <v>0.003</v>
      </c>
      <c r="E110">
        <f t="shared" si="57"/>
        <v>1.01183344879687</v>
      </c>
    </row>
    <row r="111" customFormat="1" spans="3:5">
      <c r="C111">
        <f t="shared" si="64"/>
        <v>60</v>
      </c>
      <c r="D111">
        <f t="shared" si="65"/>
        <v>0.0008</v>
      </c>
      <c r="E111">
        <f t="shared" si="57"/>
        <v>2.6326060530125</v>
      </c>
    </row>
    <row r="112" customFormat="1" spans="3:5">
      <c r="C112">
        <f t="shared" si="64"/>
        <v>150</v>
      </c>
      <c r="D112">
        <f t="shared" si="65"/>
        <v>0.0002</v>
      </c>
      <c r="E112">
        <f t="shared" si="57"/>
        <v>4.34329601325313</v>
      </c>
    </row>
    <row r="113" customFormat="1" spans="2:5">
      <c r="B113" t="s">
        <v>20</v>
      </c>
      <c r="C113">
        <f t="shared" ref="C113:C116" si="66">I56</f>
        <v>4</v>
      </c>
      <c r="D113">
        <f t="shared" ref="D113:D116" si="67">H56</f>
        <v>0.014</v>
      </c>
      <c r="E113">
        <f t="shared" si="57"/>
        <v>0.02608992771875</v>
      </c>
    </row>
    <row r="114" customFormat="1" spans="3:5">
      <c r="C114">
        <f t="shared" si="66"/>
        <v>14</v>
      </c>
      <c r="D114">
        <f t="shared" si="67"/>
        <v>0.004</v>
      </c>
      <c r="E114">
        <f t="shared" si="57"/>
        <v>0.5166642650625</v>
      </c>
    </row>
    <row r="115" customFormat="1" spans="3:5">
      <c r="C115">
        <f t="shared" si="66"/>
        <v>40</v>
      </c>
      <c r="D115">
        <f t="shared" si="67"/>
        <v>0.0016</v>
      </c>
      <c r="E115">
        <f t="shared" si="57"/>
        <v>2.233844106025</v>
      </c>
    </row>
    <row r="116" customFormat="1" spans="3:5">
      <c r="C116">
        <f t="shared" si="66"/>
        <v>100</v>
      </c>
      <c r="D116">
        <f t="shared" si="67"/>
        <v>0.0004</v>
      </c>
      <c r="E116">
        <f t="shared" si="57"/>
        <v>3.79198702650625</v>
      </c>
    </row>
    <row r="117" customFormat="1" spans="2:5">
      <c r="B117" t="s">
        <v>21</v>
      </c>
      <c r="C117">
        <f t="shared" ref="C117:C120" si="68">I61</f>
        <v>2</v>
      </c>
      <c r="D117">
        <f t="shared" ref="D117:D120" si="69">H61</f>
        <v>0.014</v>
      </c>
      <c r="E117">
        <f t="shared" si="57"/>
        <v>0.00564292771875</v>
      </c>
    </row>
    <row r="118" customFormat="1" spans="3:5">
      <c r="C118">
        <f t="shared" si="68"/>
        <v>7</v>
      </c>
      <c r="D118">
        <f t="shared" si="69"/>
        <v>0.004</v>
      </c>
      <c r="E118">
        <f t="shared" si="57"/>
        <v>0.0762172650625</v>
      </c>
    </row>
    <row r="119" customFormat="1" spans="3:5">
      <c r="C119">
        <f t="shared" si="68"/>
        <v>20</v>
      </c>
      <c r="D119">
        <f t="shared" si="69"/>
        <v>0.0016</v>
      </c>
      <c r="E119">
        <f t="shared" si="57"/>
        <v>0.482476106025</v>
      </c>
    </row>
    <row r="120" customFormat="1" spans="3:5">
      <c r="C120">
        <f t="shared" si="68"/>
        <v>50</v>
      </c>
      <c r="D120">
        <f t="shared" si="69"/>
        <v>0.0004</v>
      </c>
      <c r="E120">
        <f t="shared" si="57"/>
        <v>0.89738202650625</v>
      </c>
    </row>
    <row r="121" customFormat="1" spans="2:5">
      <c r="B121" t="s">
        <v>22</v>
      </c>
      <c r="C121">
        <f t="shared" ref="C121:C124" si="70">I66</f>
        <v>6</v>
      </c>
      <c r="D121">
        <f t="shared" ref="D121:D124" si="71">H66</f>
        <v>0.016</v>
      </c>
      <c r="E121">
        <f t="shared" si="57"/>
        <v>0.18118506025</v>
      </c>
    </row>
    <row r="122" customFormat="1" spans="3:5">
      <c r="C122">
        <f t="shared" si="70"/>
        <v>21</v>
      </c>
      <c r="D122">
        <f t="shared" si="71"/>
        <v>0.003</v>
      </c>
      <c r="E122">
        <f t="shared" si="57"/>
        <v>1.01183344879687</v>
      </c>
    </row>
    <row r="123" customFormat="1" spans="3:5">
      <c r="C123">
        <f t="shared" si="70"/>
        <v>60</v>
      </c>
      <c r="D123">
        <f t="shared" si="71"/>
        <v>0.0008</v>
      </c>
      <c r="E123">
        <f t="shared" si="57"/>
        <v>2.6326060530125</v>
      </c>
    </row>
    <row r="124" customFormat="1" spans="3:5">
      <c r="C124">
        <f t="shared" si="70"/>
        <v>150</v>
      </c>
      <c r="D124">
        <f t="shared" si="71"/>
        <v>0.0002</v>
      </c>
      <c r="E124">
        <f t="shared" si="57"/>
        <v>4.34329601325313</v>
      </c>
    </row>
    <row r="125" customFormat="1" spans="2:5">
      <c r="B125" t="s">
        <v>24</v>
      </c>
      <c r="C125">
        <f t="shared" ref="C125:C128" si="72">I71</f>
        <v>3</v>
      </c>
      <c r="D125">
        <f t="shared" ref="D125:D128" si="73">H71</f>
        <v>0.014</v>
      </c>
      <c r="E125">
        <f t="shared" si="57"/>
        <v>0.00186642771875</v>
      </c>
    </row>
    <row r="126" customFormat="1" spans="3:5">
      <c r="C126">
        <f t="shared" si="72"/>
        <v>10.5</v>
      </c>
      <c r="D126">
        <f t="shared" si="73"/>
        <v>0.004</v>
      </c>
      <c r="E126">
        <f t="shared" si="57"/>
        <v>0.2474407650625</v>
      </c>
    </row>
    <row r="127" customFormat="1" spans="3:5">
      <c r="C127">
        <f t="shared" si="72"/>
        <v>30</v>
      </c>
      <c r="D127">
        <f t="shared" si="73"/>
        <v>0.0016</v>
      </c>
      <c r="E127">
        <f t="shared" si="57"/>
        <v>1.198160106025</v>
      </c>
    </row>
    <row r="128" customFormat="1" spans="3:5">
      <c r="C128">
        <f t="shared" si="72"/>
        <v>75</v>
      </c>
      <c r="D128">
        <f t="shared" si="73"/>
        <v>0.0004</v>
      </c>
      <c r="E128">
        <f t="shared" si="57"/>
        <v>2.09468452650625</v>
      </c>
    </row>
    <row r="129" customFormat="1" spans="2:5">
      <c r="B129" t="s">
        <v>25</v>
      </c>
      <c r="C129">
        <f t="shared" ref="C129:C132" si="74">I76</f>
        <v>2</v>
      </c>
      <c r="D129">
        <f t="shared" ref="D129:D132" si="75">H76</f>
        <v>0.014</v>
      </c>
      <c r="E129">
        <f t="shared" si="57"/>
        <v>0.00564292771875</v>
      </c>
    </row>
    <row r="130" customFormat="1" spans="3:5">
      <c r="C130">
        <f t="shared" si="74"/>
        <v>7</v>
      </c>
      <c r="D130">
        <f t="shared" si="75"/>
        <v>0.004</v>
      </c>
      <c r="E130">
        <f t="shared" si="57"/>
        <v>0.0762172650625</v>
      </c>
    </row>
    <row r="131" customFormat="1" spans="3:5">
      <c r="C131">
        <f t="shared" si="74"/>
        <v>20</v>
      </c>
      <c r="D131">
        <f t="shared" si="75"/>
        <v>0.0016</v>
      </c>
      <c r="E131">
        <f t="shared" si="57"/>
        <v>0.482476106025</v>
      </c>
    </row>
    <row r="132" customFormat="1" spans="3:5">
      <c r="C132">
        <f t="shared" si="74"/>
        <v>50</v>
      </c>
      <c r="D132">
        <f t="shared" si="75"/>
        <v>0.0004</v>
      </c>
      <c r="E132">
        <f t="shared" si="57"/>
        <v>0.89738202650625</v>
      </c>
    </row>
    <row r="133" customFormat="1" spans="2:5">
      <c r="B133" t="s">
        <v>26</v>
      </c>
      <c r="C133">
        <f t="shared" ref="C133:C136" si="76">I81</f>
        <v>1</v>
      </c>
      <c r="D133">
        <f t="shared" ref="D133:D136" si="77">H81</f>
        <v>0.014</v>
      </c>
      <c r="E133">
        <f t="shared" si="57"/>
        <v>0.03741942771875</v>
      </c>
    </row>
    <row r="134" customFormat="1" spans="3:5">
      <c r="C134">
        <f t="shared" si="76"/>
        <v>3.5</v>
      </c>
      <c r="D134">
        <f t="shared" si="77"/>
        <v>0.004</v>
      </c>
      <c r="E134">
        <f t="shared" si="57"/>
        <v>0.0029937650625</v>
      </c>
    </row>
    <row r="135" customFormat="1" spans="3:5">
      <c r="C135">
        <f t="shared" si="76"/>
        <v>10</v>
      </c>
      <c r="D135">
        <f t="shared" si="77"/>
        <v>0.0016</v>
      </c>
      <c r="E135">
        <f t="shared" si="57"/>
        <v>0.086792106025</v>
      </c>
    </row>
    <row r="136" customFormat="1" spans="3:5">
      <c r="C136">
        <f t="shared" si="76"/>
        <v>25</v>
      </c>
      <c r="D136">
        <f t="shared" si="77"/>
        <v>0.0004</v>
      </c>
      <c r="E136">
        <f t="shared" si="57"/>
        <v>0.20007952650625</v>
      </c>
    </row>
    <row r="137" customFormat="1" spans="2:5">
      <c r="B137" t="s">
        <v>27</v>
      </c>
      <c r="C137">
        <f t="shared" ref="C137:C140" si="78">I86</f>
        <v>1</v>
      </c>
      <c r="D137">
        <f t="shared" ref="D137:D140" si="79">H86</f>
        <v>0.021</v>
      </c>
      <c r="E137">
        <f t="shared" si="57"/>
        <v>0.056129141578125</v>
      </c>
    </row>
    <row r="138" customFormat="1" spans="3:5">
      <c r="C138">
        <f t="shared" si="78"/>
        <v>3.5</v>
      </c>
      <c r="D138">
        <f t="shared" si="79"/>
        <v>0.006</v>
      </c>
      <c r="E138">
        <f t="shared" si="57"/>
        <v>0.00449064759375</v>
      </c>
    </row>
    <row r="139" customFormat="1" spans="3:5">
      <c r="C139">
        <f t="shared" si="78"/>
        <v>10</v>
      </c>
      <c r="D139">
        <f t="shared" si="79"/>
        <v>0.0024</v>
      </c>
      <c r="E139">
        <f t="shared" si="57"/>
        <v>0.1301881590375</v>
      </c>
    </row>
    <row r="140" customFormat="1" spans="3:5">
      <c r="C140">
        <f t="shared" si="78"/>
        <v>25</v>
      </c>
      <c r="D140">
        <f t="shared" si="79"/>
        <v>0.0006</v>
      </c>
      <c r="E140">
        <f t="shared" si="57"/>
        <v>0.300119289759375</v>
      </c>
    </row>
    <row r="141" customFormat="1" spans="2:5">
      <c r="B141" t="s">
        <v>51</v>
      </c>
      <c r="C141">
        <v>0</v>
      </c>
      <c r="D141">
        <f>1-C28</f>
        <v>0.79</v>
      </c>
      <c r="E141">
        <f t="shared" si="57"/>
        <v>5.48462734984375</v>
      </c>
    </row>
    <row r="142" customFormat="1" spans="2:5">
      <c r="B142" t="s">
        <v>34</v>
      </c>
      <c r="D142">
        <f>SUM(D93:D141)</f>
        <v>1</v>
      </c>
      <c r="E142">
        <f>SUM(E93:E141)</f>
        <v>278.102246234375</v>
      </c>
    </row>
  </sheetData>
  <dataValidations count="1">
    <dataValidation type="list" allowBlank="1" showInputMessage="1" showErrorMessage="1" sqref="C29 C31 C36 C41 C46 C51 C56 C61 C66 C71 C76 C81 C86 C91 C2:C14">
      <formula1>"PayoutType,Ordered,All,Any"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2"/>
  <sheetViews>
    <sheetView tabSelected="1" workbookViewId="0">
      <selection activeCell="G18" sqref="G18"/>
    </sheetView>
  </sheetViews>
  <sheetFormatPr defaultColWidth="9" defaultRowHeight="13.5"/>
  <cols>
    <col min="2" max="2" width="38.25" customWidth="1"/>
    <col min="3" max="3" width="11.5" customWidth="1"/>
    <col min="4" max="4" width="10.625" customWidth="1"/>
    <col min="5" max="5" width="9.375" customWidth="1"/>
    <col min="6" max="6" width="11.5" customWidth="1"/>
    <col min="7" max="9" width="10.375" customWidth="1"/>
    <col min="10" max="11" width="14.875" customWidth="1"/>
    <col min="12" max="13" width="16" customWidth="1"/>
    <col min="14" max="14" width="48.25" customWidth="1"/>
  </cols>
  <sheetData>
    <row r="1" customFormat="1" ht="25.5" spans="1:16382">
      <c r="A1" s="3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</row>
    <row r="2" s="1" customFormat="1" ht="14.25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="1" customFormat="1" ht="14.25" spans="1:13">
      <c r="A3" s="1">
        <v>1</v>
      </c>
      <c r="B3" s="1" t="s">
        <v>14</v>
      </c>
      <c r="C3" s="1" t="s">
        <v>15</v>
      </c>
      <c r="D3" s="1">
        <v>3</v>
      </c>
      <c r="E3" s="1">
        <v>25</v>
      </c>
      <c r="F3" s="4">
        <v>0.0004</v>
      </c>
      <c r="G3" s="1">
        <v>0</v>
      </c>
      <c r="H3" s="1">
        <v>0</v>
      </c>
      <c r="I3" s="1">
        <v>0</v>
      </c>
      <c r="J3" s="1">
        <v>0.9</v>
      </c>
      <c r="K3" s="1">
        <v>0.08</v>
      </c>
      <c r="L3" s="1">
        <v>0.016</v>
      </c>
      <c r="M3" s="1">
        <v>0.004</v>
      </c>
    </row>
    <row r="4" s="1" customFormat="1" ht="14.25" spans="1:13">
      <c r="A4" s="1">
        <v>2</v>
      </c>
      <c r="B4" s="1" t="s">
        <v>16</v>
      </c>
      <c r="C4" s="1" t="s">
        <v>15</v>
      </c>
      <c r="D4" s="1">
        <v>3</v>
      </c>
      <c r="E4" s="1">
        <v>10</v>
      </c>
      <c r="F4" s="4">
        <v>0.0008</v>
      </c>
      <c r="G4" s="1">
        <v>0</v>
      </c>
      <c r="H4" s="1">
        <v>0</v>
      </c>
      <c r="I4" s="1">
        <v>0</v>
      </c>
      <c r="J4" s="1">
        <v>0.9</v>
      </c>
      <c r="K4" s="1">
        <v>0.08</v>
      </c>
      <c r="L4" s="1">
        <v>0.016</v>
      </c>
      <c r="M4" s="1">
        <v>0.004</v>
      </c>
    </row>
    <row r="5" s="1" customFormat="1" ht="14.25" spans="1:13">
      <c r="A5" s="1">
        <v>3</v>
      </c>
      <c r="B5" s="1" t="s">
        <v>17</v>
      </c>
      <c r="C5" s="1" t="s">
        <v>15</v>
      </c>
      <c r="D5" s="1">
        <v>3</v>
      </c>
      <c r="E5" s="1">
        <v>7.5</v>
      </c>
      <c r="F5" s="5">
        <v>0.002</v>
      </c>
      <c r="G5" s="1">
        <v>0</v>
      </c>
      <c r="H5" s="1">
        <v>0</v>
      </c>
      <c r="I5" s="1">
        <v>0</v>
      </c>
      <c r="J5" s="1">
        <v>0.9</v>
      </c>
      <c r="K5" s="1">
        <v>0.08</v>
      </c>
      <c r="L5" s="1">
        <v>0.016</v>
      </c>
      <c r="M5" s="1">
        <v>0.004</v>
      </c>
    </row>
    <row r="6" s="1" customFormat="1" ht="14.25" spans="1:13">
      <c r="A6" s="1">
        <v>4</v>
      </c>
      <c r="B6" s="1" t="s">
        <v>18</v>
      </c>
      <c r="C6" s="1" t="s">
        <v>15</v>
      </c>
      <c r="D6" s="1">
        <v>3</v>
      </c>
      <c r="E6" s="1">
        <v>5</v>
      </c>
      <c r="F6" s="5">
        <v>0.004</v>
      </c>
      <c r="G6" s="1">
        <v>0</v>
      </c>
      <c r="H6" s="1">
        <v>0</v>
      </c>
      <c r="I6" s="1">
        <v>0</v>
      </c>
      <c r="J6" s="1">
        <v>0.9</v>
      </c>
      <c r="K6" s="1">
        <v>0.08</v>
      </c>
      <c r="L6" s="1">
        <v>0.016</v>
      </c>
      <c r="M6" s="1">
        <v>0.004</v>
      </c>
    </row>
    <row r="7" s="1" customFormat="1" ht="14.25" spans="1:13">
      <c r="A7" s="1">
        <v>5</v>
      </c>
      <c r="B7" s="1" t="s">
        <v>19</v>
      </c>
      <c r="C7" s="1" t="s">
        <v>15</v>
      </c>
      <c r="D7" s="1">
        <v>3</v>
      </c>
      <c r="E7" s="1">
        <v>3</v>
      </c>
      <c r="F7" s="5">
        <v>0.006</v>
      </c>
      <c r="G7" s="1">
        <v>0</v>
      </c>
      <c r="H7" s="1">
        <v>0</v>
      </c>
      <c r="I7" s="1">
        <v>0</v>
      </c>
      <c r="J7" s="1">
        <v>0.8</v>
      </c>
      <c r="K7" s="1">
        <v>0.15</v>
      </c>
      <c r="L7" s="1">
        <v>0.046</v>
      </c>
      <c r="M7" s="1">
        <v>0.004</v>
      </c>
    </row>
    <row r="8" s="1" customFormat="1" ht="14.25" spans="1:13">
      <c r="A8" s="1">
        <v>6</v>
      </c>
      <c r="B8" s="1" t="s">
        <v>20</v>
      </c>
      <c r="C8" s="1" t="s">
        <v>15</v>
      </c>
      <c r="D8" s="1">
        <v>3</v>
      </c>
      <c r="E8" s="1">
        <v>2</v>
      </c>
      <c r="F8" s="5">
        <v>0.008</v>
      </c>
      <c r="G8" s="1">
        <v>0</v>
      </c>
      <c r="H8" s="1">
        <v>0</v>
      </c>
      <c r="I8" s="1">
        <v>0</v>
      </c>
      <c r="J8" s="1">
        <v>0.75</v>
      </c>
      <c r="K8" s="1">
        <v>0.2</v>
      </c>
      <c r="L8" s="1">
        <v>0.04</v>
      </c>
      <c r="M8" s="1">
        <v>0.01</v>
      </c>
    </row>
    <row r="9" s="1" customFormat="1" ht="14.25" spans="1:13">
      <c r="A9" s="1">
        <v>7</v>
      </c>
      <c r="B9" s="1" t="s">
        <v>21</v>
      </c>
      <c r="C9" s="1" t="s">
        <v>15</v>
      </c>
      <c r="D9" s="1">
        <v>3</v>
      </c>
      <c r="E9" s="1">
        <v>1</v>
      </c>
      <c r="F9" s="5">
        <v>0.01</v>
      </c>
      <c r="G9" s="1">
        <v>0</v>
      </c>
      <c r="H9" s="1">
        <v>0</v>
      </c>
      <c r="I9" s="1">
        <v>0</v>
      </c>
      <c r="J9" s="1">
        <v>0.75</v>
      </c>
      <c r="K9" s="1">
        <v>0.2</v>
      </c>
      <c r="L9" s="1">
        <v>0.04</v>
      </c>
      <c r="M9" s="1">
        <v>0.01</v>
      </c>
    </row>
    <row r="10" s="1" customFormat="1" ht="14.25" spans="1:13">
      <c r="A10" s="1">
        <v>8</v>
      </c>
      <c r="B10" s="1" t="s">
        <v>22</v>
      </c>
      <c r="C10" s="1" t="s">
        <v>23</v>
      </c>
      <c r="D10" s="1">
        <v>3</v>
      </c>
      <c r="E10" s="1">
        <v>3</v>
      </c>
      <c r="F10" s="5">
        <v>0.01</v>
      </c>
      <c r="G10" s="1">
        <v>0</v>
      </c>
      <c r="H10" s="1">
        <v>0</v>
      </c>
      <c r="I10" s="1">
        <v>0</v>
      </c>
      <c r="J10" s="1">
        <v>0.8</v>
      </c>
      <c r="K10" s="1">
        <v>0.15</v>
      </c>
      <c r="L10" s="1">
        <v>0.046</v>
      </c>
      <c r="M10" s="1">
        <v>0.004</v>
      </c>
    </row>
    <row r="11" s="1" customFormat="1" ht="14.25" spans="1:13">
      <c r="A11" s="1">
        <v>9</v>
      </c>
      <c r="B11" s="1" t="s">
        <v>24</v>
      </c>
      <c r="C11" s="1" t="s">
        <v>23</v>
      </c>
      <c r="D11" s="6">
        <v>3</v>
      </c>
      <c r="E11" s="6">
        <v>1.5</v>
      </c>
      <c r="F11" s="5">
        <v>0.015</v>
      </c>
      <c r="G11" s="1">
        <v>0</v>
      </c>
      <c r="H11" s="1">
        <v>0</v>
      </c>
      <c r="I11" s="1">
        <v>0</v>
      </c>
      <c r="J11" s="1">
        <v>0.75</v>
      </c>
      <c r="K11" s="1">
        <v>0.2</v>
      </c>
      <c r="L11" s="1">
        <v>0.04</v>
      </c>
      <c r="M11" s="1">
        <v>0.01</v>
      </c>
    </row>
    <row r="12" s="1" customFormat="1" ht="14.25" spans="1:13">
      <c r="A12" s="1">
        <v>10</v>
      </c>
      <c r="B12" s="1" t="s">
        <v>25</v>
      </c>
      <c r="C12" s="1" t="s">
        <v>23</v>
      </c>
      <c r="D12" s="6">
        <v>3</v>
      </c>
      <c r="E12" s="6">
        <v>1</v>
      </c>
      <c r="F12" s="5">
        <v>0.02</v>
      </c>
      <c r="G12" s="1">
        <v>0</v>
      </c>
      <c r="H12" s="1">
        <v>0</v>
      </c>
      <c r="I12" s="1">
        <v>0</v>
      </c>
      <c r="J12" s="1">
        <v>0.75</v>
      </c>
      <c r="K12" s="1">
        <v>0.2</v>
      </c>
      <c r="L12" s="1">
        <v>0.04</v>
      </c>
      <c r="M12" s="1">
        <v>0.01</v>
      </c>
    </row>
    <row r="13" s="1" customFormat="1" ht="14.25" spans="1:13">
      <c r="A13" s="1">
        <v>11</v>
      </c>
      <c r="B13" s="1" t="s">
        <v>26</v>
      </c>
      <c r="C13" s="1" t="s">
        <v>23</v>
      </c>
      <c r="D13" s="6">
        <v>3</v>
      </c>
      <c r="E13" s="6">
        <v>0.5</v>
      </c>
      <c r="F13" s="5">
        <v>0.03</v>
      </c>
      <c r="G13" s="1">
        <v>0</v>
      </c>
      <c r="H13" s="1">
        <v>0</v>
      </c>
      <c r="I13" s="1">
        <v>0</v>
      </c>
      <c r="J13" s="1">
        <v>0.75</v>
      </c>
      <c r="K13" s="1">
        <v>0.2</v>
      </c>
      <c r="L13" s="1">
        <v>0.04</v>
      </c>
      <c r="M13" s="1">
        <v>0.01</v>
      </c>
    </row>
    <row r="14" s="1" customFormat="1" ht="14.25" spans="1:13">
      <c r="A14" s="1">
        <v>12</v>
      </c>
      <c r="B14" s="1" t="s">
        <v>27</v>
      </c>
      <c r="C14" s="1" t="s">
        <v>23</v>
      </c>
      <c r="D14" s="6">
        <v>3</v>
      </c>
      <c r="E14" s="6">
        <v>0.5</v>
      </c>
      <c r="F14" s="4">
        <v>0.04</v>
      </c>
      <c r="G14" s="1">
        <v>0</v>
      </c>
      <c r="H14" s="1">
        <v>0</v>
      </c>
      <c r="I14" s="1">
        <v>0</v>
      </c>
      <c r="J14" s="1">
        <v>0.75</v>
      </c>
      <c r="K14" s="1">
        <v>0.2</v>
      </c>
      <c r="L14" s="1">
        <v>0.04</v>
      </c>
      <c r="M14" s="1">
        <v>0.01</v>
      </c>
    </row>
    <row r="15" customFormat="1" ht="25.5" spans="1:16384">
      <c r="A15" s="3" t="s">
        <v>28</v>
      </c>
      <c r="B15" s="2"/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33</v>
      </c>
      <c r="H15" s="1"/>
      <c r="I15" s="1"/>
      <c r="J15" s="1"/>
      <c r="K15" s="1"/>
      <c r="L15" s="1"/>
      <c r="M15" s="1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customFormat="1" ht="14.25" spans="2:4">
      <c r="B16" s="1" t="s">
        <v>14</v>
      </c>
      <c r="C16">
        <f t="shared" ref="C16:C27" si="0">F3</f>
        <v>0.0004</v>
      </c>
      <c r="D16">
        <f>J35</f>
        <v>0.0288</v>
      </c>
    </row>
    <row r="17" customFormat="1" ht="14.25" spans="2:4">
      <c r="B17" s="1" t="s">
        <v>16</v>
      </c>
      <c r="C17">
        <f t="shared" si="0"/>
        <v>0.0008</v>
      </c>
      <c r="D17">
        <f>J40</f>
        <v>0.02304</v>
      </c>
    </row>
    <row r="18" customFormat="1" ht="14.25" spans="2:14">
      <c r="B18" s="1" t="s">
        <v>17</v>
      </c>
      <c r="C18">
        <f t="shared" si="0"/>
        <v>0.002</v>
      </c>
      <c r="D18">
        <f>J45</f>
        <v>0.0432</v>
      </c>
      <c r="N18" s="1"/>
    </row>
    <row r="19" customFormat="1" ht="14.25" spans="2:14">
      <c r="B19" s="1" t="s">
        <v>18</v>
      </c>
      <c r="C19">
        <f t="shared" si="0"/>
        <v>0.004</v>
      </c>
      <c r="D19">
        <f>J50</f>
        <v>0.0576</v>
      </c>
      <c r="N19" s="1"/>
    </row>
    <row r="20" customFormat="1" ht="14.25" spans="2:14">
      <c r="B20" s="1" t="s">
        <v>19</v>
      </c>
      <c r="C20">
        <f t="shared" si="0"/>
        <v>0.006</v>
      </c>
      <c r="D20">
        <f>J55</f>
        <v>0.06786</v>
      </c>
      <c r="N20" s="1"/>
    </row>
    <row r="21" customFormat="1" ht="14.25" spans="2:14">
      <c r="B21" s="1" t="s">
        <v>20</v>
      </c>
      <c r="C21">
        <f t="shared" si="0"/>
        <v>0.008</v>
      </c>
      <c r="D21">
        <f>J60</f>
        <v>0.0672</v>
      </c>
      <c r="N21" s="1"/>
    </row>
    <row r="22" customFormat="1" ht="14.25" spans="2:14">
      <c r="B22" s="1" t="s">
        <v>21</v>
      </c>
      <c r="C22">
        <f t="shared" si="0"/>
        <v>0.01</v>
      </c>
      <c r="D22">
        <f>J65</f>
        <v>0.042</v>
      </c>
      <c r="N22" s="1"/>
    </row>
    <row r="23" customFormat="1" ht="14.25" spans="2:14">
      <c r="B23" s="1" t="s">
        <v>22</v>
      </c>
      <c r="C23">
        <f t="shared" si="0"/>
        <v>0.01</v>
      </c>
      <c r="D23">
        <f>J70</f>
        <v>0.1131</v>
      </c>
      <c r="N23" s="1"/>
    </row>
    <row r="24" customFormat="1" ht="14.25" spans="2:14">
      <c r="B24" s="1" t="s">
        <v>24</v>
      </c>
      <c r="C24">
        <f t="shared" si="0"/>
        <v>0.015</v>
      </c>
      <c r="D24">
        <f>J75</f>
        <v>0.0945</v>
      </c>
      <c r="N24" s="1"/>
    </row>
    <row r="25" customFormat="1" ht="14.25" spans="2:14">
      <c r="B25" s="1" t="s">
        <v>25</v>
      </c>
      <c r="C25">
        <f t="shared" si="0"/>
        <v>0.02</v>
      </c>
      <c r="D25">
        <f>J80</f>
        <v>0.084</v>
      </c>
      <c r="N25" s="1"/>
    </row>
    <row r="26" customFormat="1" ht="14.25" spans="2:4">
      <c r="B26" s="1" t="s">
        <v>26</v>
      </c>
      <c r="C26">
        <f t="shared" si="0"/>
        <v>0.03</v>
      </c>
      <c r="D26">
        <f>J85</f>
        <v>0.063</v>
      </c>
    </row>
    <row r="27" customFormat="1" ht="14.25" spans="2:4">
      <c r="B27" s="1" t="s">
        <v>27</v>
      </c>
      <c r="C27">
        <f t="shared" si="0"/>
        <v>0.04</v>
      </c>
      <c r="D27">
        <f>J90</f>
        <v>0.084</v>
      </c>
    </row>
    <row r="28" customFormat="1" spans="2:7">
      <c r="B28" s="7" t="s">
        <v>34</v>
      </c>
      <c r="C28" s="8">
        <f>SUM(C16:C27)</f>
        <v>0.1462</v>
      </c>
      <c r="D28" s="8">
        <f>SUM(D16:D27)</f>
        <v>0.7683</v>
      </c>
      <c r="E28">
        <f>E142</f>
        <v>24.08796511</v>
      </c>
      <c r="F28">
        <f>SQRT(E28)</f>
        <v>4.90794917557222</v>
      </c>
      <c r="G28">
        <f>F28/D28</f>
        <v>6.38806348506081</v>
      </c>
    </row>
    <row r="29" s="2" customFormat="1" ht="25.5" spans="1:14">
      <c r="A29" s="3" t="s">
        <v>35</v>
      </c>
      <c r="C29" s="9"/>
      <c r="D29" s="9"/>
      <c r="E29" s="10"/>
      <c r="F29" s="1"/>
      <c r="G29" s="10"/>
      <c r="H29" s="1"/>
      <c r="I29" s="13"/>
      <c r="J29" s="1"/>
      <c r="K29" s="1"/>
      <c r="L29" s="1"/>
      <c r="M29" s="1"/>
      <c r="N29" s="9"/>
    </row>
    <row r="30" s="2" customFormat="1" ht="14.25" spans="2:14">
      <c r="B30" s="2" t="s">
        <v>36</v>
      </c>
      <c r="C30" s="2" t="s">
        <v>37</v>
      </c>
      <c r="D30" s="11" t="s">
        <v>4</v>
      </c>
      <c r="E30" s="1" t="s">
        <v>38</v>
      </c>
      <c r="F30" s="1" t="s">
        <v>39</v>
      </c>
      <c r="G30" s="1" t="s">
        <v>40</v>
      </c>
      <c r="H30" s="1" t="s">
        <v>29</v>
      </c>
      <c r="I30" s="1" t="s">
        <v>41</v>
      </c>
      <c r="J30" s="1" t="s">
        <v>42</v>
      </c>
      <c r="K30" s="2" t="s">
        <v>43</v>
      </c>
      <c r="L30" s="1"/>
      <c r="M30" s="1"/>
      <c r="N30" s="9"/>
    </row>
    <row r="31" customFormat="1" ht="14.25" spans="2:11">
      <c r="B31" s="1" t="s">
        <v>14</v>
      </c>
      <c r="C31" s="1" t="s">
        <v>15</v>
      </c>
      <c r="D31" s="1">
        <v>3</v>
      </c>
      <c r="E31">
        <v>2</v>
      </c>
      <c r="F31" t="s">
        <v>44</v>
      </c>
      <c r="G31">
        <v>0.9</v>
      </c>
      <c r="H31">
        <f>$F$3*G31</f>
        <v>0.00036</v>
      </c>
      <c r="I31">
        <f>$E$3*E31</f>
        <v>50</v>
      </c>
      <c r="J31">
        <f t="shared" ref="J31:J34" si="1">H31*I31</f>
        <v>0.018</v>
      </c>
      <c r="K31">
        <f t="shared" ref="K31:K34" si="2">E31*G31</f>
        <v>1.8</v>
      </c>
    </row>
    <row r="32" customFormat="1" spans="5:11">
      <c r="E32">
        <v>7</v>
      </c>
      <c r="F32" t="s">
        <v>45</v>
      </c>
      <c r="G32">
        <v>0.08</v>
      </c>
      <c r="H32">
        <f>$F$3*G32</f>
        <v>3.2e-5</v>
      </c>
      <c r="I32">
        <f>$E$3*E32</f>
        <v>175</v>
      </c>
      <c r="J32">
        <f t="shared" si="1"/>
        <v>0.0056</v>
      </c>
      <c r="K32">
        <f t="shared" si="2"/>
        <v>0.56</v>
      </c>
    </row>
    <row r="33" customFormat="1" spans="5:11">
      <c r="E33">
        <v>20</v>
      </c>
      <c r="F33" t="s">
        <v>46</v>
      </c>
      <c r="G33">
        <v>0.016</v>
      </c>
      <c r="H33">
        <f>$F$3*G33</f>
        <v>6.4e-6</v>
      </c>
      <c r="I33">
        <f>$E$3*E33</f>
        <v>500</v>
      </c>
      <c r="J33">
        <f t="shared" si="1"/>
        <v>0.0032</v>
      </c>
      <c r="K33">
        <f t="shared" si="2"/>
        <v>0.32</v>
      </c>
    </row>
    <row r="34" customFormat="1" spans="5:11">
      <c r="E34">
        <v>50</v>
      </c>
      <c r="F34" t="s">
        <v>47</v>
      </c>
      <c r="G34">
        <v>0.004</v>
      </c>
      <c r="H34">
        <f>$F$3*G34</f>
        <v>1.6e-6</v>
      </c>
      <c r="I34">
        <f>$E$3*E34</f>
        <v>1250</v>
      </c>
      <c r="J34">
        <f t="shared" si="1"/>
        <v>0.002</v>
      </c>
      <c r="K34">
        <f t="shared" si="2"/>
        <v>0.2</v>
      </c>
    </row>
    <row r="35" customFormat="1" spans="6:11">
      <c r="F35" s="12" t="s">
        <v>34</v>
      </c>
      <c r="G35" s="12">
        <f t="shared" ref="G35:K35" si="3">SUM(G31:G34)</f>
        <v>1</v>
      </c>
      <c r="H35" s="12">
        <f t="shared" si="3"/>
        <v>0.0004</v>
      </c>
      <c r="I35" s="12"/>
      <c r="J35" s="12">
        <f t="shared" si="3"/>
        <v>0.0288</v>
      </c>
      <c r="K35" s="12">
        <f t="shared" si="3"/>
        <v>2.88</v>
      </c>
    </row>
    <row r="36" customFormat="1" ht="14.25" spans="2:11">
      <c r="B36" s="1" t="s">
        <v>16</v>
      </c>
      <c r="C36" s="1" t="s">
        <v>15</v>
      </c>
      <c r="D36" s="1">
        <v>3</v>
      </c>
      <c r="E36">
        <v>2</v>
      </c>
      <c r="F36" t="s">
        <v>44</v>
      </c>
      <c r="G36">
        <v>0.9</v>
      </c>
      <c r="H36">
        <f>$F$4*G36</f>
        <v>0.00072</v>
      </c>
      <c r="I36">
        <f>$E$4*E36</f>
        <v>20</v>
      </c>
      <c r="J36">
        <f t="shared" ref="J36:J39" si="4">H36*I36</f>
        <v>0.0144</v>
      </c>
      <c r="K36">
        <f t="shared" ref="K36:K39" si="5">E36*G36</f>
        <v>1.8</v>
      </c>
    </row>
    <row r="37" customFormat="1" spans="5:11">
      <c r="E37">
        <v>7</v>
      </c>
      <c r="F37" t="s">
        <v>45</v>
      </c>
      <c r="G37">
        <v>0.08</v>
      </c>
      <c r="H37">
        <f>$F$4*G37</f>
        <v>6.4e-5</v>
      </c>
      <c r="I37">
        <f>$E$4*E37</f>
        <v>70</v>
      </c>
      <c r="J37">
        <f t="shared" si="4"/>
        <v>0.00448</v>
      </c>
      <c r="K37">
        <f t="shared" si="5"/>
        <v>0.56</v>
      </c>
    </row>
    <row r="38" customFormat="1" spans="5:11">
      <c r="E38">
        <v>20</v>
      </c>
      <c r="F38" t="s">
        <v>46</v>
      </c>
      <c r="G38">
        <v>0.016</v>
      </c>
      <c r="H38">
        <f>$F$4*G38</f>
        <v>1.28e-5</v>
      </c>
      <c r="I38">
        <f>$E$4*E38</f>
        <v>200</v>
      </c>
      <c r="J38">
        <f t="shared" si="4"/>
        <v>0.00256</v>
      </c>
      <c r="K38">
        <f t="shared" si="5"/>
        <v>0.32</v>
      </c>
    </row>
    <row r="39" customFormat="1" spans="5:11">
      <c r="E39">
        <v>50</v>
      </c>
      <c r="F39" t="s">
        <v>47</v>
      </c>
      <c r="G39">
        <v>0.004</v>
      </c>
      <c r="H39">
        <f>$F$4*G39</f>
        <v>3.2e-6</v>
      </c>
      <c r="I39">
        <f>$E$4*E39</f>
        <v>500</v>
      </c>
      <c r="J39">
        <f t="shared" si="4"/>
        <v>0.0016</v>
      </c>
      <c r="K39">
        <f t="shared" si="5"/>
        <v>0.2</v>
      </c>
    </row>
    <row r="40" customFormat="1" spans="6:11">
      <c r="F40" s="12" t="s">
        <v>34</v>
      </c>
      <c r="G40" s="12">
        <f t="shared" ref="G40:K40" si="6">SUM(G36:G39)</f>
        <v>1</v>
      </c>
      <c r="H40" s="12">
        <f t="shared" si="6"/>
        <v>0.0008</v>
      </c>
      <c r="I40" s="12"/>
      <c r="J40" s="12">
        <f t="shared" si="6"/>
        <v>0.02304</v>
      </c>
      <c r="K40" s="12">
        <f t="shared" si="6"/>
        <v>2.88</v>
      </c>
    </row>
    <row r="41" customFormat="1" ht="14.25" spans="2:11">
      <c r="B41" s="1" t="s">
        <v>17</v>
      </c>
      <c r="C41" s="1" t="s">
        <v>15</v>
      </c>
      <c r="D41" s="1">
        <v>3</v>
      </c>
      <c r="E41">
        <v>2</v>
      </c>
      <c r="F41" t="s">
        <v>44</v>
      </c>
      <c r="G41">
        <v>0.9</v>
      </c>
      <c r="H41">
        <f>$F$5*G41</f>
        <v>0.0018</v>
      </c>
      <c r="I41">
        <f>$E$5*E41</f>
        <v>15</v>
      </c>
      <c r="J41">
        <f t="shared" ref="J41:J44" si="7">H41*I41</f>
        <v>0.027</v>
      </c>
      <c r="K41">
        <f t="shared" ref="K41:K44" si="8">E41*G41</f>
        <v>1.8</v>
      </c>
    </row>
    <row r="42" customFormat="1" spans="5:11">
      <c r="E42">
        <v>7</v>
      </c>
      <c r="F42" t="s">
        <v>45</v>
      </c>
      <c r="G42">
        <v>0.08</v>
      </c>
      <c r="H42">
        <f>$F$5*G42</f>
        <v>0.00016</v>
      </c>
      <c r="I42">
        <f>$E$5*E42</f>
        <v>52.5</v>
      </c>
      <c r="J42">
        <f t="shared" si="7"/>
        <v>0.0084</v>
      </c>
      <c r="K42">
        <f t="shared" si="8"/>
        <v>0.56</v>
      </c>
    </row>
    <row r="43" customFormat="1" spans="5:11">
      <c r="E43">
        <v>20</v>
      </c>
      <c r="F43" t="s">
        <v>46</v>
      </c>
      <c r="G43">
        <v>0.016</v>
      </c>
      <c r="H43">
        <f>$F$5*G43</f>
        <v>3.2e-5</v>
      </c>
      <c r="I43">
        <f>$E$5*E43</f>
        <v>150</v>
      </c>
      <c r="J43">
        <f t="shared" si="7"/>
        <v>0.0048</v>
      </c>
      <c r="K43">
        <f t="shared" si="8"/>
        <v>0.32</v>
      </c>
    </row>
    <row r="44" customFormat="1" spans="5:11">
      <c r="E44">
        <v>50</v>
      </c>
      <c r="F44" t="s">
        <v>47</v>
      </c>
      <c r="G44">
        <v>0.004</v>
      </c>
      <c r="H44">
        <f>$F$5*G44</f>
        <v>8e-6</v>
      </c>
      <c r="I44">
        <f>$E$5*E44</f>
        <v>375</v>
      </c>
      <c r="J44">
        <f t="shared" si="7"/>
        <v>0.003</v>
      </c>
      <c r="K44">
        <f t="shared" si="8"/>
        <v>0.2</v>
      </c>
    </row>
    <row r="45" customFormat="1" spans="6:11">
      <c r="F45" s="12" t="s">
        <v>34</v>
      </c>
      <c r="G45" s="12">
        <f t="shared" ref="G45:K45" si="9">SUM(G41:G44)</f>
        <v>1</v>
      </c>
      <c r="H45" s="12">
        <f t="shared" si="9"/>
        <v>0.002</v>
      </c>
      <c r="I45" s="12"/>
      <c r="J45" s="12">
        <f t="shared" si="9"/>
        <v>0.0432</v>
      </c>
      <c r="K45" s="12">
        <f t="shared" si="9"/>
        <v>2.88</v>
      </c>
    </row>
    <row r="46" customFormat="1" ht="14.25" spans="2:11">
      <c r="B46" s="1" t="s">
        <v>18</v>
      </c>
      <c r="C46" s="1" t="s">
        <v>15</v>
      </c>
      <c r="D46" s="1">
        <v>3</v>
      </c>
      <c r="E46">
        <v>2</v>
      </c>
      <c r="F46" t="s">
        <v>44</v>
      </c>
      <c r="G46">
        <v>0.9</v>
      </c>
      <c r="H46">
        <f t="shared" ref="H46:H49" si="10">$F$6*G46</f>
        <v>0.0036</v>
      </c>
      <c r="I46">
        <f t="shared" ref="I46:I49" si="11">$E$6*E46</f>
        <v>10</v>
      </c>
      <c r="J46">
        <f t="shared" ref="J46:J49" si="12">H46*I46</f>
        <v>0.036</v>
      </c>
      <c r="K46">
        <f t="shared" ref="K46:K49" si="13">E46*G46</f>
        <v>1.8</v>
      </c>
    </row>
    <row r="47" customFormat="1" spans="5:11">
      <c r="E47">
        <v>7</v>
      </c>
      <c r="F47" t="s">
        <v>45</v>
      </c>
      <c r="G47">
        <v>0.08</v>
      </c>
      <c r="H47">
        <f t="shared" si="10"/>
        <v>0.00032</v>
      </c>
      <c r="I47">
        <f t="shared" si="11"/>
        <v>35</v>
      </c>
      <c r="J47">
        <f t="shared" si="12"/>
        <v>0.0112</v>
      </c>
      <c r="K47">
        <f t="shared" si="13"/>
        <v>0.56</v>
      </c>
    </row>
    <row r="48" customFormat="1" spans="5:11">
      <c r="E48">
        <v>20</v>
      </c>
      <c r="F48" t="s">
        <v>46</v>
      </c>
      <c r="G48">
        <v>0.016</v>
      </c>
      <c r="H48">
        <f t="shared" si="10"/>
        <v>6.4e-5</v>
      </c>
      <c r="I48">
        <f t="shared" si="11"/>
        <v>100</v>
      </c>
      <c r="J48">
        <f t="shared" si="12"/>
        <v>0.0064</v>
      </c>
      <c r="K48">
        <f t="shared" si="13"/>
        <v>0.32</v>
      </c>
    </row>
    <row r="49" customFormat="1" spans="5:11">
      <c r="E49">
        <v>50</v>
      </c>
      <c r="F49" t="s">
        <v>47</v>
      </c>
      <c r="G49">
        <v>0.004</v>
      </c>
      <c r="H49">
        <f t="shared" si="10"/>
        <v>1.6e-5</v>
      </c>
      <c r="I49">
        <f t="shared" si="11"/>
        <v>250</v>
      </c>
      <c r="J49">
        <f t="shared" si="12"/>
        <v>0.004</v>
      </c>
      <c r="K49">
        <f t="shared" si="13"/>
        <v>0.2</v>
      </c>
    </row>
    <row r="50" customFormat="1" spans="6:11">
      <c r="F50" s="12" t="s">
        <v>34</v>
      </c>
      <c r="G50" s="12">
        <f t="shared" ref="G50:K50" si="14">SUM(G46:G49)</f>
        <v>1</v>
      </c>
      <c r="H50" s="12">
        <f t="shared" si="14"/>
        <v>0.004</v>
      </c>
      <c r="I50" s="12"/>
      <c r="J50" s="12">
        <f t="shared" si="14"/>
        <v>0.0576</v>
      </c>
      <c r="K50" s="12">
        <f t="shared" si="14"/>
        <v>2.88</v>
      </c>
    </row>
    <row r="51" customFormat="1" ht="14.25" spans="2:11">
      <c r="B51" s="1" t="s">
        <v>19</v>
      </c>
      <c r="C51" s="1" t="s">
        <v>15</v>
      </c>
      <c r="D51" s="1">
        <v>3</v>
      </c>
      <c r="E51">
        <v>2</v>
      </c>
      <c r="F51" t="s">
        <v>44</v>
      </c>
      <c r="G51">
        <f>J7</f>
        <v>0.8</v>
      </c>
      <c r="H51">
        <f t="shared" ref="H51:H54" si="15">$F$7*G51</f>
        <v>0.0048</v>
      </c>
      <c r="I51">
        <f t="shared" ref="I51:I54" si="16">$E$7*E51</f>
        <v>6</v>
      </c>
      <c r="J51">
        <f t="shared" ref="J51:J54" si="17">H51*I51</f>
        <v>0.0288</v>
      </c>
      <c r="K51">
        <f t="shared" ref="K51:K54" si="18">E51*G51</f>
        <v>1.6</v>
      </c>
    </row>
    <row r="52" customFormat="1" spans="5:11">
      <c r="E52">
        <v>7</v>
      </c>
      <c r="F52" t="s">
        <v>45</v>
      </c>
      <c r="G52">
        <f>K7</f>
        <v>0.15</v>
      </c>
      <c r="H52">
        <f t="shared" si="15"/>
        <v>0.0009</v>
      </c>
      <c r="I52">
        <f t="shared" si="16"/>
        <v>21</v>
      </c>
      <c r="J52">
        <f t="shared" si="17"/>
        <v>0.0189</v>
      </c>
      <c r="K52">
        <f t="shared" si="18"/>
        <v>1.05</v>
      </c>
    </row>
    <row r="53" customFormat="1" spans="5:11">
      <c r="E53">
        <v>20</v>
      </c>
      <c r="F53" t="s">
        <v>46</v>
      </c>
      <c r="G53">
        <f>L7</f>
        <v>0.046</v>
      </c>
      <c r="H53">
        <f t="shared" si="15"/>
        <v>0.000276</v>
      </c>
      <c r="I53">
        <f t="shared" si="16"/>
        <v>60</v>
      </c>
      <c r="J53">
        <f t="shared" si="17"/>
        <v>0.01656</v>
      </c>
      <c r="K53">
        <f t="shared" si="18"/>
        <v>0.92</v>
      </c>
    </row>
    <row r="54" customFormat="1" spans="5:11">
      <c r="E54">
        <v>50</v>
      </c>
      <c r="F54" t="s">
        <v>47</v>
      </c>
      <c r="G54">
        <f>M7</f>
        <v>0.004</v>
      </c>
      <c r="H54">
        <f t="shared" si="15"/>
        <v>2.4e-5</v>
      </c>
      <c r="I54">
        <f t="shared" si="16"/>
        <v>150</v>
      </c>
      <c r="J54">
        <f t="shared" si="17"/>
        <v>0.0036</v>
      </c>
      <c r="K54">
        <f t="shared" si="18"/>
        <v>0.2</v>
      </c>
    </row>
    <row r="55" customFormat="1" spans="6:11">
      <c r="F55" s="12" t="s">
        <v>34</v>
      </c>
      <c r="G55" s="12">
        <f t="shared" ref="G55:K55" si="19">SUM(G51:G54)</f>
        <v>1</v>
      </c>
      <c r="H55" s="12">
        <f t="shared" si="19"/>
        <v>0.006</v>
      </c>
      <c r="I55" s="12"/>
      <c r="J55" s="12">
        <f t="shared" si="19"/>
        <v>0.06786</v>
      </c>
      <c r="K55" s="12">
        <f t="shared" si="19"/>
        <v>3.77</v>
      </c>
    </row>
    <row r="56" customFormat="1" ht="14.25" spans="2:11">
      <c r="B56" s="1" t="s">
        <v>20</v>
      </c>
      <c r="C56" s="1" t="s">
        <v>15</v>
      </c>
      <c r="D56" s="1">
        <v>3</v>
      </c>
      <c r="E56">
        <v>2</v>
      </c>
      <c r="F56" t="s">
        <v>44</v>
      </c>
      <c r="G56">
        <f>J8</f>
        <v>0.75</v>
      </c>
      <c r="H56">
        <f t="shared" ref="H56:H59" si="20">$F$8*G56</f>
        <v>0.006</v>
      </c>
      <c r="I56">
        <f t="shared" ref="I56:I59" si="21">$E$8*E56</f>
        <v>4</v>
      </c>
      <c r="J56">
        <f t="shared" ref="J56:J59" si="22">H56*I56</f>
        <v>0.024</v>
      </c>
      <c r="K56">
        <f t="shared" ref="K56:K59" si="23">E56*G56</f>
        <v>1.5</v>
      </c>
    </row>
    <row r="57" customFormat="1" spans="5:11">
      <c r="E57">
        <v>7</v>
      </c>
      <c r="F57" t="s">
        <v>45</v>
      </c>
      <c r="G57">
        <f>K8</f>
        <v>0.2</v>
      </c>
      <c r="H57">
        <f t="shared" si="20"/>
        <v>0.0016</v>
      </c>
      <c r="I57">
        <f t="shared" si="21"/>
        <v>14</v>
      </c>
      <c r="J57">
        <f t="shared" si="22"/>
        <v>0.0224</v>
      </c>
      <c r="K57">
        <f t="shared" si="23"/>
        <v>1.4</v>
      </c>
    </row>
    <row r="58" customFormat="1" spans="5:11">
      <c r="E58">
        <v>20</v>
      </c>
      <c r="F58" t="s">
        <v>46</v>
      </c>
      <c r="G58">
        <f>L8</f>
        <v>0.04</v>
      </c>
      <c r="H58">
        <f t="shared" si="20"/>
        <v>0.00032</v>
      </c>
      <c r="I58">
        <f t="shared" si="21"/>
        <v>40</v>
      </c>
      <c r="J58">
        <f t="shared" si="22"/>
        <v>0.0128</v>
      </c>
      <c r="K58">
        <f t="shared" si="23"/>
        <v>0.8</v>
      </c>
    </row>
    <row r="59" customFormat="1" spans="5:11">
      <c r="E59">
        <v>50</v>
      </c>
      <c r="F59" t="s">
        <v>47</v>
      </c>
      <c r="G59">
        <f>M8</f>
        <v>0.01</v>
      </c>
      <c r="H59">
        <f t="shared" si="20"/>
        <v>8e-5</v>
      </c>
      <c r="I59">
        <f t="shared" si="21"/>
        <v>100</v>
      </c>
      <c r="J59">
        <f t="shared" si="22"/>
        <v>0.008</v>
      </c>
      <c r="K59">
        <f t="shared" si="23"/>
        <v>0.5</v>
      </c>
    </row>
    <row r="60" customFormat="1" spans="6:11">
      <c r="F60" s="12" t="s">
        <v>34</v>
      </c>
      <c r="G60" s="12">
        <f t="shared" ref="G60:K60" si="24">SUM(G56:G59)</f>
        <v>1</v>
      </c>
      <c r="H60" s="12">
        <f t="shared" si="24"/>
        <v>0.008</v>
      </c>
      <c r="I60" s="12"/>
      <c r="J60" s="12">
        <f t="shared" si="24"/>
        <v>0.0672</v>
      </c>
      <c r="K60" s="12">
        <f t="shared" si="24"/>
        <v>4.2</v>
      </c>
    </row>
    <row r="61" customFormat="1" ht="14.25" spans="2:11">
      <c r="B61" s="1" t="s">
        <v>21</v>
      </c>
      <c r="C61" s="1" t="s">
        <v>15</v>
      </c>
      <c r="D61" s="1">
        <v>3</v>
      </c>
      <c r="E61">
        <v>2</v>
      </c>
      <c r="F61" t="s">
        <v>44</v>
      </c>
      <c r="G61">
        <f>J9</f>
        <v>0.75</v>
      </c>
      <c r="H61">
        <f t="shared" ref="H61:H64" si="25">$F$9*G61</f>
        <v>0.0075</v>
      </c>
      <c r="I61">
        <f t="shared" ref="I61:I64" si="26">$E$9*E61</f>
        <v>2</v>
      </c>
      <c r="J61">
        <f t="shared" ref="J61:J64" si="27">H61*I61</f>
        <v>0.015</v>
      </c>
      <c r="K61">
        <f t="shared" ref="K61:K64" si="28">E61*G61</f>
        <v>1.5</v>
      </c>
    </row>
    <row r="62" customFormat="1" spans="5:11">
      <c r="E62">
        <v>7</v>
      </c>
      <c r="F62" t="s">
        <v>45</v>
      </c>
      <c r="G62">
        <f>K9</f>
        <v>0.2</v>
      </c>
      <c r="H62">
        <f t="shared" si="25"/>
        <v>0.002</v>
      </c>
      <c r="I62">
        <f t="shared" si="26"/>
        <v>7</v>
      </c>
      <c r="J62">
        <f t="shared" si="27"/>
        <v>0.014</v>
      </c>
      <c r="K62">
        <f t="shared" si="28"/>
        <v>1.4</v>
      </c>
    </row>
    <row r="63" customFormat="1" spans="5:11">
      <c r="E63">
        <v>20</v>
      </c>
      <c r="F63" t="s">
        <v>46</v>
      </c>
      <c r="G63">
        <f>L9</f>
        <v>0.04</v>
      </c>
      <c r="H63">
        <f t="shared" si="25"/>
        <v>0.0004</v>
      </c>
      <c r="I63">
        <f t="shared" si="26"/>
        <v>20</v>
      </c>
      <c r="J63">
        <f t="shared" si="27"/>
        <v>0.008</v>
      </c>
      <c r="K63">
        <f t="shared" si="28"/>
        <v>0.8</v>
      </c>
    </row>
    <row r="64" customFormat="1" spans="5:11">
      <c r="E64">
        <v>50</v>
      </c>
      <c r="F64" t="s">
        <v>47</v>
      </c>
      <c r="G64">
        <f>M9</f>
        <v>0.01</v>
      </c>
      <c r="H64">
        <f t="shared" si="25"/>
        <v>0.0001</v>
      </c>
      <c r="I64">
        <f t="shared" si="26"/>
        <v>50</v>
      </c>
      <c r="J64">
        <f t="shared" si="27"/>
        <v>0.005</v>
      </c>
      <c r="K64">
        <f t="shared" si="28"/>
        <v>0.5</v>
      </c>
    </row>
    <row r="65" customFormat="1" spans="6:11">
      <c r="F65" s="12" t="s">
        <v>34</v>
      </c>
      <c r="G65" s="12">
        <f t="shared" ref="G65:K65" si="29">SUM(G61:G64)</f>
        <v>1</v>
      </c>
      <c r="H65" s="12">
        <f t="shared" si="29"/>
        <v>0.01</v>
      </c>
      <c r="I65" s="12"/>
      <c r="J65" s="12">
        <f t="shared" si="29"/>
        <v>0.042</v>
      </c>
      <c r="K65" s="12">
        <f t="shared" si="29"/>
        <v>4.2</v>
      </c>
    </row>
    <row r="66" customFormat="1" ht="14.25" spans="2:11">
      <c r="B66" s="1" t="s">
        <v>22</v>
      </c>
      <c r="C66" s="1" t="s">
        <v>23</v>
      </c>
      <c r="D66" s="1">
        <v>3</v>
      </c>
      <c r="E66">
        <v>2</v>
      </c>
      <c r="F66" t="s">
        <v>44</v>
      </c>
      <c r="G66">
        <f>J10</f>
        <v>0.8</v>
      </c>
      <c r="H66">
        <f t="shared" ref="H66:H69" si="30">$F$10*G66</f>
        <v>0.008</v>
      </c>
      <c r="I66">
        <f t="shared" ref="I66:I69" si="31">$E$10*E66</f>
        <v>6</v>
      </c>
      <c r="J66">
        <f t="shared" ref="J66:J69" si="32">H66*I66</f>
        <v>0.048</v>
      </c>
      <c r="K66">
        <f t="shared" ref="K66:K69" si="33">E66*G66</f>
        <v>1.6</v>
      </c>
    </row>
    <row r="67" customFormat="1" spans="5:11">
      <c r="E67">
        <v>7</v>
      </c>
      <c r="F67" t="s">
        <v>45</v>
      </c>
      <c r="G67">
        <f>K10</f>
        <v>0.15</v>
      </c>
      <c r="H67">
        <f t="shared" si="30"/>
        <v>0.0015</v>
      </c>
      <c r="I67">
        <f t="shared" si="31"/>
        <v>21</v>
      </c>
      <c r="J67">
        <f t="shared" si="32"/>
        <v>0.0315</v>
      </c>
      <c r="K67">
        <f t="shared" si="33"/>
        <v>1.05</v>
      </c>
    </row>
    <row r="68" customFormat="1" spans="5:11">
      <c r="E68">
        <v>20</v>
      </c>
      <c r="F68" t="s">
        <v>46</v>
      </c>
      <c r="G68">
        <f>L10</f>
        <v>0.046</v>
      </c>
      <c r="H68">
        <f t="shared" si="30"/>
        <v>0.00046</v>
      </c>
      <c r="I68">
        <f t="shared" si="31"/>
        <v>60</v>
      </c>
      <c r="J68">
        <f t="shared" si="32"/>
        <v>0.0276</v>
      </c>
      <c r="K68">
        <f t="shared" si="33"/>
        <v>0.92</v>
      </c>
    </row>
    <row r="69" customFormat="1" spans="5:11">
      <c r="E69">
        <v>50</v>
      </c>
      <c r="F69" t="s">
        <v>47</v>
      </c>
      <c r="G69">
        <f>M10</f>
        <v>0.004</v>
      </c>
      <c r="H69">
        <f t="shared" si="30"/>
        <v>4e-5</v>
      </c>
      <c r="I69">
        <f t="shared" si="31"/>
        <v>150</v>
      </c>
      <c r="J69">
        <f t="shared" si="32"/>
        <v>0.006</v>
      </c>
      <c r="K69">
        <f t="shared" si="33"/>
        <v>0.2</v>
      </c>
    </row>
    <row r="70" customFormat="1" spans="6:11">
      <c r="F70" s="12" t="s">
        <v>34</v>
      </c>
      <c r="G70" s="12">
        <f t="shared" ref="G70:K70" si="34">SUM(G66:G69)</f>
        <v>1</v>
      </c>
      <c r="H70" s="12">
        <f t="shared" si="34"/>
        <v>0.01</v>
      </c>
      <c r="I70" s="12"/>
      <c r="J70" s="12">
        <f t="shared" si="34"/>
        <v>0.1131</v>
      </c>
      <c r="K70" s="12">
        <f t="shared" si="34"/>
        <v>3.77</v>
      </c>
    </row>
    <row r="71" customFormat="1" ht="14.25" spans="2:11">
      <c r="B71" s="1" t="s">
        <v>24</v>
      </c>
      <c r="C71" s="1" t="s">
        <v>23</v>
      </c>
      <c r="D71" s="1">
        <v>3</v>
      </c>
      <c r="E71">
        <v>2</v>
      </c>
      <c r="F71" t="s">
        <v>44</v>
      </c>
      <c r="G71">
        <v>0.75</v>
      </c>
      <c r="H71">
        <f t="shared" ref="H71:H74" si="35">$F$11*G71</f>
        <v>0.01125</v>
      </c>
      <c r="I71">
        <f t="shared" ref="I71:I74" si="36">$E$11*E71</f>
        <v>3</v>
      </c>
      <c r="J71">
        <f t="shared" ref="J71:J74" si="37">H71*I71</f>
        <v>0.03375</v>
      </c>
      <c r="K71">
        <f t="shared" ref="K71:K74" si="38">E71*G71</f>
        <v>1.5</v>
      </c>
    </row>
    <row r="72" customFormat="1" spans="5:11">
      <c r="E72">
        <v>7</v>
      </c>
      <c r="F72" t="s">
        <v>45</v>
      </c>
      <c r="G72">
        <v>0.2</v>
      </c>
      <c r="H72">
        <f t="shared" si="35"/>
        <v>0.003</v>
      </c>
      <c r="I72">
        <f t="shared" si="36"/>
        <v>10.5</v>
      </c>
      <c r="J72">
        <f t="shared" si="37"/>
        <v>0.0315</v>
      </c>
      <c r="K72">
        <f t="shared" si="38"/>
        <v>1.4</v>
      </c>
    </row>
    <row r="73" customFormat="1" spans="5:11">
      <c r="E73">
        <v>20</v>
      </c>
      <c r="F73" t="s">
        <v>46</v>
      </c>
      <c r="G73">
        <v>0.04</v>
      </c>
      <c r="H73">
        <f t="shared" si="35"/>
        <v>0.0006</v>
      </c>
      <c r="I73">
        <f t="shared" si="36"/>
        <v>30</v>
      </c>
      <c r="J73">
        <f t="shared" si="37"/>
        <v>0.018</v>
      </c>
      <c r="K73">
        <f t="shared" si="38"/>
        <v>0.8</v>
      </c>
    </row>
    <row r="74" customFormat="1" spans="5:11">
      <c r="E74">
        <v>50</v>
      </c>
      <c r="F74" t="s">
        <v>47</v>
      </c>
      <c r="G74">
        <v>0.01</v>
      </c>
      <c r="H74">
        <f t="shared" si="35"/>
        <v>0.00015</v>
      </c>
      <c r="I74">
        <f t="shared" si="36"/>
        <v>75</v>
      </c>
      <c r="J74">
        <f t="shared" si="37"/>
        <v>0.01125</v>
      </c>
      <c r="K74">
        <f t="shared" si="38"/>
        <v>0.5</v>
      </c>
    </row>
    <row r="75" customFormat="1" spans="6:11">
      <c r="F75" s="12" t="s">
        <v>34</v>
      </c>
      <c r="G75" s="12">
        <f t="shared" ref="G75:K75" si="39">SUM(G71:G74)</f>
        <v>1</v>
      </c>
      <c r="H75" s="12">
        <f t="shared" si="39"/>
        <v>0.015</v>
      </c>
      <c r="I75" s="12"/>
      <c r="J75" s="12">
        <f t="shared" si="39"/>
        <v>0.0945</v>
      </c>
      <c r="K75" s="12">
        <f t="shared" si="39"/>
        <v>4.2</v>
      </c>
    </row>
    <row r="76" customFormat="1" ht="14.25" spans="2:11">
      <c r="B76" s="1" t="s">
        <v>25</v>
      </c>
      <c r="C76" s="1" t="s">
        <v>23</v>
      </c>
      <c r="D76" s="1">
        <v>3</v>
      </c>
      <c r="E76">
        <v>2</v>
      </c>
      <c r="F76" t="s">
        <v>44</v>
      </c>
      <c r="G76">
        <v>0.75</v>
      </c>
      <c r="H76">
        <f t="shared" ref="H76:H79" si="40">$F$12*G76</f>
        <v>0.015</v>
      </c>
      <c r="I76">
        <f t="shared" ref="I76:I79" si="41">$E$12*E76</f>
        <v>2</v>
      </c>
      <c r="J76">
        <f t="shared" ref="J76:J79" si="42">H76*I76</f>
        <v>0.03</v>
      </c>
      <c r="K76">
        <f t="shared" ref="K76:K79" si="43">E76*G76</f>
        <v>1.5</v>
      </c>
    </row>
    <row r="77" customFormat="1" spans="5:11">
      <c r="E77">
        <v>7</v>
      </c>
      <c r="F77" t="s">
        <v>45</v>
      </c>
      <c r="G77">
        <v>0.2</v>
      </c>
      <c r="H77">
        <f t="shared" si="40"/>
        <v>0.004</v>
      </c>
      <c r="I77">
        <f t="shared" si="41"/>
        <v>7</v>
      </c>
      <c r="J77">
        <f t="shared" si="42"/>
        <v>0.028</v>
      </c>
      <c r="K77">
        <f t="shared" si="43"/>
        <v>1.4</v>
      </c>
    </row>
    <row r="78" customFormat="1" spans="5:11">
      <c r="E78">
        <v>20</v>
      </c>
      <c r="F78" t="s">
        <v>46</v>
      </c>
      <c r="G78">
        <v>0.04</v>
      </c>
      <c r="H78">
        <f t="shared" si="40"/>
        <v>0.0008</v>
      </c>
      <c r="I78">
        <f t="shared" si="41"/>
        <v>20</v>
      </c>
      <c r="J78">
        <f t="shared" si="42"/>
        <v>0.016</v>
      </c>
      <c r="K78">
        <f t="shared" si="43"/>
        <v>0.8</v>
      </c>
    </row>
    <row r="79" customFormat="1" spans="5:11">
      <c r="E79">
        <v>50</v>
      </c>
      <c r="F79" t="s">
        <v>47</v>
      </c>
      <c r="G79">
        <v>0.01</v>
      </c>
      <c r="H79">
        <f t="shared" si="40"/>
        <v>0.0002</v>
      </c>
      <c r="I79">
        <f t="shared" si="41"/>
        <v>50</v>
      </c>
      <c r="J79">
        <f t="shared" si="42"/>
        <v>0.01</v>
      </c>
      <c r="K79">
        <f t="shared" si="43"/>
        <v>0.5</v>
      </c>
    </row>
    <row r="80" customFormat="1" spans="6:11">
      <c r="F80" s="12" t="s">
        <v>34</v>
      </c>
      <c r="G80" s="12">
        <f t="shared" ref="G80:K80" si="44">SUM(G76:G79)</f>
        <v>1</v>
      </c>
      <c r="H80" s="12">
        <f t="shared" si="44"/>
        <v>0.02</v>
      </c>
      <c r="I80" s="12"/>
      <c r="J80" s="12">
        <f t="shared" si="44"/>
        <v>0.084</v>
      </c>
      <c r="K80" s="12">
        <f t="shared" si="44"/>
        <v>4.2</v>
      </c>
    </row>
    <row r="81" customFormat="1" ht="14.25" spans="2:11">
      <c r="B81" s="1" t="s">
        <v>26</v>
      </c>
      <c r="C81" s="1" t="s">
        <v>23</v>
      </c>
      <c r="D81" s="1">
        <v>3</v>
      </c>
      <c r="E81">
        <v>2</v>
      </c>
      <c r="F81" t="s">
        <v>44</v>
      </c>
      <c r="G81">
        <v>0.75</v>
      </c>
      <c r="H81">
        <f t="shared" ref="H81:H84" si="45">$F$13*G81</f>
        <v>0.0225</v>
      </c>
      <c r="I81">
        <f t="shared" ref="I81:I84" si="46">$E$13*E81</f>
        <v>1</v>
      </c>
      <c r="J81">
        <f t="shared" ref="J81:J84" si="47">H81*I81</f>
        <v>0.0225</v>
      </c>
      <c r="K81">
        <f t="shared" ref="K81:K84" si="48">E81*G81</f>
        <v>1.5</v>
      </c>
    </row>
    <row r="82" customFormat="1" spans="5:11">
      <c r="E82">
        <v>7</v>
      </c>
      <c r="F82" t="s">
        <v>45</v>
      </c>
      <c r="G82">
        <v>0.2</v>
      </c>
      <c r="H82">
        <f t="shared" si="45"/>
        <v>0.006</v>
      </c>
      <c r="I82">
        <f t="shared" si="46"/>
        <v>3.5</v>
      </c>
      <c r="J82">
        <f t="shared" si="47"/>
        <v>0.021</v>
      </c>
      <c r="K82">
        <f t="shared" si="48"/>
        <v>1.4</v>
      </c>
    </row>
    <row r="83" customFormat="1" spans="5:11">
      <c r="E83">
        <v>20</v>
      </c>
      <c r="F83" t="s">
        <v>46</v>
      </c>
      <c r="G83">
        <v>0.04</v>
      </c>
      <c r="H83">
        <f t="shared" si="45"/>
        <v>0.0012</v>
      </c>
      <c r="I83">
        <f t="shared" si="46"/>
        <v>10</v>
      </c>
      <c r="J83">
        <f t="shared" si="47"/>
        <v>0.012</v>
      </c>
      <c r="K83">
        <f t="shared" si="48"/>
        <v>0.8</v>
      </c>
    </row>
    <row r="84" customFormat="1" spans="5:11">
      <c r="E84">
        <v>50</v>
      </c>
      <c r="F84" t="s">
        <v>47</v>
      </c>
      <c r="G84">
        <v>0.01</v>
      </c>
      <c r="H84">
        <f t="shared" si="45"/>
        <v>0.0003</v>
      </c>
      <c r="I84">
        <f t="shared" si="46"/>
        <v>25</v>
      </c>
      <c r="J84">
        <f t="shared" si="47"/>
        <v>0.0075</v>
      </c>
      <c r="K84">
        <f t="shared" si="48"/>
        <v>0.5</v>
      </c>
    </row>
    <row r="85" customFormat="1" spans="6:11">
      <c r="F85" s="12" t="s">
        <v>34</v>
      </c>
      <c r="G85" s="12">
        <f t="shared" ref="G85:K85" si="49">SUM(G81:G84)</f>
        <v>1</v>
      </c>
      <c r="H85" s="12">
        <f t="shared" si="49"/>
        <v>0.03</v>
      </c>
      <c r="I85" s="12"/>
      <c r="J85" s="12">
        <f t="shared" si="49"/>
        <v>0.063</v>
      </c>
      <c r="K85" s="12">
        <f t="shared" si="49"/>
        <v>4.2</v>
      </c>
    </row>
    <row r="86" customFormat="1" ht="14.25" spans="2:11">
      <c r="B86" s="1" t="s">
        <v>27</v>
      </c>
      <c r="C86" s="1" t="s">
        <v>23</v>
      </c>
      <c r="D86" s="1">
        <v>3</v>
      </c>
      <c r="E86">
        <v>2</v>
      </c>
      <c r="F86" t="s">
        <v>44</v>
      </c>
      <c r="G86">
        <v>0.75</v>
      </c>
      <c r="H86">
        <f t="shared" ref="H86:H89" si="50">$F$14*G86</f>
        <v>0.03</v>
      </c>
      <c r="I86">
        <f t="shared" ref="I86:I89" si="51">$E$14*E86</f>
        <v>1</v>
      </c>
      <c r="J86">
        <f t="shared" ref="J86:J89" si="52">H86*I86</f>
        <v>0.03</v>
      </c>
      <c r="K86">
        <f t="shared" ref="K86:K89" si="53">E86*G86</f>
        <v>1.5</v>
      </c>
    </row>
    <row r="87" customFormat="1" spans="5:11">
      <c r="E87">
        <v>7</v>
      </c>
      <c r="F87" t="s">
        <v>45</v>
      </c>
      <c r="G87">
        <v>0.2</v>
      </c>
      <c r="H87">
        <f t="shared" si="50"/>
        <v>0.008</v>
      </c>
      <c r="I87">
        <f t="shared" si="51"/>
        <v>3.5</v>
      </c>
      <c r="J87">
        <f t="shared" si="52"/>
        <v>0.028</v>
      </c>
      <c r="K87">
        <f t="shared" si="53"/>
        <v>1.4</v>
      </c>
    </row>
    <row r="88" customFormat="1" spans="5:11">
      <c r="E88">
        <v>20</v>
      </c>
      <c r="F88" t="s">
        <v>46</v>
      </c>
      <c r="G88">
        <v>0.04</v>
      </c>
      <c r="H88">
        <f t="shared" si="50"/>
        <v>0.0016</v>
      </c>
      <c r="I88">
        <f t="shared" si="51"/>
        <v>10</v>
      </c>
      <c r="J88">
        <f t="shared" si="52"/>
        <v>0.016</v>
      </c>
      <c r="K88">
        <f t="shared" si="53"/>
        <v>0.8</v>
      </c>
    </row>
    <row r="89" customFormat="1" ht="14.25" spans="2:11">
      <c r="B89" s="1"/>
      <c r="C89"/>
      <c r="D89"/>
      <c r="E89">
        <v>50</v>
      </c>
      <c r="F89" t="s">
        <v>47</v>
      </c>
      <c r="G89">
        <v>0.01</v>
      </c>
      <c r="H89">
        <f t="shared" si="50"/>
        <v>0.0004</v>
      </c>
      <c r="I89">
        <f t="shared" si="51"/>
        <v>25</v>
      </c>
      <c r="J89">
        <f t="shared" si="52"/>
        <v>0.01</v>
      </c>
      <c r="K89">
        <f t="shared" si="53"/>
        <v>0.5</v>
      </c>
    </row>
    <row r="90" customFormat="1" ht="14.25" spans="2:11">
      <c r="B90" s="1"/>
      <c r="C90"/>
      <c r="D90"/>
      <c r="E90"/>
      <c r="F90" s="12" t="s">
        <v>34</v>
      </c>
      <c r="G90" s="12">
        <f t="shared" ref="G90:K90" si="54">SUM(G86:G89)</f>
        <v>1</v>
      </c>
      <c r="H90" s="12">
        <f t="shared" si="54"/>
        <v>0.04</v>
      </c>
      <c r="I90" s="12"/>
      <c r="J90" s="12">
        <f t="shared" si="54"/>
        <v>0.084</v>
      </c>
      <c r="K90" s="12">
        <f t="shared" si="54"/>
        <v>4.2</v>
      </c>
    </row>
    <row r="91" customFormat="1" ht="22.5" spans="1:14">
      <c r="A91" s="14" t="s">
        <v>48</v>
      </c>
      <c r="B9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1" ht="14.25" spans="2:14">
      <c r="B92" t="s">
        <v>36</v>
      </c>
      <c r="C92" t="s">
        <v>49</v>
      </c>
      <c r="D92" s="11" t="s">
        <v>50</v>
      </c>
      <c r="E92" s="1" t="s">
        <v>31</v>
      </c>
      <c r="F92" s="1"/>
      <c r="G92" s="1"/>
      <c r="H92" s="1"/>
      <c r="I92" s="1"/>
      <c r="J92" s="1"/>
      <c r="K92" s="1"/>
      <c r="L92" s="1"/>
      <c r="M92" s="1"/>
      <c r="N92" s="1"/>
    </row>
    <row r="93" customFormat="1" ht="14.25" spans="2:5">
      <c r="B93" s="1" t="s">
        <v>14</v>
      </c>
      <c r="C93">
        <f t="shared" ref="C93:C96" si="55">I31</f>
        <v>50</v>
      </c>
      <c r="D93">
        <f t="shared" ref="D93:D96" si="56">H31</f>
        <v>0.00036</v>
      </c>
      <c r="E93">
        <f t="shared" ref="E93:E141" si="57">(C93-$D$28)^2*D93</f>
        <v>0.8725537025604</v>
      </c>
    </row>
    <row r="94" customFormat="1" spans="3:5">
      <c r="C94">
        <f t="shared" si="55"/>
        <v>175</v>
      </c>
      <c r="D94">
        <f t="shared" si="56"/>
        <v>3.2e-5</v>
      </c>
      <c r="E94">
        <f t="shared" si="57"/>
        <v>0.97141392911648</v>
      </c>
    </row>
    <row r="95" customFormat="1" spans="3:5">
      <c r="C95">
        <f t="shared" si="55"/>
        <v>500</v>
      </c>
      <c r="D95">
        <f t="shared" si="56"/>
        <v>6.4e-6</v>
      </c>
      <c r="E95">
        <f t="shared" si="57"/>
        <v>1.5950866578233</v>
      </c>
    </row>
    <row r="96" customFormat="1" spans="3:5">
      <c r="C96">
        <f t="shared" si="55"/>
        <v>1250</v>
      </c>
      <c r="D96">
        <f t="shared" si="56"/>
        <v>1.6e-6</v>
      </c>
      <c r="E96">
        <f t="shared" si="57"/>
        <v>2.49692774445582</v>
      </c>
    </row>
    <row r="97" customFormat="1" spans="2:5">
      <c r="B97" t="s">
        <v>16</v>
      </c>
      <c r="C97">
        <f t="shared" ref="C97:C100" si="58">I36</f>
        <v>20</v>
      </c>
      <c r="D97">
        <f t="shared" ref="D97:D100" si="59">H36</f>
        <v>0.00072</v>
      </c>
      <c r="E97">
        <f t="shared" si="57"/>
        <v>0.2662979651208</v>
      </c>
    </row>
    <row r="98" customFormat="1" spans="3:5">
      <c r="C98">
        <f t="shared" si="58"/>
        <v>70</v>
      </c>
      <c r="D98">
        <f t="shared" si="59"/>
        <v>6.4e-5</v>
      </c>
      <c r="E98">
        <f t="shared" si="57"/>
        <v>0.30675381023296</v>
      </c>
    </row>
    <row r="99" customFormat="1" spans="3:5">
      <c r="C99">
        <f t="shared" si="58"/>
        <v>200</v>
      </c>
      <c r="D99">
        <f t="shared" si="59"/>
        <v>1.28e-5</v>
      </c>
      <c r="E99">
        <f t="shared" si="57"/>
        <v>0.508073859646592</v>
      </c>
    </row>
    <row r="100" customFormat="1" spans="3:5">
      <c r="C100">
        <f t="shared" si="58"/>
        <v>500</v>
      </c>
      <c r="D100">
        <f t="shared" si="59"/>
        <v>3.2e-6</v>
      </c>
      <c r="E100">
        <f t="shared" si="57"/>
        <v>0.797543328911648</v>
      </c>
    </row>
    <row r="101" customFormat="1" spans="2:5">
      <c r="B101" t="s">
        <v>17</v>
      </c>
      <c r="C101">
        <f t="shared" ref="C101:C104" si="60">I41</f>
        <v>15</v>
      </c>
      <c r="D101">
        <f t="shared" ref="D101:D104" si="61">H41</f>
        <v>0.0018</v>
      </c>
      <c r="E101">
        <f t="shared" si="57"/>
        <v>0.364574312802</v>
      </c>
    </row>
    <row r="102" customFormat="1" spans="3:5">
      <c r="C102">
        <f t="shared" si="60"/>
        <v>52.5</v>
      </c>
      <c r="D102">
        <f t="shared" si="61"/>
        <v>0.00016</v>
      </c>
      <c r="E102">
        <f t="shared" si="57"/>
        <v>0.4281870055824</v>
      </c>
    </row>
    <row r="103" customFormat="1" spans="3:5">
      <c r="C103">
        <f t="shared" si="60"/>
        <v>150</v>
      </c>
      <c r="D103">
        <f t="shared" si="61"/>
        <v>3.2e-5</v>
      </c>
      <c r="E103">
        <f t="shared" si="57"/>
        <v>0.71264320911648</v>
      </c>
    </row>
    <row r="104" customFormat="1" spans="3:5">
      <c r="C104">
        <f t="shared" si="60"/>
        <v>375</v>
      </c>
      <c r="D104">
        <f t="shared" si="61"/>
        <v>8e-6</v>
      </c>
      <c r="E104">
        <f t="shared" si="57"/>
        <v>1.12039492227912</v>
      </c>
    </row>
    <row r="105" customFormat="1" spans="2:5">
      <c r="B105" t="s">
        <v>18</v>
      </c>
      <c r="C105">
        <f t="shared" ref="C105:C108" si="62">I46</f>
        <v>10</v>
      </c>
      <c r="D105">
        <f t="shared" ref="D105:D108" si="63">H46</f>
        <v>0.0036</v>
      </c>
      <c r="E105">
        <f t="shared" si="57"/>
        <v>0.306807425604</v>
      </c>
    </row>
    <row r="106" customFormat="1" spans="3:5">
      <c r="C106">
        <f t="shared" si="62"/>
        <v>35</v>
      </c>
      <c r="D106">
        <f t="shared" si="63"/>
        <v>0.00032</v>
      </c>
      <c r="E106">
        <f t="shared" si="57"/>
        <v>0.3749789711648</v>
      </c>
    </row>
    <row r="107" customFormat="1" spans="3:5">
      <c r="C107">
        <f t="shared" si="62"/>
        <v>100</v>
      </c>
      <c r="D107">
        <f t="shared" si="63"/>
        <v>6.4e-5</v>
      </c>
      <c r="E107">
        <f t="shared" si="57"/>
        <v>0.63020353823296</v>
      </c>
    </row>
    <row r="108" customFormat="1" spans="3:5">
      <c r="C108">
        <f t="shared" si="62"/>
        <v>250</v>
      </c>
      <c r="D108">
        <f t="shared" si="63"/>
        <v>1.6e-5</v>
      </c>
      <c r="E108">
        <f t="shared" si="57"/>
        <v>0.99386304455824</v>
      </c>
    </row>
    <row r="109" customFormat="1" spans="2:5">
      <c r="B109" t="s">
        <v>19</v>
      </c>
      <c r="C109">
        <f t="shared" ref="C109:C112" si="64">I51</f>
        <v>6</v>
      </c>
      <c r="D109">
        <f t="shared" ref="D109:D112" si="65">H51</f>
        <v>0.0048</v>
      </c>
      <c r="E109">
        <f t="shared" si="57"/>
        <v>0.131379287472</v>
      </c>
    </row>
    <row r="110" customFormat="1" spans="3:5">
      <c r="C110">
        <f t="shared" si="64"/>
        <v>21</v>
      </c>
      <c r="D110">
        <f t="shared" si="65"/>
        <v>0.0009</v>
      </c>
      <c r="E110">
        <f t="shared" si="57"/>
        <v>0.368389516401</v>
      </c>
    </row>
    <row r="111" customFormat="1" spans="3:5">
      <c r="C111">
        <f t="shared" si="64"/>
        <v>60</v>
      </c>
      <c r="D111">
        <f t="shared" si="65"/>
        <v>0.000276</v>
      </c>
      <c r="E111">
        <f t="shared" si="57"/>
        <v>0.96831682262964</v>
      </c>
    </row>
    <row r="112" customFormat="1" spans="3:5">
      <c r="C112">
        <f t="shared" si="64"/>
        <v>150</v>
      </c>
      <c r="D112">
        <f t="shared" si="65"/>
        <v>2.4e-5</v>
      </c>
      <c r="E112">
        <f t="shared" si="57"/>
        <v>0.53448240683736</v>
      </c>
    </row>
    <row r="113" customFormat="1" spans="2:5">
      <c r="B113" t="s">
        <v>20</v>
      </c>
      <c r="C113">
        <f t="shared" ref="C113:C116" si="66">I56</f>
        <v>4</v>
      </c>
      <c r="D113">
        <f t="shared" ref="D113:D116" si="67">H56</f>
        <v>0.006</v>
      </c>
      <c r="E113">
        <f t="shared" si="57"/>
        <v>0.06266330934</v>
      </c>
    </row>
    <row r="114" customFormat="1" spans="3:5">
      <c r="C114">
        <f t="shared" si="66"/>
        <v>14</v>
      </c>
      <c r="D114">
        <f t="shared" si="67"/>
        <v>0.0016</v>
      </c>
      <c r="E114">
        <f t="shared" si="57"/>
        <v>0.280124615824</v>
      </c>
    </row>
    <row r="115" customFormat="1" spans="3:5">
      <c r="C115">
        <f t="shared" si="66"/>
        <v>40</v>
      </c>
      <c r="D115">
        <f t="shared" si="67"/>
        <v>0.00032</v>
      </c>
      <c r="E115">
        <f t="shared" si="57"/>
        <v>0.4925204111648</v>
      </c>
    </row>
    <row r="116" customFormat="1" spans="3:5">
      <c r="C116">
        <f t="shared" si="66"/>
        <v>100</v>
      </c>
      <c r="D116">
        <f t="shared" si="67"/>
        <v>8e-5</v>
      </c>
      <c r="E116">
        <f t="shared" si="57"/>
        <v>0.7877544227912</v>
      </c>
    </row>
    <row r="117" customFormat="1" spans="2:5">
      <c r="B117" t="s">
        <v>21</v>
      </c>
      <c r="C117">
        <f t="shared" ref="C117:C120" si="68">I61</f>
        <v>2</v>
      </c>
      <c r="D117">
        <f t="shared" ref="D117:D120" si="69">H61</f>
        <v>0.0075</v>
      </c>
      <c r="E117">
        <f t="shared" si="57"/>
        <v>0.011378136675</v>
      </c>
    </row>
    <row r="118" customFormat="1" spans="3:5">
      <c r="C118">
        <f t="shared" si="68"/>
        <v>7</v>
      </c>
      <c r="D118">
        <f t="shared" si="69"/>
        <v>0.002</v>
      </c>
      <c r="E118">
        <f t="shared" si="57"/>
        <v>0.07766816978</v>
      </c>
    </row>
    <row r="119" customFormat="1" spans="3:5">
      <c r="C119">
        <f t="shared" si="68"/>
        <v>20</v>
      </c>
      <c r="D119">
        <f t="shared" si="69"/>
        <v>0.0004</v>
      </c>
      <c r="E119">
        <f t="shared" si="57"/>
        <v>0.147943313956</v>
      </c>
    </row>
    <row r="120" customFormat="1" spans="3:5">
      <c r="C120">
        <f t="shared" si="68"/>
        <v>50</v>
      </c>
      <c r="D120">
        <f t="shared" si="69"/>
        <v>0.0001</v>
      </c>
      <c r="E120">
        <f t="shared" si="57"/>
        <v>0.242376028489</v>
      </c>
    </row>
    <row r="121" customFormat="1" spans="2:5">
      <c r="B121" t="s">
        <v>22</v>
      </c>
      <c r="C121">
        <f t="shared" ref="C121:C124" si="70">I66</f>
        <v>6</v>
      </c>
      <c r="D121">
        <f t="shared" ref="D121:D124" si="71">H66</f>
        <v>0.008</v>
      </c>
      <c r="E121">
        <f t="shared" si="57"/>
        <v>0.21896547912</v>
      </c>
    </row>
    <row r="122" customFormat="1" spans="3:5">
      <c r="C122">
        <f t="shared" si="70"/>
        <v>21</v>
      </c>
      <c r="D122">
        <f t="shared" si="71"/>
        <v>0.0015</v>
      </c>
      <c r="E122">
        <f t="shared" si="57"/>
        <v>0.613982527335</v>
      </c>
    </row>
    <row r="123" customFormat="1" spans="3:5">
      <c r="C123">
        <f t="shared" si="70"/>
        <v>60</v>
      </c>
      <c r="D123">
        <f t="shared" si="71"/>
        <v>0.00046</v>
      </c>
      <c r="E123">
        <f t="shared" si="57"/>
        <v>1.6138613710494</v>
      </c>
    </row>
    <row r="124" customFormat="1" spans="3:5">
      <c r="C124">
        <f t="shared" si="70"/>
        <v>150</v>
      </c>
      <c r="D124">
        <f t="shared" si="71"/>
        <v>4e-5</v>
      </c>
      <c r="E124">
        <f t="shared" si="57"/>
        <v>0.8908040113956</v>
      </c>
    </row>
    <row r="125" customFormat="1" spans="2:5">
      <c r="B125" t="s">
        <v>24</v>
      </c>
      <c r="C125">
        <f t="shared" ref="C125:C128" si="72">I71</f>
        <v>3</v>
      </c>
      <c r="D125">
        <f t="shared" ref="D125:D128" si="73">H71</f>
        <v>0.01125</v>
      </c>
      <c r="E125">
        <f t="shared" si="57"/>
        <v>0.0560304550125</v>
      </c>
    </row>
    <row r="126" customFormat="1" spans="3:5">
      <c r="C126">
        <f t="shared" si="72"/>
        <v>10.5</v>
      </c>
      <c r="D126">
        <f t="shared" si="73"/>
        <v>0.003</v>
      </c>
      <c r="E126">
        <f t="shared" si="57"/>
        <v>0.28411795467</v>
      </c>
    </row>
    <row r="127" customFormat="1" spans="3:5">
      <c r="C127">
        <f t="shared" si="72"/>
        <v>30</v>
      </c>
      <c r="D127">
        <f t="shared" si="73"/>
        <v>0.0006</v>
      </c>
      <c r="E127">
        <f t="shared" si="57"/>
        <v>0.512695370934</v>
      </c>
    </row>
    <row r="128" customFormat="1" spans="3:5">
      <c r="C128">
        <f t="shared" si="72"/>
        <v>75</v>
      </c>
      <c r="D128">
        <f t="shared" si="73"/>
        <v>0.00015</v>
      </c>
      <c r="E128">
        <f t="shared" si="57"/>
        <v>0.8265517927335</v>
      </c>
    </row>
    <row r="129" customFormat="1" spans="2:5">
      <c r="B129" t="s">
        <v>25</v>
      </c>
      <c r="C129">
        <f t="shared" ref="C129:C132" si="74">I76</f>
        <v>2</v>
      </c>
      <c r="D129">
        <f t="shared" ref="D129:D132" si="75">H76</f>
        <v>0.015</v>
      </c>
      <c r="E129">
        <f t="shared" si="57"/>
        <v>0.02275627335</v>
      </c>
    </row>
    <row r="130" customFormat="1" spans="3:5">
      <c r="C130">
        <f t="shared" si="74"/>
        <v>7</v>
      </c>
      <c r="D130">
        <f t="shared" si="75"/>
        <v>0.004</v>
      </c>
      <c r="E130">
        <f t="shared" si="57"/>
        <v>0.15533633956</v>
      </c>
    </row>
    <row r="131" customFormat="1" spans="3:5">
      <c r="C131">
        <f t="shared" si="74"/>
        <v>20</v>
      </c>
      <c r="D131">
        <f t="shared" si="75"/>
        <v>0.0008</v>
      </c>
      <c r="E131">
        <f t="shared" si="57"/>
        <v>0.295886627912</v>
      </c>
    </row>
    <row r="132" customFormat="1" spans="3:5">
      <c r="C132">
        <f t="shared" si="74"/>
        <v>50</v>
      </c>
      <c r="D132">
        <f t="shared" si="75"/>
        <v>0.0002</v>
      </c>
      <c r="E132">
        <f t="shared" si="57"/>
        <v>0.484752056978</v>
      </c>
    </row>
    <row r="133" customFormat="1" spans="2:5">
      <c r="B133" t="s">
        <v>26</v>
      </c>
      <c r="C133">
        <f t="shared" ref="C133:C136" si="76">I81</f>
        <v>1</v>
      </c>
      <c r="D133">
        <f t="shared" ref="D133:D136" si="77">H81</f>
        <v>0.0225</v>
      </c>
      <c r="E133">
        <f t="shared" si="57"/>
        <v>0.001207910025</v>
      </c>
    </row>
    <row r="134" customFormat="1" spans="3:5">
      <c r="C134">
        <f t="shared" si="76"/>
        <v>3.5</v>
      </c>
      <c r="D134">
        <f t="shared" si="77"/>
        <v>0.006</v>
      </c>
      <c r="E134">
        <f t="shared" si="57"/>
        <v>0.04477310934</v>
      </c>
    </row>
    <row r="135" customFormat="1" spans="3:5">
      <c r="C135">
        <f t="shared" si="76"/>
        <v>10</v>
      </c>
      <c r="D135">
        <f t="shared" si="77"/>
        <v>0.0012</v>
      </c>
      <c r="E135">
        <f t="shared" si="57"/>
        <v>0.102269141868</v>
      </c>
    </row>
    <row r="136" customFormat="1" spans="3:5">
      <c r="C136">
        <f t="shared" si="76"/>
        <v>25</v>
      </c>
      <c r="D136">
        <f t="shared" si="77"/>
        <v>0.0003</v>
      </c>
      <c r="E136">
        <f t="shared" si="57"/>
        <v>0.176152585467</v>
      </c>
    </row>
    <row r="137" customFormat="1" spans="2:5">
      <c r="B137" t="s">
        <v>27</v>
      </c>
      <c r="C137">
        <f t="shared" ref="C137:C140" si="78">I86</f>
        <v>1</v>
      </c>
      <c r="D137">
        <f t="shared" ref="D137:D140" si="79">H86</f>
        <v>0.03</v>
      </c>
      <c r="E137">
        <f t="shared" si="57"/>
        <v>0.0016105467</v>
      </c>
    </row>
    <row r="138" customFormat="1" spans="3:5">
      <c r="C138">
        <f t="shared" si="78"/>
        <v>3.5</v>
      </c>
      <c r="D138">
        <f t="shared" si="79"/>
        <v>0.008</v>
      </c>
      <c r="E138">
        <f t="shared" si="57"/>
        <v>0.05969747912</v>
      </c>
    </row>
    <row r="139" customFormat="1" spans="3:5">
      <c r="C139">
        <f t="shared" si="78"/>
        <v>10</v>
      </c>
      <c r="D139">
        <f t="shared" si="79"/>
        <v>0.0016</v>
      </c>
      <c r="E139">
        <f t="shared" si="57"/>
        <v>0.136358855824</v>
      </c>
    </row>
    <row r="140" customFormat="1" spans="3:5">
      <c r="C140">
        <f t="shared" si="78"/>
        <v>25</v>
      </c>
      <c r="D140">
        <f t="shared" si="79"/>
        <v>0.0004</v>
      </c>
      <c r="E140">
        <f t="shared" si="57"/>
        <v>0.234870113956</v>
      </c>
    </row>
    <row r="141" customFormat="1" spans="2:5">
      <c r="B141" t="s">
        <v>51</v>
      </c>
      <c r="C141">
        <v>0</v>
      </c>
      <c r="D141">
        <f>1-C28</f>
        <v>0.8538</v>
      </c>
      <c r="E141">
        <f t="shared" si="57"/>
        <v>0.503985239082</v>
      </c>
    </row>
    <row r="142" customFormat="1" spans="2:5">
      <c r="B142" t="s">
        <v>34</v>
      </c>
      <c r="C142"/>
      <c r="D142">
        <f>SUM(D93:D141)</f>
        <v>1</v>
      </c>
      <c r="E142">
        <f>SUM(E93:E141)</f>
        <v>24.08796511</v>
      </c>
    </row>
  </sheetData>
  <dataValidations count="1">
    <dataValidation type="list" allowBlank="1" showInputMessage="1" showErrorMessage="1" sqref="C29 C31 C36 C41 C46 C51 C56 C61 C66 C71 C76 C81 C86 C91 C2:C14">
      <formula1>"PayoutType,Ordered,All,Any"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2"/>
  <sheetViews>
    <sheetView workbookViewId="0">
      <selection activeCell="F3" sqref="F3:F4"/>
    </sheetView>
  </sheetViews>
  <sheetFormatPr defaultColWidth="9" defaultRowHeight="13.5"/>
  <cols>
    <col min="2" max="2" width="38.25" customWidth="1"/>
    <col min="3" max="3" width="11.5" customWidth="1"/>
    <col min="4" max="4" width="10.625" customWidth="1"/>
    <col min="5" max="5" width="9.375" customWidth="1"/>
    <col min="6" max="6" width="11.5" customWidth="1"/>
    <col min="7" max="9" width="10.375" customWidth="1"/>
    <col min="10" max="11" width="14.875" customWidth="1"/>
    <col min="12" max="12" width="16" customWidth="1"/>
    <col min="13" max="13" width="46" customWidth="1"/>
    <col min="14" max="14" width="48.25" customWidth="1"/>
  </cols>
  <sheetData>
    <row r="1" customFormat="1" ht="25.5" spans="1:16382">
      <c r="A1" s="3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</row>
    <row r="2" s="1" customFormat="1" ht="14.25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="1" customFormat="1" ht="14.25" spans="1:13">
      <c r="A3" s="1">
        <v>1</v>
      </c>
      <c r="B3" s="1" t="s">
        <v>14</v>
      </c>
      <c r="C3" s="1" t="s">
        <v>15</v>
      </c>
      <c r="D3" s="1">
        <v>3</v>
      </c>
      <c r="E3" s="1">
        <v>25</v>
      </c>
      <c r="F3" s="4">
        <v>0.0004</v>
      </c>
      <c r="G3" s="1">
        <v>0</v>
      </c>
      <c r="H3" s="1">
        <v>0</v>
      </c>
      <c r="I3" s="1">
        <v>0</v>
      </c>
      <c r="J3" s="1">
        <v>0.8</v>
      </c>
      <c r="K3" s="1">
        <v>0.15</v>
      </c>
      <c r="L3" s="1">
        <v>0.04</v>
      </c>
      <c r="M3" s="1">
        <v>0.01</v>
      </c>
    </row>
    <row r="4" s="1" customFormat="1" ht="14.25" spans="1:13">
      <c r="A4" s="1">
        <v>2</v>
      </c>
      <c r="B4" s="1" t="s">
        <v>16</v>
      </c>
      <c r="C4" s="1" t="s">
        <v>15</v>
      </c>
      <c r="D4" s="1">
        <v>3</v>
      </c>
      <c r="E4" s="1">
        <v>10</v>
      </c>
      <c r="F4" s="4">
        <v>0.0008</v>
      </c>
      <c r="G4" s="1">
        <v>0</v>
      </c>
      <c r="H4" s="1">
        <v>0</v>
      </c>
      <c r="I4" s="1">
        <v>0</v>
      </c>
      <c r="J4" s="1">
        <v>0.8</v>
      </c>
      <c r="K4" s="1">
        <v>0.15</v>
      </c>
      <c r="L4" s="1">
        <v>0.04</v>
      </c>
      <c r="M4" s="1">
        <v>0.01</v>
      </c>
    </row>
    <row r="5" s="1" customFormat="1" ht="14.25" spans="1:13">
      <c r="A5" s="1">
        <v>3</v>
      </c>
      <c r="B5" s="1" t="s">
        <v>17</v>
      </c>
      <c r="C5" s="1" t="s">
        <v>15</v>
      </c>
      <c r="D5" s="1">
        <v>3</v>
      </c>
      <c r="E5" s="1">
        <v>7.5</v>
      </c>
      <c r="F5" s="5">
        <v>0.015</v>
      </c>
      <c r="G5" s="1">
        <v>0</v>
      </c>
      <c r="H5" s="1">
        <v>0</v>
      </c>
      <c r="I5" s="1">
        <v>0</v>
      </c>
      <c r="J5" s="1">
        <v>0.8</v>
      </c>
      <c r="K5" s="1">
        <v>0.15</v>
      </c>
      <c r="L5" s="1">
        <v>0.04</v>
      </c>
      <c r="M5" s="1">
        <v>0.01</v>
      </c>
    </row>
    <row r="6" s="1" customFormat="1" ht="14.25" spans="1:13">
      <c r="A6" s="1">
        <v>4</v>
      </c>
      <c r="B6" s="1" t="s">
        <v>18</v>
      </c>
      <c r="C6" s="1" t="s">
        <v>15</v>
      </c>
      <c r="D6" s="1">
        <v>3</v>
      </c>
      <c r="E6" s="1">
        <v>5</v>
      </c>
      <c r="F6" s="5">
        <v>0.015</v>
      </c>
      <c r="G6" s="1">
        <v>0</v>
      </c>
      <c r="H6" s="1">
        <v>0</v>
      </c>
      <c r="I6" s="1">
        <v>0</v>
      </c>
      <c r="J6" s="1">
        <v>0.8</v>
      </c>
      <c r="K6" s="1">
        <v>0.15</v>
      </c>
      <c r="L6" s="1">
        <v>0.04</v>
      </c>
      <c r="M6" s="1">
        <v>0.01</v>
      </c>
    </row>
    <row r="7" s="1" customFormat="1" ht="14.25" spans="1:13">
      <c r="A7" s="1">
        <v>5</v>
      </c>
      <c r="B7" s="1" t="s">
        <v>19</v>
      </c>
      <c r="C7" s="1" t="s">
        <v>15</v>
      </c>
      <c r="D7" s="1">
        <v>3</v>
      </c>
      <c r="E7" s="1">
        <v>3</v>
      </c>
      <c r="F7" s="5">
        <v>0.02</v>
      </c>
      <c r="G7" s="1">
        <v>0</v>
      </c>
      <c r="H7" s="1">
        <v>0</v>
      </c>
      <c r="I7" s="1">
        <v>0</v>
      </c>
      <c r="J7" s="1">
        <v>0.8</v>
      </c>
      <c r="K7" s="1">
        <v>0.15</v>
      </c>
      <c r="L7" s="1">
        <v>0.04</v>
      </c>
      <c r="M7" s="1">
        <v>0.01</v>
      </c>
    </row>
    <row r="8" s="1" customFormat="1" ht="14.25" spans="1:13">
      <c r="A8" s="1">
        <v>6</v>
      </c>
      <c r="B8" s="1" t="s">
        <v>20</v>
      </c>
      <c r="C8" s="1" t="s">
        <v>15</v>
      </c>
      <c r="D8" s="1">
        <v>3</v>
      </c>
      <c r="E8" s="1">
        <v>2</v>
      </c>
      <c r="F8" s="5">
        <v>0.02</v>
      </c>
      <c r="G8" s="1">
        <v>0</v>
      </c>
      <c r="H8" s="1">
        <v>0</v>
      </c>
      <c r="I8" s="1">
        <v>0</v>
      </c>
      <c r="J8" s="1">
        <v>0.7</v>
      </c>
      <c r="K8" s="1">
        <v>0.2</v>
      </c>
      <c r="L8" s="1">
        <v>0.08</v>
      </c>
      <c r="M8" s="1">
        <v>0.02</v>
      </c>
    </row>
    <row r="9" s="1" customFormat="1" ht="14.25" spans="1:13">
      <c r="A9" s="1">
        <v>7</v>
      </c>
      <c r="B9" s="1" t="s">
        <v>21</v>
      </c>
      <c r="C9" s="1" t="s">
        <v>15</v>
      </c>
      <c r="D9" s="1">
        <v>3</v>
      </c>
      <c r="E9" s="1">
        <v>1</v>
      </c>
      <c r="F9" s="5">
        <v>0.02</v>
      </c>
      <c r="G9" s="1">
        <v>0</v>
      </c>
      <c r="H9" s="1">
        <v>0</v>
      </c>
      <c r="I9" s="1">
        <v>0</v>
      </c>
      <c r="J9" s="1">
        <v>0.7</v>
      </c>
      <c r="K9" s="1">
        <v>0.2</v>
      </c>
      <c r="L9" s="1">
        <v>0.08</v>
      </c>
      <c r="M9" s="1">
        <v>0.02</v>
      </c>
    </row>
    <row r="10" s="1" customFormat="1" ht="14.25" spans="1:13">
      <c r="A10" s="1">
        <v>8</v>
      </c>
      <c r="B10" s="1" t="s">
        <v>22</v>
      </c>
      <c r="C10" s="1" t="s">
        <v>23</v>
      </c>
      <c r="D10" s="1">
        <v>3</v>
      </c>
      <c r="E10" s="1">
        <v>3</v>
      </c>
      <c r="F10" s="5">
        <v>0.02</v>
      </c>
      <c r="G10" s="1">
        <v>0</v>
      </c>
      <c r="H10" s="1">
        <v>0</v>
      </c>
      <c r="I10" s="1">
        <v>0</v>
      </c>
      <c r="J10" s="1">
        <v>0.8</v>
      </c>
      <c r="K10" s="1">
        <v>0.15</v>
      </c>
      <c r="L10" s="1">
        <v>0.04</v>
      </c>
      <c r="M10" s="1">
        <v>0.01</v>
      </c>
    </row>
    <row r="11" s="1" customFormat="1" ht="14.25" spans="1:13">
      <c r="A11" s="1">
        <v>9</v>
      </c>
      <c r="B11" s="1" t="s">
        <v>24</v>
      </c>
      <c r="C11" s="1" t="s">
        <v>23</v>
      </c>
      <c r="D11" s="6">
        <v>3</v>
      </c>
      <c r="E11" s="6">
        <v>1.5</v>
      </c>
      <c r="F11" s="5">
        <v>0.02</v>
      </c>
      <c r="G11" s="1">
        <v>0</v>
      </c>
      <c r="H11" s="1">
        <v>0</v>
      </c>
      <c r="I11" s="1">
        <v>0</v>
      </c>
      <c r="J11" s="1">
        <v>0.7</v>
      </c>
      <c r="K11" s="1">
        <v>0.2</v>
      </c>
      <c r="L11" s="1">
        <v>0.08</v>
      </c>
      <c r="M11" s="1">
        <v>0.02</v>
      </c>
    </row>
    <row r="12" s="1" customFormat="1" ht="14.25" spans="1:13">
      <c r="A12" s="1">
        <v>10</v>
      </c>
      <c r="B12" s="1" t="s">
        <v>25</v>
      </c>
      <c r="C12" s="1" t="s">
        <v>23</v>
      </c>
      <c r="D12" s="6">
        <v>3</v>
      </c>
      <c r="E12" s="6">
        <v>1</v>
      </c>
      <c r="F12" s="5">
        <v>0.02</v>
      </c>
      <c r="G12" s="1">
        <v>0</v>
      </c>
      <c r="H12" s="1">
        <v>0</v>
      </c>
      <c r="I12" s="1">
        <v>0</v>
      </c>
      <c r="J12" s="1">
        <v>0.7</v>
      </c>
      <c r="K12" s="1">
        <v>0.2</v>
      </c>
      <c r="L12" s="1">
        <v>0.08</v>
      </c>
      <c r="M12" s="1">
        <v>0.02</v>
      </c>
    </row>
    <row r="13" s="1" customFormat="1" ht="14.25" spans="1:13">
      <c r="A13" s="1">
        <v>11</v>
      </c>
      <c r="B13" s="1" t="s">
        <v>26</v>
      </c>
      <c r="C13" s="1" t="s">
        <v>23</v>
      </c>
      <c r="D13" s="6">
        <v>3</v>
      </c>
      <c r="E13" s="6">
        <v>0.5</v>
      </c>
      <c r="F13" s="5">
        <v>0.02</v>
      </c>
      <c r="G13" s="1">
        <v>0</v>
      </c>
      <c r="H13" s="1">
        <v>0</v>
      </c>
      <c r="I13" s="1">
        <v>0</v>
      </c>
      <c r="J13" s="1">
        <v>0.7</v>
      </c>
      <c r="K13" s="1">
        <v>0.2</v>
      </c>
      <c r="L13" s="1">
        <v>0.08</v>
      </c>
      <c r="M13" s="1">
        <v>0.02</v>
      </c>
    </row>
    <row r="14" s="1" customFormat="1" ht="14.25" spans="1:13">
      <c r="A14" s="1">
        <v>12</v>
      </c>
      <c r="B14" s="1" t="s">
        <v>27</v>
      </c>
      <c r="C14" s="1" t="s">
        <v>23</v>
      </c>
      <c r="D14" s="6">
        <v>3</v>
      </c>
      <c r="E14" s="6">
        <v>0.5</v>
      </c>
      <c r="F14" s="5">
        <v>0.03</v>
      </c>
      <c r="G14" s="1">
        <v>0</v>
      </c>
      <c r="H14" s="1">
        <v>0</v>
      </c>
      <c r="I14" s="1">
        <v>0</v>
      </c>
      <c r="J14" s="1">
        <v>0.7</v>
      </c>
      <c r="K14" s="1">
        <v>0.2</v>
      </c>
      <c r="L14" s="1">
        <v>0.08</v>
      </c>
      <c r="M14" s="1">
        <v>0.02</v>
      </c>
    </row>
    <row r="15" customFormat="1" ht="25.5" spans="1:16384">
      <c r="A15" s="3" t="s">
        <v>28</v>
      </c>
      <c r="B15" s="2"/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33</v>
      </c>
      <c r="H15" s="1"/>
      <c r="I15" s="1"/>
      <c r="J15" s="1"/>
      <c r="K15" s="1"/>
      <c r="L15" s="1"/>
      <c r="M15" s="1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customFormat="1" ht="14.25" spans="2:4">
      <c r="B16" s="1" t="s">
        <v>14</v>
      </c>
      <c r="C16">
        <f t="shared" ref="C16:C27" si="0">F3</f>
        <v>0.0004</v>
      </c>
      <c r="D16">
        <f>J35</f>
        <v>0.0395</v>
      </c>
    </row>
    <row r="17" customFormat="1" ht="14.25" spans="2:14">
      <c r="B17" s="1" t="s">
        <v>16</v>
      </c>
      <c r="C17">
        <f t="shared" si="0"/>
        <v>0.0008</v>
      </c>
      <c r="D17">
        <f>J40</f>
        <v>0.0316</v>
      </c>
      <c r="M17" s="1"/>
      <c r="N17" s="1"/>
    </row>
    <row r="18" customFormat="1" ht="14.25" spans="2:14">
      <c r="B18" s="1" t="s">
        <v>17</v>
      </c>
      <c r="C18">
        <f t="shared" si="0"/>
        <v>0.015</v>
      </c>
      <c r="D18">
        <f>J45</f>
        <v>0.444375</v>
      </c>
      <c r="M18" s="1"/>
      <c r="N18" s="1"/>
    </row>
    <row r="19" customFormat="1" ht="14.25" spans="2:14">
      <c r="B19" s="1" t="s">
        <v>18</v>
      </c>
      <c r="C19">
        <f t="shared" si="0"/>
        <v>0.015</v>
      </c>
      <c r="D19">
        <f>J50</f>
        <v>0.29625</v>
      </c>
      <c r="M19" s="1"/>
      <c r="N19" s="1"/>
    </row>
    <row r="20" customFormat="1" ht="14.25" spans="2:14">
      <c r="B20" s="1" t="s">
        <v>19</v>
      </c>
      <c r="C20">
        <f t="shared" si="0"/>
        <v>0.02</v>
      </c>
      <c r="D20">
        <f>J55</f>
        <v>0.237</v>
      </c>
      <c r="M20" s="1"/>
      <c r="N20" s="1"/>
    </row>
    <row r="21" customFormat="1" ht="14.25" spans="2:14">
      <c r="B21" s="1" t="s">
        <v>20</v>
      </c>
      <c r="C21">
        <f t="shared" si="0"/>
        <v>0.02</v>
      </c>
      <c r="D21">
        <f>J60</f>
        <v>0.216</v>
      </c>
      <c r="M21" s="1"/>
      <c r="N21" s="1"/>
    </row>
    <row r="22" customFormat="1" ht="14.25" spans="2:14">
      <c r="B22" s="1" t="s">
        <v>21</v>
      </c>
      <c r="C22">
        <f t="shared" si="0"/>
        <v>0.02</v>
      </c>
      <c r="D22">
        <f>J65</f>
        <v>0.108</v>
      </c>
      <c r="M22" s="1"/>
      <c r="N22" s="1"/>
    </row>
    <row r="23" customFormat="1" ht="14.25" spans="2:14">
      <c r="B23" s="1" t="s">
        <v>22</v>
      </c>
      <c r="C23">
        <f t="shared" si="0"/>
        <v>0.02</v>
      </c>
      <c r="D23">
        <f>J70</f>
        <v>0.237</v>
      </c>
      <c r="M23" s="1"/>
      <c r="N23" s="1"/>
    </row>
    <row r="24" customFormat="1" ht="14.25" spans="2:14">
      <c r="B24" s="1" t="s">
        <v>24</v>
      </c>
      <c r="C24">
        <f t="shared" si="0"/>
        <v>0.02</v>
      </c>
      <c r="D24">
        <f>J75</f>
        <v>0.162</v>
      </c>
      <c r="M24" s="1"/>
      <c r="N24" s="1"/>
    </row>
    <row r="25" customFormat="1" ht="14.25" spans="2:14">
      <c r="B25" s="1" t="s">
        <v>25</v>
      </c>
      <c r="C25">
        <f t="shared" si="0"/>
        <v>0.02</v>
      </c>
      <c r="D25">
        <f>J80</f>
        <v>0.108</v>
      </c>
      <c r="M25" s="1"/>
      <c r="N25" s="1"/>
    </row>
    <row r="26" customFormat="1" ht="14.25" spans="2:14">
      <c r="B26" s="1" t="s">
        <v>26</v>
      </c>
      <c r="C26">
        <f t="shared" si="0"/>
        <v>0.02</v>
      </c>
      <c r="D26">
        <f>J85</f>
        <v>0.054</v>
      </c>
      <c r="M26" s="1"/>
      <c r="N26" s="1"/>
    </row>
    <row r="27" customFormat="1" ht="14.25" spans="2:14">
      <c r="B27" s="1" t="s">
        <v>27</v>
      </c>
      <c r="C27">
        <f t="shared" si="0"/>
        <v>0.03</v>
      </c>
      <c r="D27">
        <f>J90</f>
        <v>0.081</v>
      </c>
      <c r="M27" s="1"/>
      <c r="N27" s="1"/>
    </row>
    <row r="28" customFormat="1" ht="14.25" spans="2:14">
      <c r="B28" s="7" t="s">
        <v>34</v>
      </c>
      <c r="C28" s="8">
        <f>SUM(C16:C27)</f>
        <v>0.2012</v>
      </c>
      <c r="D28" s="8">
        <f>SUM(D16:D27)</f>
        <v>2.014725</v>
      </c>
      <c r="E28">
        <f>E142</f>
        <v>111.128445674375</v>
      </c>
      <c r="F28">
        <f>SQRT(E28)</f>
        <v>10.5417477523594</v>
      </c>
      <c r="G28">
        <f>F28/D28</f>
        <v>5.23235069419371</v>
      </c>
      <c r="M28" s="1"/>
      <c r="N28" s="1"/>
    </row>
    <row r="29" s="2" customFormat="1" ht="25.5" spans="1:14">
      <c r="A29" s="3" t="s">
        <v>35</v>
      </c>
      <c r="C29" s="9"/>
      <c r="D29" s="9"/>
      <c r="E29" s="10"/>
      <c r="F29" s="1"/>
      <c r="G29" s="10"/>
      <c r="H29" s="1"/>
      <c r="I29" s="13"/>
      <c r="J29" s="1"/>
      <c r="K29" s="1"/>
      <c r="L29" s="1"/>
      <c r="M29" s="1"/>
      <c r="N29" s="9"/>
    </row>
    <row r="30" s="2" customFormat="1" ht="14.25" spans="2:14">
      <c r="B30" s="2" t="s">
        <v>36</v>
      </c>
      <c r="C30" s="2" t="s">
        <v>37</v>
      </c>
      <c r="D30" s="11" t="s">
        <v>4</v>
      </c>
      <c r="E30" s="1" t="s">
        <v>38</v>
      </c>
      <c r="F30" s="1" t="s">
        <v>39</v>
      </c>
      <c r="G30" s="1" t="s">
        <v>40</v>
      </c>
      <c r="H30" s="1" t="s">
        <v>29</v>
      </c>
      <c r="I30" s="1" t="s">
        <v>41</v>
      </c>
      <c r="J30" s="1" t="s">
        <v>42</v>
      </c>
      <c r="K30" s="2" t="s">
        <v>43</v>
      </c>
      <c r="L30" s="1"/>
      <c r="M30" s="1"/>
      <c r="N30" s="9"/>
    </row>
    <row r="31" customFormat="1" ht="14.25" spans="2:11">
      <c r="B31" s="1" t="s">
        <v>14</v>
      </c>
      <c r="C31" s="1" t="s">
        <v>15</v>
      </c>
      <c r="D31" s="1">
        <v>3</v>
      </c>
      <c r="E31">
        <v>2</v>
      </c>
      <c r="F31" t="s">
        <v>44</v>
      </c>
      <c r="G31">
        <f>J3</f>
        <v>0.8</v>
      </c>
      <c r="H31">
        <f>$F$3*G31</f>
        <v>0.00032</v>
      </c>
      <c r="I31">
        <f>$E$3*E31</f>
        <v>50</v>
      </c>
      <c r="J31">
        <f t="shared" ref="J31:J34" si="1">H31*I31</f>
        <v>0.016</v>
      </c>
      <c r="K31">
        <f t="shared" ref="K31:K34" si="2">E31*G31</f>
        <v>1.6</v>
      </c>
    </row>
    <row r="32" customFormat="1" spans="5:11">
      <c r="E32">
        <v>7</v>
      </c>
      <c r="F32" t="s">
        <v>45</v>
      </c>
      <c r="G32">
        <f>K3</f>
        <v>0.15</v>
      </c>
      <c r="H32">
        <f>$F$3*G32</f>
        <v>6e-5</v>
      </c>
      <c r="I32">
        <f>$E$3*E32</f>
        <v>175</v>
      </c>
      <c r="J32">
        <f t="shared" si="1"/>
        <v>0.0105</v>
      </c>
      <c r="K32">
        <f t="shared" si="2"/>
        <v>1.05</v>
      </c>
    </row>
    <row r="33" customFormat="1" spans="5:11">
      <c r="E33">
        <v>20</v>
      </c>
      <c r="F33" t="s">
        <v>46</v>
      </c>
      <c r="G33">
        <f>L3</f>
        <v>0.04</v>
      </c>
      <c r="H33">
        <f>$F$3*G33</f>
        <v>1.6e-5</v>
      </c>
      <c r="I33">
        <f>$E$3*E33</f>
        <v>500</v>
      </c>
      <c r="J33">
        <f t="shared" si="1"/>
        <v>0.008</v>
      </c>
      <c r="K33">
        <f t="shared" si="2"/>
        <v>0.8</v>
      </c>
    </row>
    <row r="34" customFormat="1" spans="5:11">
      <c r="E34">
        <v>50</v>
      </c>
      <c r="F34" t="s">
        <v>47</v>
      </c>
      <c r="G34">
        <f>M3</f>
        <v>0.01</v>
      </c>
      <c r="H34">
        <f>$F$3*G34</f>
        <v>4e-6</v>
      </c>
      <c r="I34">
        <f>$E$3*E34</f>
        <v>1250</v>
      </c>
      <c r="J34">
        <f t="shared" si="1"/>
        <v>0.005</v>
      </c>
      <c r="K34">
        <f t="shared" si="2"/>
        <v>0.5</v>
      </c>
    </row>
    <row r="35" customFormat="1" spans="6:11">
      <c r="F35" s="12" t="s">
        <v>34</v>
      </c>
      <c r="G35" s="12">
        <f t="shared" ref="G35:K35" si="3">SUM(G31:G34)</f>
        <v>1</v>
      </c>
      <c r="H35" s="12">
        <f t="shared" si="3"/>
        <v>0.0004</v>
      </c>
      <c r="I35" s="12"/>
      <c r="J35" s="12">
        <f t="shared" si="3"/>
        <v>0.0395</v>
      </c>
      <c r="K35" s="12">
        <f t="shared" si="3"/>
        <v>3.95</v>
      </c>
    </row>
    <row r="36" customFormat="1" ht="14.25" spans="2:11">
      <c r="B36" s="1" t="s">
        <v>16</v>
      </c>
      <c r="C36" s="1" t="s">
        <v>15</v>
      </c>
      <c r="D36" s="1">
        <v>3</v>
      </c>
      <c r="E36">
        <v>2</v>
      </c>
      <c r="F36" t="s">
        <v>44</v>
      </c>
      <c r="G36">
        <f>J4</f>
        <v>0.8</v>
      </c>
      <c r="H36">
        <f>$F$4*G36</f>
        <v>0.00064</v>
      </c>
      <c r="I36">
        <f>$E$4*E36</f>
        <v>20</v>
      </c>
      <c r="J36">
        <f t="shared" ref="J36:J39" si="4">H36*I36</f>
        <v>0.0128</v>
      </c>
      <c r="K36">
        <f t="shared" ref="K36:K39" si="5">E36*G36</f>
        <v>1.6</v>
      </c>
    </row>
    <row r="37" customFormat="1" spans="5:11">
      <c r="E37">
        <v>7</v>
      </c>
      <c r="F37" t="s">
        <v>45</v>
      </c>
      <c r="G37">
        <f>K4</f>
        <v>0.15</v>
      </c>
      <c r="H37">
        <f>$F$4*G37</f>
        <v>0.00012</v>
      </c>
      <c r="I37">
        <f>$E$4*E37</f>
        <v>70</v>
      </c>
      <c r="J37">
        <f t="shared" si="4"/>
        <v>0.0084</v>
      </c>
      <c r="K37">
        <f t="shared" si="5"/>
        <v>1.05</v>
      </c>
    </row>
    <row r="38" customFormat="1" spans="5:11">
      <c r="E38">
        <v>20</v>
      </c>
      <c r="F38" t="s">
        <v>46</v>
      </c>
      <c r="G38">
        <f>L4</f>
        <v>0.04</v>
      </c>
      <c r="H38">
        <f>$F$4*G38</f>
        <v>3.2e-5</v>
      </c>
      <c r="I38">
        <f>$E$4*E38</f>
        <v>200</v>
      </c>
      <c r="J38">
        <f t="shared" si="4"/>
        <v>0.0064</v>
      </c>
      <c r="K38">
        <f t="shared" si="5"/>
        <v>0.8</v>
      </c>
    </row>
    <row r="39" customFormat="1" spans="5:11">
      <c r="E39">
        <v>50</v>
      </c>
      <c r="F39" t="s">
        <v>47</v>
      </c>
      <c r="G39">
        <f>M4</f>
        <v>0.01</v>
      </c>
      <c r="H39">
        <f>$F$4*G39</f>
        <v>8e-6</v>
      </c>
      <c r="I39">
        <f>$E$4*E39</f>
        <v>500</v>
      </c>
      <c r="J39">
        <f t="shared" si="4"/>
        <v>0.004</v>
      </c>
      <c r="K39">
        <f t="shared" si="5"/>
        <v>0.5</v>
      </c>
    </row>
    <row r="40" customFormat="1" spans="6:11">
      <c r="F40" s="12" t="s">
        <v>34</v>
      </c>
      <c r="G40" s="12">
        <f t="shared" ref="G40:K40" si="6">SUM(G36:G39)</f>
        <v>1</v>
      </c>
      <c r="H40" s="12">
        <f t="shared" si="6"/>
        <v>0.0008</v>
      </c>
      <c r="I40" s="12"/>
      <c r="J40" s="12">
        <f t="shared" si="6"/>
        <v>0.0316</v>
      </c>
      <c r="K40" s="12">
        <f t="shared" si="6"/>
        <v>3.95</v>
      </c>
    </row>
    <row r="41" customFormat="1" ht="14.25" spans="2:11">
      <c r="B41" s="1" t="s">
        <v>17</v>
      </c>
      <c r="C41" s="1" t="s">
        <v>15</v>
      </c>
      <c r="D41" s="1">
        <v>3</v>
      </c>
      <c r="E41">
        <v>2</v>
      </c>
      <c r="F41" t="s">
        <v>44</v>
      </c>
      <c r="G41">
        <v>0.8</v>
      </c>
      <c r="H41">
        <f>$F$5*G41</f>
        <v>0.012</v>
      </c>
      <c r="I41">
        <f>$E$5*E41</f>
        <v>15</v>
      </c>
      <c r="J41">
        <f t="shared" ref="J41:J44" si="7">H41*I41</f>
        <v>0.18</v>
      </c>
      <c r="K41">
        <f t="shared" ref="K41:K44" si="8">E41*G41</f>
        <v>1.6</v>
      </c>
    </row>
    <row r="42" customFormat="1" spans="5:11">
      <c r="E42">
        <v>7</v>
      </c>
      <c r="F42" t="s">
        <v>45</v>
      </c>
      <c r="G42">
        <v>0.15</v>
      </c>
      <c r="H42">
        <f>$F$5*G42</f>
        <v>0.00225</v>
      </c>
      <c r="I42">
        <f>$E$5*E42</f>
        <v>52.5</v>
      </c>
      <c r="J42">
        <f t="shared" si="7"/>
        <v>0.118125</v>
      </c>
      <c r="K42">
        <f t="shared" si="8"/>
        <v>1.05</v>
      </c>
    </row>
    <row r="43" customFormat="1" spans="5:11">
      <c r="E43">
        <v>20</v>
      </c>
      <c r="F43" t="s">
        <v>46</v>
      </c>
      <c r="G43">
        <v>0.04</v>
      </c>
      <c r="H43">
        <f>$F$5*G43</f>
        <v>0.0006</v>
      </c>
      <c r="I43">
        <f>$E$5*E43</f>
        <v>150</v>
      </c>
      <c r="J43">
        <f t="shared" si="7"/>
        <v>0.09</v>
      </c>
      <c r="K43">
        <f t="shared" si="8"/>
        <v>0.8</v>
      </c>
    </row>
    <row r="44" customFormat="1" spans="5:11">
      <c r="E44">
        <v>50</v>
      </c>
      <c r="F44" t="s">
        <v>47</v>
      </c>
      <c r="G44">
        <v>0.01</v>
      </c>
      <c r="H44">
        <f>$F$5*G44</f>
        <v>0.00015</v>
      </c>
      <c r="I44">
        <f>$E$5*E44</f>
        <v>375</v>
      </c>
      <c r="J44">
        <f t="shared" si="7"/>
        <v>0.05625</v>
      </c>
      <c r="K44">
        <f t="shared" si="8"/>
        <v>0.5</v>
      </c>
    </row>
    <row r="45" customFormat="1" spans="6:11">
      <c r="F45" s="12" t="s">
        <v>34</v>
      </c>
      <c r="G45" s="12">
        <f t="shared" ref="G45:K45" si="9">SUM(G41:G44)</f>
        <v>1</v>
      </c>
      <c r="H45" s="12">
        <f t="shared" si="9"/>
        <v>0.015</v>
      </c>
      <c r="I45" s="12"/>
      <c r="J45" s="12">
        <f t="shared" si="9"/>
        <v>0.444375</v>
      </c>
      <c r="K45" s="12">
        <f t="shared" si="9"/>
        <v>3.95</v>
      </c>
    </row>
    <row r="46" customFormat="1" ht="14.25" spans="2:11">
      <c r="B46" s="1" t="s">
        <v>18</v>
      </c>
      <c r="C46" s="1" t="s">
        <v>15</v>
      </c>
      <c r="D46" s="1">
        <v>3</v>
      </c>
      <c r="E46">
        <v>2</v>
      </c>
      <c r="F46" t="s">
        <v>44</v>
      </c>
      <c r="G46">
        <v>0.8</v>
      </c>
      <c r="H46">
        <f t="shared" ref="H46:H49" si="10">$F$6*G46</f>
        <v>0.012</v>
      </c>
      <c r="I46">
        <f t="shared" ref="I46:I49" si="11">$E$6*E46</f>
        <v>10</v>
      </c>
      <c r="J46">
        <f t="shared" ref="J46:J49" si="12">H46*I46</f>
        <v>0.12</v>
      </c>
      <c r="K46">
        <f t="shared" ref="K46:K49" si="13">E46*G46</f>
        <v>1.6</v>
      </c>
    </row>
    <row r="47" customFormat="1" spans="5:11">
      <c r="E47">
        <v>7</v>
      </c>
      <c r="F47" t="s">
        <v>45</v>
      </c>
      <c r="G47">
        <v>0.15</v>
      </c>
      <c r="H47">
        <f t="shared" si="10"/>
        <v>0.00225</v>
      </c>
      <c r="I47">
        <f t="shared" si="11"/>
        <v>35</v>
      </c>
      <c r="J47">
        <f t="shared" si="12"/>
        <v>0.07875</v>
      </c>
      <c r="K47">
        <f t="shared" si="13"/>
        <v>1.05</v>
      </c>
    </row>
    <row r="48" customFormat="1" spans="5:11">
      <c r="E48">
        <v>20</v>
      </c>
      <c r="F48" t="s">
        <v>46</v>
      </c>
      <c r="G48">
        <v>0.04</v>
      </c>
      <c r="H48">
        <f t="shared" si="10"/>
        <v>0.0006</v>
      </c>
      <c r="I48">
        <f t="shared" si="11"/>
        <v>100</v>
      </c>
      <c r="J48">
        <f t="shared" si="12"/>
        <v>0.06</v>
      </c>
      <c r="K48">
        <f t="shared" si="13"/>
        <v>0.8</v>
      </c>
    </row>
    <row r="49" customFormat="1" spans="5:11">
      <c r="E49">
        <v>50</v>
      </c>
      <c r="F49" t="s">
        <v>47</v>
      </c>
      <c r="G49">
        <v>0.01</v>
      </c>
      <c r="H49">
        <f t="shared" si="10"/>
        <v>0.00015</v>
      </c>
      <c r="I49">
        <f t="shared" si="11"/>
        <v>250</v>
      </c>
      <c r="J49">
        <f t="shared" si="12"/>
        <v>0.0375</v>
      </c>
      <c r="K49">
        <f t="shared" si="13"/>
        <v>0.5</v>
      </c>
    </row>
    <row r="50" customFormat="1" spans="6:11">
      <c r="F50" s="12" t="s">
        <v>34</v>
      </c>
      <c r="G50" s="12">
        <f t="shared" ref="G50:K50" si="14">SUM(G46:G49)</f>
        <v>1</v>
      </c>
      <c r="H50" s="12">
        <f t="shared" si="14"/>
        <v>0.015</v>
      </c>
      <c r="I50" s="12"/>
      <c r="J50" s="12">
        <f t="shared" si="14"/>
        <v>0.29625</v>
      </c>
      <c r="K50" s="12">
        <f t="shared" si="14"/>
        <v>3.95</v>
      </c>
    </row>
    <row r="51" customFormat="1" ht="14.25" spans="2:11">
      <c r="B51" s="1" t="s">
        <v>19</v>
      </c>
      <c r="C51" s="1" t="s">
        <v>15</v>
      </c>
      <c r="D51" s="1">
        <v>3</v>
      </c>
      <c r="E51">
        <v>2</v>
      </c>
      <c r="F51" t="s">
        <v>44</v>
      </c>
      <c r="G51">
        <v>0.8</v>
      </c>
      <c r="H51">
        <f t="shared" ref="H51:H54" si="15">$F$7*G51</f>
        <v>0.016</v>
      </c>
      <c r="I51">
        <f t="shared" ref="I51:I54" si="16">$E$7*E51</f>
        <v>6</v>
      </c>
      <c r="J51">
        <f t="shared" ref="J51:J54" si="17">H51*I51</f>
        <v>0.096</v>
      </c>
      <c r="K51">
        <f t="shared" ref="K51:K54" si="18">E51*G51</f>
        <v>1.6</v>
      </c>
    </row>
    <row r="52" customFormat="1" spans="5:11">
      <c r="E52">
        <v>7</v>
      </c>
      <c r="F52" t="s">
        <v>45</v>
      </c>
      <c r="G52">
        <v>0.15</v>
      </c>
      <c r="H52">
        <f t="shared" si="15"/>
        <v>0.003</v>
      </c>
      <c r="I52">
        <f t="shared" si="16"/>
        <v>21</v>
      </c>
      <c r="J52">
        <f t="shared" si="17"/>
        <v>0.063</v>
      </c>
      <c r="K52">
        <f t="shared" si="18"/>
        <v>1.05</v>
      </c>
    </row>
    <row r="53" customFormat="1" spans="5:11">
      <c r="E53">
        <v>20</v>
      </c>
      <c r="F53" t="s">
        <v>46</v>
      </c>
      <c r="G53">
        <v>0.04</v>
      </c>
      <c r="H53">
        <f t="shared" si="15"/>
        <v>0.0008</v>
      </c>
      <c r="I53">
        <f t="shared" si="16"/>
        <v>60</v>
      </c>
      <c r="J53">
        <f t="shared" si="17"/>
        <v>0.048</v>
      </c>
      <c r="K53">
        <f t="shared" si="18"/>
        <v>0.8</v>
      </c>
    </row>
    <row r="54" customFormat="1" spans="5:11">
      <c r="E54">
        <v>50</v>
      </c>
      <c r="F54" t="s">
        <v>47</v>
      </c>
      <c r="G54">
        <v>0.01</v>
      </c>
      <c r="H54">
        <f t="shared" si="15"/>
        <v>0.0002</v>
      </c>
      <c r="I54">
        <f t="shared" si="16"/>
        <v>150</v>
      </c>
      <c r="J54">
        <f t="shared" si="17"/>
        <v>0.03</v>
      </c>
      <c r="K54">
        <f t="shared" si="18"/>
        <v>0.5</v>
      </c>
    </row>
    <row r="55" customFormat="1" spans="6:11">
      <c r="F55" s="12" t="s">
        <v>34</v>
      </c>
      <c r="G55" s="12">
        <f t="shared" ref="G55:K55" si="19">SUM(G51:G54)</f>
        <v>1</v>
      </c>
      <c r="H55" s="12">
        <f t="shared" si="19"/>
        <v>0.02</v>
      </c>
      <c r="I55" s="12"/>
      <c r="J55" s="12">
        <f t="shared" si="19"/>
        <v>0.237</v>
      </c>
      <c r="K55" s="12">
        <f t="shared" si="19"/>
        <v>3.95</v>
      </c>
    </row>
    <row r="56" customFormat="1" ht="14.25" spans="2:11">
      <c r="B56" s="1" t="s">
        <v>20</v>
      </c>
      <c r="C56" s="1" t="s">
        <v>15</v>
      </c>
      <c r="D56" s="1">
        <v>3</v>
      </c>
      <c r="E56">
        <v>2</v>
      </c>
      <c r="F56" t="s">
        <v>44</v>
      </c>
      <c r="G56">
        <f>J8</f>
        <v>0.7</v>
      </c>
      <c r="H56">
        <f t="shared" ref="H56:H59" si="20">$F$8*G56</f>
        <v>0.014</v>
      </c>
      <c r="I56">
        <f t="shared" ref="I56:I59" si="21">$E$8*E56</f>
        <v>4</v>
      </c>
      <c r="J56">
        <f t="shared" ref="J56:J59" si="22">H56*I56</f>
        <v>0.056</v>
      </c>
      <c r="K56">
        <f t="shared" ref="K56:K59" si="23">E56*G56</f>
        <v>1.4</v>
      </c>
    </row>
    <row r="57" customFormat="1" spans="5:11">
      <c r="E57">
        <v>7</v>
      </c>
      <c r="F57" t="s">
        <v>45</v>
      </c>
      <c r="G57">
        <f>K8</f>
        <v>0.2</v>
      </c>
      <c r="H57">
        <f t="shared" si="20"/>
        <v>0.004</v>
      </c>
      <c r="I57">
        <f t="shared" si="21"/>
        <v>14</v>
      </c>
      <c r="J57">
        <f t="shared" si="22"/>
        <v>0.056</v>
      </c>
      <c r="K57">
        <f t="shared" si="23"/>
        <v>1.4</v>
      </c>
    </row>
    <row r="58" customFormat="1" spans="5:11">
      <c r="E58">
        <v>20</v>
      </c>
      <c r="F58" t="s">
        <v>46</v>
      </c>
      <c r="G58">
        <f>L8</f>
        <v>0.08</v>
      </c>
      <c r="H58">
        <f t="shared" si="20"/>
        <v>0.0016</v>
      </c>
      <c r="I58">
        <f t="shared" si="21"/>
        <v>40</v>
      </c>
      <c r="J58">
        <f t="shared" si="22"/>
        <v>0.064</v>
      </c>
      <c r="K58">
        <f t="shared" si="23"/>
        <v>1.6</v>
      </c>
    </row>
    <row r="59" customFormat="1" spans="5:11">
      <c r="E59">
        <v>50</v>
      </c>
      <c r="F59" t="s">
        <v>47</v>
      </c>
      <c r="G59">
        <f>M8</f>
        <v>0.02</v>
      </c>
      <c r="H59">
        <f t="shared" si="20"/>
        <v>0.0004</v>
      </c>
      <c r="I59">
        <f t="shared" si="21"/>
        <v>100</v>
      </c>
      <c r="J59">
        <f t="shared" si="22"/>
        <v>0.04</v>
      </c>
      <c r="K59">
        <f t="shared" si="23"/>
        <v>1</v>
      </c>
    </row>
    <row r="60" customFormat="1" spans="6:11">
      <c r="F60" s="12" t="s">
        <v>34</v>
      </c>
      <c r="G60" s="12">
        <f t="shared" ref="G60:K60" si="24">SUM(G56:G59)</f>
        <v>1</v>
      </c>
      <c r="H60" s="12">
        <f t="shared" si="24"/>
        <v>0.02</v>
      </c>
      <c r="I60" s="12"/>
      <c r="J60" s="12">
        <f t="shared" si="24"/>
        <v>0.216</v>
      </c>
      <c r="K60" s="12">
        <f t="shared" si="24"/>
        <v>5.4</v>
      </c>
    </row>
    <row r="61" customFormat="1" ht="14.25" spans="2:11">
      <c r="B61" s="1" t="s">
        <v>21</v>
      </c>
      <c r="C61" s="1" t="s">
        <v>15</v>
      </c>
      <c r="D61" s="1">
        <v>3</v>
      </c>
      <c r="E61">
        <v>2</v>
      </c>
      <c r="F61" t="s">
        <v>44</v>
      </c>
      <c r="G61">
        <f>J9</f>
        <v>0.7</v>
      </c>
      <c r="H61">
        <f t="shared" ref="H61:H64" si="25">$F$9*G61</f>
        <v>0.014</v>
      </c>
      <c r="I61">
        <f t="shared" ref="I61:I64" si="26">$E$9*E61</f>
        <v>2</v>
      </c>
      <c r="J61">
        <f t="shared" ref="J61:J64" si="27">H61*I61</f>
        <v>0.028</v>
      </c>
      <c r="K61">
        <f t="shared" ref="K61:K64" si="28">E61*G61</f>
        <v>1.4</v>
      </c>
    </row>
    <row r="62" customFormat="1" spans="5:11">
      <c r="E62">
        <v>7</v>
      </c>
      <c r="F62" t="s">
        <v>45</v>
      </c>
      <c r="G62">
        <f>K9</f>
        <v>0.2</v>
      </c>
      <c r="H62">
        <f t="shared" si="25"/>
        <v>0.004</v>
      </c>
      <c r="I62">
        <f t="shared" si="26"/>
        <v>7</v>
      </c>
      <c r="J62">
        <f t="shared" si="27"/>
        <v>0.028</v>
      </c>
      <c r="K62">
        <f t="shared" si="28"/>
        <v>1.4</v>
      </c>
    </row>
    <row r="63" customFormat="1" spans="5:11">
      <c r="E63">
        <v>20</v>
      </c>
      <c r="F63" t="s">
        <v>46</v>
      </c>
      <c r="G63">
        <f>L9</f>
        <v>0.08</v>
      </c>
      <c r="H63">
        <f t="shared" si="25"/>
        <v>0.0016</v>
      </c>
      <c r="I63">
        <f t="shared" si="26"/>
        <v>20</v>
      </c>
      <c r="J63">
        <f t="shared" si="27"/>
        <v>0.032</v>
      </c>
      <c r="K63">
        <f t="shared" si="28"/>
        <v>1.6</v>
      </c>
    </row>
    <row r="64" customFormat="1" spans="5:11">
      <c r="E64">
        <v>50</v>
      </c>
      <c r="F64" t="s">
        <v>47</v>
      </c>
      <c r="G64">
        <f>M9</f>
        <v>0.02</v>
      </c>
      <c r="H64">
        <f t="shared" si="25"/>
        <v>0.0004</v>
      </c>
      <c r="I64">
        <f t="shared" si="26"/>
        <v>50</v>
      </c>
      <c r="J64">
        <f t="shared" si="27"/>
        <v>0.02</v>
      </c>
      <c r="K64">
        <f t="shared" si="28"/>
        <v>1</v>
      </c>
    </row>
    <row r="65" customFormat="1" spans="6:11">
      <c r="F65" s="12" t="s">
        <v>34</v>
      </c>
      <c r="G65" s="12">
        <f t="shared" ref="G65:K65" si="29">SUM(G61:G64)</f>
        <v>1</v>
      </c>
      <c r="H65" s="12">
        <f t="shared" si="29"/>
        <v>0.02</v>
      </c>
      <c r="I65" s="12"/>
      <c r="J65" s="12">
        <f t="shared" si="29"/>
        <v>0.108</v>
      </c>
      <c r="K65" s="12">
        <f t="shared" si="29"/>
        <v>5.4</v>
      </c>
    </row>
    <row r="66" customFormat="1" ht="14.25" spans="2:11">
      <c r="B66" s="1" t="s">
        <v>22</v>
      </c>
      <c r="C66" s="1" t="s">
        <v>23</v>
      </c>
      <c r="D66" s="1">
        <v>3</v>
      </c>
      <c r="E66">
        <v>2</v>
      </c>
      <c r="F66" t="s">
        <v>44</v>
      </c>
      <c r="G66">
        <f>J10</f>
        <v>0.8</v>
      </c>
      <c r="H66">
        <f t="shared" ref="H66:H69" si="30">$F$10*G66</f>
        <v>0.016</v>
      </c>
      <c r="I66">
        <f t="shared" ref="I66:I69" si="31">$E$10*E66</f>
        <v>6</v>
      </c>
      <c r="J66">
        <f t="shared" ref="J66:J69" si="32">H66*I66</f>
        <v>0.096</v>
      </c>
      <c r="K66">
        <f t="shared" ref="K66:K69" si="33">E66*G66</f>
        <v>1.6</v>
      </c>
    </row>
    <row r="67" customFormat="1" spans="5:11">
      <c r="E67">
        <v>7</v>
      </c>
      <c r="F67" t="s">
        <v>45</v>
      </c>
      <c r="G67">
        <f>K10</f>
        <v>0.15</v>
      </c>
      <c r="H67">
        <f t="shared" si="30"/>
        <v>0.003</v>
      </c>
      <c r="I67">
        <f t="shared" si="31"/>
        <v>21</v>
      </c>
      <c r="J67">
        <f t="shared" si="32"/>
        <v>0.063</v>
      </c>
      <c r="K67">
        <f t="shared" si="33"/>
        <v>1.05</v>
      </c>
    </row>
    <row r="68" customFormat="1" spans="5:11">
      <c r="E68">
        <v>20</v>
      </c>
      <c r="F68" t="s">
        <v>46</v>
      </c>
      <c r="G68">
        <f>L10</f>
        <v>0.04</v>
      </c>
      <c r="H68">
        <f t="shared" si="30"/>
        <v>0.0008</v>
      </c>
      <c r="I68">
        <f t="shared" si="31"/>
        <v>60</v>
      </c>
      <c r="J68">
        <f t="shared" si="32"/>
        <v>0.048</v>
      </c>
      <c r="K68">
        <f t="shared" si="33"/>
        <v>0.8</v>
      </c>
    </row>
    <row r="69" customFormat="1" spans="5:11">
      <c r="E69">
        <v>50</v>
      </c>
      <c r="F69" t="s">
        <v>47</v>
      </c>
      <c r="G69">
        <f>M10</f>
        <v>0.01</v>
      </c>
      <c r="H69">
        <f t="shared" si="30"/>
        <v>0.0002</v>
      </c>
      <c r="I69">
        <f t="shared" si="31"/>
        <v>150</v>
      </c>
      <c r="J69">
        <f t="shared" si="32"/>
        <v>0.03</v>
      </c>
      <c r="K69">
        <f t="shared" si="33"/>
        <v>0.5</v>
      </c>
    </row>
    <row r="70" customFormat="1" spans="6:11">
      <c r="F70" s="12" t="s">
        <v>34</v>
      </c>
      <c r="G70" s="12">
        <f t="shared" ref="G70:K70" si="34">SUM(G66:G69)</f>
        <v>1</v>
      </c>
      <c r="H70" s="12">
        <f t="shared" si="34"/>
        <v>0.02</v>
      </c>
      <c r="I70" s="12"/>
      <c r="J70" s="12">
        <f t="shared" si="34"/>
        <v>0.237</v>
      </c>
      <c r="K70" s="12">
        <f t="shared" si="34"/>
        <v>3.95</v>
      </c>
    </row>
    <row r="71" customFormat="1" ht="14.25" spans="2:11">
      <c r="B71" s="1" t="s">
        <v>24</v>
      </c>
      <c r="C71" s="1" t="s">
        <v>23</v>
      </c>
      <c r="D71" s="1">
        <v>3</v>
      </c>
      <c r="E71">
        <v>2</v>
      </c>
      <c r="F71" t="s">
        <v>44</v>
      </c>
      <c r="G71">
        <v>0.7</v>
      </c>
      <c r="H71">
        <f t="shared" ref="H71:H74" si="35">$F$11*G71</f>
        <v>0.014</v>
      </c>
      <c r="I71">
        <f t="shared" ref="I71:I74" si="36">$E$11*E71</f>
        <v>3</v>
      </c>
      <c r="J71">
        <f t="shared" ref="J71:J74" si="37">H71*I71</f>
        <v>0.042</v>
      </c>
      <c r="K71">
        <f t="shared" ref="K71:K74" si="38">E71*G71</f>
        <v>1.4</v>
      </c>
    </row>
    <row r="72" customFormat="1" spans="5:11">
      <c r="E72">
        <v>7</v>
      </c>
      <c r="F72" t="s">
        <v>45</v>
      </c>
      <c r="G72">
        <v>0.2</v>
      </c>
      <c r="H72">
        <f t="shared" si="35"/>
        <v>0.004</v>
      </c>
      <c r="I72">
        <f t="shared" si="36"/>
        <v>10.5</v>
      </c>
      <c r="J72">
        <f t="shared" si="37"/>
        <v>0.042</v>
      </c>
      <c r="K72">
        <f t="shared" si="38"/>
        <v>1.4</v>
      </c>
    </row>
    <row r="73" customFormat="1" spans="5:11">
      <c r="E73">
        <v>20</v>
      </c>
      <c r="F73" t="s">
        <v>46</v>
      </c>
      <c r="G73">
        <v>0.08</v>
      </c>
      <c r="H73">
        <f t="shared" si="35"/>
        <v>0.0016</v>
      </c>
      <c r="I73">
        <f t="shared" si="36"/>
        <v>30</v>
      </c>
      <c r="J73">
        <f t="shared" si="37"/>
        <v>0.048</v>
      </c>
      <c r="K73">
        <f t="shared" si="38"/>
        <v>1.6</v>
      </c>
    </row>
    <row r="74" customFormat="1" spans="5:11">
      <c r="E74">
        <v>50</v>
      </c>
      <c r="F74" t="s">
        <v>47</v>
      </c>
      <c r="G74">
        <v>0.02</v>
      </c>
      <c r="H74">
        <f t="shared" si="35"/>
        <v>0.0004</v>
      </c>
      <c r="I74">
        <f t="shared" si="36"/>
        <v>75</v>
      </c>
      <c r="J74">
        <f t="shared" si="37"/>
        <v>0.03</v>
      </c>
      <c r="K74">
        <f t="shared" si="38"/>
        <v>1</v>
      </c>
    </row>
    <row r="75" customFormat="1" spans="6:11">
      <c r="F75" s="12" t="s">
        <v>34</v>
      </c>
      <c r="G75" s="12">
        <f t="shared" ref="G75:K75" si="39">SUM(G71:G74)</f>
        <v>1</v>
      </c>
      <c r="H75" s="12">
        <f t="shared" si="39"/>
        <v>0.02</v>
      </c>
      <c r="I75" s="12"/>
      <c r="J75" s="12">
        <f t="shared" si="39"/>
        <v>0.162</v>
      </c>
      <c r="K75" s="12">
        <f t="shared" si="39"/>
        <v>5.4</v>
      </c>
    </row>
    <row r="76" customFormat="1" ht="14.25" spans="2:11">
      <c r="B76" s="1" t="s">
        <v>25</v>
      </c>
      <c r="C76" s="1" t="s">
        <v>23</v>
      </c>
      <c r="D76" s="1">
        <v>3</v>
      </c>
      <c r="E76">
        <v>2</v>
      </c>
      <c r="F76" t="s">
        <v>44</v>
      </c>
      <c r="G76">
        <v>0.7</v>
      </c>
      <c r="H76">
        <f t="shared" ref="H76:H79" si="40">$F$12*G76</f>
        <v>0.014</v>
      </c>
      <c r="I76">
        <f t="shared" ref="I76:I79" si="41">$E$12*E76</f>
        <v>2</v>
      </c>
      <c r="J76">
        <f t="shared" ref="J76:J79" si="42">H76*I76</f>
        <v>0.028</v>
      </c>
      <c r="K76">
        <f t="shared" ref="K76:K79" si="43">E76*G76</f>
        <v>1.4</v>
      </c>
    </row>
    <row r="77" customFormat="1" spans="5:11">
      <c r="E77">
        <v>7</v>
      </c>
      <c r="F77" t="s">
        <v>45</v>
      </c>
      <c r="G77">
        <v>0.2</v>
      </c>
      <c r="H77">
        <f t="shared" si="40"/>
        <v>0.004</v>
      </c>
      <c r="I77">
        <f t="shared" si="41"/>
        <v>7</v>
      </c>
      <c r="J77">
        <f t="shared" si="42"/>
        <v>0.028</v>
      </c>
      <c r="K77">
        <f t="shared" si="43"/>
        <v>1.4</v>
      </c>
    </row>
    <row r="78" customFormat="1" spans="5:11">
      <c r="E78">
        <v>20</v>
      </c>
      <c r="F78" t="s">
        <v>46</v>
      </c>
      <c r="G78">
        <v>0.08</v>
      </c>
      <c r="H78">
        <f t="shared" si="40"/>
        <v>0.0016</v>
      </c>
      <c r="I78">
        <f t="shared" si="41"/>
        <v>20</v>
      </c>
      <c r="J78">
        <f t="shared" si="42"/>
        <v>0.032</v>
      </c>
      <c r="K78">
        <f t="shared" si="43"/>
        <v>1.6</v>
      </c>
    </row>
    <row r="79" customFormat="1" spans="5:11">
      <c r="E79">
        <v>50</v>
      </c>
      <c r="F79" t="s">
        <v>47</v>
      </c>
      <c r="G79">
        <v>0.02</v>
      </c>
      <c r="H79">
        <f t="shared" si="40"/>
        <v>0.0004</v>
      </c>
      <c r="I79">
        <f t="shared" si="41"/>
        <v>50</v>
      </c>
      <c r="J79">
        <f t="shared" si="42"/>
        <v>0.02</v>
      </c>
      <c r="K79">
        <f t="shared" si="43"/>
        <v>1</v>
      </c>
    </row>
    <row r="80" customFormat="1" spans="6:11">
      <c r="F80" s="12" t="s">
        <v>34</v>
      </c>
      <c r="G80" s="12">
        <f t="shared" ref="G80:K80" si="44">SUM(G76:G79)</f>
        <v>1</v>
      </c>
      <c r="H80" s="12">
        <f t="shared" si="44"/>
        <v>0.02</v>
      </c>
      <c r="I80" s="12"/>
      <c r="J80" s="12">
        <f t="shared" si="44"/>
        <v>0.108</v>
      </c>
      <c r="K80" s="12">
        <f t="shared" si="44"/>
        <v>5.4</v>
      </c>
    </row>
    <row r="81" customFormat="1" ht="14.25" spans="2:11">
      <c r="B81" s="1" t="s">
        <v>26</v>
      </c>
      <c r="C81" s="1" t="s">
        <v>23</v>
      </c>
      <c r="D81" s="1">
        <v>3</v>
      </c>
      <c r="E81">
        <v>2</v>
      </c>
      <c r="F81" t="s">
        <v>44</v>
      </c>
      <c r="G81">
        <v>0.7</v>
      </c>
      <c r="H81">
        <f t="shared" ref="H81:H84" si="45">$F$13*G81</f>
        <v>0.014</v>
      </c>
      <c r="I81">
        <f t="shared" ref="I81:I84" si="46">$E$13*E81</f>
        <v>1</v>
      </c>
      <c r="J81">
        <f t="shared" ref="J81:J84" si="47">H81*I81</f>
        <v>0.014</v>
      </c>
      <c r="K81">
        <f t="shared" ref="K81:K84" si="48">E81*G81</f>
        <v>1.4</v>
      </c>
    </row>
    <row r="82" customFormat="1" spans="5:11">
      <c r="E82">
        <v>7</v>
      </c>
      <c r="F82" t="s">
        <v>45</v>
      </c>
      <c r="G82">
        <v>0.2</v>
      </c>
      <c r="H82">
        <f t="shared" si="45"/>
        <v>0.004</v>
      </c>
      <c r="I82">
        <f t="shared" si="46"/>
        <v>3.5</v>
      </c>
      <c r="J82">
        <f t="shared" si="47"/>
        <v>0.014</v>
      </c>
      <c r="K82">
        <f t="shared" si="48"/>
        <v>1.4</v>
      </c>
    </row>
    <row r="83" customFormat="1" spans="5:11">
      <c r="E83">
        <v>20</v>
      </c>
      <c r="F83" t="s">
        <v>46</v>
      </c>
      <c r="G83">
        <v>0.08</v>
      </c>
      <c r="H83">
        <f t="shared" si="45"/>
        <v>0.0016</v>
      </c>
      <c r="I83">
        <f t="shared" si="46"/>
        <v>10</v>
      </c>
      <c r="J83">
        <f t="shared" si="47"/>
        <v>0.016</v>
      </c>
      <c r="K83">
        <f t="shared" si="48"/>
        <v>1.6</v>
      </c>
    </row>
    <row r="84" customFormat="1" spans="5:11">
      <c r="E84">
        <v>50</v>
      </c>
      <c r="F84" t="s">
        <v>47</v>
      </c>
      <c r="G84">
        <v>0.02</v>
      </c>
      <c r="H84">
        <f t="shared" si="45"/>
        <v>0.0004</v>
      </c>
      <c r="I84">
        <f t="shared" si="46"/>
        <v>25</v>
      </c>
      <c r="J84">
        <f t="shared" si="47"/>
        <v>0.01</v>
      </c>
      <c r="K84">
        <f t="shared" si="48"/>
        <v>1</v>
      </c>
    </row>
    <row r="85" customFormat="1" spans="6:11">
      <c r="F85" s="12" t="s">
        <v>34</v>
      </c>
      <c r="G85" s="12">
        <f t="shared" ref="G85:K85" si="49">SUM(G81:G84)</f>
        <v>1</v>
      </c>
      <c r="H85" s="12">
        <f t="shared" si="49"/>
        <v>0.02</v>
      </c>
      <c r="I85" s="12"/>
      <c r="J85" s="12">
        <f t="shared" si="49"/>
        <v>0.054</v>
      </c>
      <c r="K85" s="12">
        <f t="shared" si="49"/>
        <v>5.4</v>
      </c>
    </row>
    <row r="86" customFormat="1" ht="14.25" spans="2:11">
      <c r="B86" s="1" t="s">
        <v>27</v>
      </c>
      <c r="C86" s="1" t="s">
        <v>23</v>
      </c>
      <c r="D86" s="1">
        <v>3</v>
      </c>
      <c r="E86">
        <v>2</v>
      </c>
      <c r="F86" t="s">
        <v>44</v>
      </c>
      <c r="G86">
        <v>0.7</v>
      </c>
      <c r="H86">
        <f t="shared" ref="H86:H89" si="50">$F$14*G86</f>
        <v>0.021</v>
      </c>
      <c r="I86">
        <f t="shared" ref="I86:I89" si="51">$E$14*E86</f>
        <v>1</v>
      </c>
      <c r="J86">
        <f t="shared" ref="J86:J89" si="52">H86*I86</f>
        <v>0.021</v>
      </c>
      <c r="K86">
        <f t="shared" ref="K86:K89" si="53">E86*G86</f>
        <v>1.4</v>
      </c>
    </row>
    <row r="87" customFormat="1" spans="5:11">
      <c r="E87">
        <v>7</v>
      </c>
      <c r="F87" t="s">
        <v>45</v>
      </c>
      <c r="G87">
        <v>0.2</v>
      </c>
      <c r="H87">
        <f t="shared" si="50"/>
        <v>0.006</v>
      </c>
      <c r="I87">
        <f t="shared" si="51"/>
        <v>3.5</v>
      </c>
      <c r="J87">
        <f t="shared" si="52"/>
        <v>0.021</v>
      </c>
      <c r="K87">
        <f t="shared" si="53"/>
        <v>1.4</v>
      </c>
    </row>
    <row r="88" customFormat="1" spans="5:11">
      <c r="E88">
        <v>20</v>
      </c>
      <c r="F88" t="s">
        <v>46</v>
      </c>
      <c r="G88">
        <v>0.08</v>
      </c>
      <c r="H88">
        <f t="shared" si="50"/>
        <v>0.0024</v>
      </c>
      <c r="I88">
        <f t="shared" si="51"/>
        <v>10</v>
      </c>
      <c r="J88">
        <f t="shared" si="52"/>
        <v>0.024</v>
      </c>
      <c r="K88">
        <f t="shared" si="53"/>
        <v>1.6</v>
      </c>
    </row>
    <row r="89" customFormat="1" ht="14.25" spans="2:11">
      <c r="B89" s="1"/>
      <c r="E89">
        <v>50</v>
      </c>
      <c r="F89" t="s">
        <v>47</v>
      </c>
      <c r="G89">
        <v>0.02</v>
      </c>
      <c r="H89">
        <f t="shared" si="50"/>
        <v>0.0006</v>
      </c>
      <c r="I89">
        <f t="shared" si="51"/>
        <v>25</v>
      </c>
      <c r="J89">
        <f t="shared" si="52"/>
        <v>0.015</v>
      </c>
      <c r="K89">
        <f t="shared" si="53"/>
        <v>1</v>
      </c>
    </row>
    <row r="90" customFormat="1" ht="14.25" spans="2:11">
      <c r="B90" s="1"/>
      <c r="F90" s="12" t="s">
        <v>34</v>
      </c>
      <c r="G90" s="12">
        <f t="shared" ref="G90:K90" si="54">SUM(G86:G89)</f>
        <v>1</v>
      </c>
      <c r="H90" s="12">
        <f t="shared" si="54"/>
        <v>0.03</v>
      </c>
      <c r="I90" s="12"/>
      <c r="J90" s="12">
        <f t="shared" si="54"/>
        <v>0.081</v>
      </c>
      <c r="K90" s="12">
        <f t="shared" si="54"/>
        <v>5.4</v>
      </c>
    </row>
    <row r="91" customFormat="1" ht="22.5" spans="1:14">
      <c r="A91" s="14" t="s">
        <v>48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1" ht="14.25" spans="2:14">
      <c r="B92" t="s">
        <v>36</v>
      </c>
      <c r="C92" t="s">
        <v>49</v>
      </c>
      <c r="D92" s="11" t="s">
        <v>50</v>
      </c>
      <c r="E92" s="1" t="s">
        <v>31</v>
      </c>
      <c r="F92" s="1"/>
      <c r="G92" s="1"/>
      <c r="H92" s="1"/>
      <c r="I92" s="1"/>
      <c r="J92" s="1"/>
      <c r="K92" s="1"/>
      <c r="L92" s="1"/>
      <c r="M92" s="1"/>
      <c r="N92" s="1"/>
    </row>
    <row r="93" customFormat="1" ht="14.25" spans="2:5">
      <c r="B93" s="1" t="s">
        <v>14</v>
      </c>
      <c r="C93">
        <f t="shared" ref="C93:C96" si="55">I31</f>
        <v>50</v>
      </c>
      <c r="D93">
        <f t="shared" ref="D93:D96" si="56">H31</f>
        <v>0.00032</v>
      </c>
      <c r="E93">
        <f t="shared" ref="E93:E141" si="57">(C93-$D$28)^2*D93</f>
        <v>0.7368277173842</v>
      </c>
    </row>
    <row r="94" customFormat="1" spans="3:5">
      <c r="C94">
        <f t="shared" si="55"/>
        <v>175</v>
      </c>
      <c r="D94">
        <f t="shared" si="56"/>
        <v>6e-5</v>
      </c>
      <c r="E94">
        <f t="shared" si="57"/>
        <v>1.79543432200954</v>
      </c>
    </row>
    <row r="95" customFormat="1" spans="3:5">
      <c r="C95">
        <f t="shared" si="55"/>
        <v>500</v>
      </c>
      <c r="D95">
        <f t="shared" si="56"/>
        <v>1.6e-5</v>
      </c>
      <c r="E95">
        <f t="shared" si="57"/>
        <v>3.96782934586921</v>
      </c>
    </row>
    <row r="96" customFormat="1" spans="3:5">
      <c r="C96">
        <f t="shared" si="55"/>
        <v>1250</v>
      </c>
      <c r="D96">
        <f t="shared" si="56"/>
        <v>4e-6</v>
      </c>
      <c r="E96">
        <f t="shared" si="57"/>
        <v>6.2298689864673</v>
      </c>
    </row>
    <row r="97" customFormat="1" spans="2:5">
      <c r="B97" t="s">
        <v>16</v>
      </c>
      <c r="C97">
        <f t="shared" ref="C97:C100" si="58">I36</f>
        <v>20</v>
      </c>
      <c r="D97">
        <f t="shared" ref="D97:D100" si="59">H36</f>
        <v>0.00064</v>
      </c>
      <c r="E97">
        <f t="shared" si="57"/>
        <v>0.2070208747684</v>
      </c>
    </row>
    <row r="98" customFormat="1" spans="3:5">
      <c r="C98">
        <f t="shared" si="58"/>
        <v>70</v>
      </c>
      <c r="D98">
        <f t="shared" si="59"/>
        <v>0.00012</v>
      </c>
      <c r="E98">
        <f t="shared" si="57"/>
        <v>0.554639714019075</v>
      </c>
    </row>
    <row r="99" customFormat="1" spans="3:5">
      <c r="C99">
        <f t="shared" si="58"/>
        <v>200</v>
      </c>
      <c r="D99">
        <f t="shared" si="59"/>
        <v>3.2e-5</v>
      </c>
      <c r="E99">
        <f t="shared" si="57"/>
        <v>1.25434141173842</v>
      </c>
    </row>
    <row r="100" customFormat="1" spans="3:5">
      <c r="C100">
        <f t="shared" si="58"/>
        <v>500</v>
      </c>
      <c r="D100">
        <f t="shared" si="59"/>
        <v>8e-6</v>
      </c>
      <c r="E100">
        <f t="shared" si="57"/>
        <v>1.98391467293461</v>
      </c>
    </row>
    <row r="101" customFormat="1" spans="2:5">
      <c r="B101" t="s">
        <v>17</v>
      </c>
      <c r="C101">
        <f t="shared" ref="C101:C104" si="60">I41</f>
        <v>15</v>
      </c>
      <c r="D101">
        <f t="shared" ref="D101:D104" si="61">H41</f>
        <v>0.012</v>
      </c>
      <c r="E101">
        <f t="shared" si="57"/>
        <v>2.0234084019075</v>
      </c>
    </row>
    <row r="102" customFormat="1" spans="3:5">
      <c r="C102">
        <f t="shared" si="60"/>
        <v>52.5</v>
      </c>
      <c r="D102">
        <f t="shared" si="61"/>
        <v>0.00225</v>
      </c>
      <c r="E102">
        <f t="shared" si="57"/>
        <v>5.73471673160766</v>
      </c>
    </row>
    <row r="103" customFormat="1" spans="3:5">
      <c r="C103">
        <f t="shared" si="60"/>
        <v>150</v>
      </c>
      <c r="D103">
        <f t="shared" si="61"/>
        <v>0.0006</v>
      </c>
      <c r="E103">
        <f t="shared" si="57"/>
        <v>13.1397849700954</v>
      </c>
    </row>
    <row r="104" customFormat="1" spans="3:5">
      <c r="C104">
        <f t="shared" si="60"/>
        <v>375</v>
      </c>
      <c r="D104">
        <f t="shared" si="61"/>
        <v>0.00015</v>
      </c>
      <c r="E104">
        <f t="shared" si="57"/>
        <v>20.8677023050238</v>
      </c>
    </row>
    <row r="105" customFormat="1" spans="2:5">
      <c r="B105" t="s">
        <v>18</v>
      </c>
      <c r="C105">
        <f t="shared" ref="C105:C108" si="62">I46</f>
        <v>10</v>
      </c>
      <c r="D105">
        <f t="shared" ref="D105:D108" si="63">H46</f>
        <v>0.012</v>
      </c>
      <c r="E105">
        <f t="shared" si="57"/>
        <v>0.7651754019075</v>
      </c>
    </row>
    <row r="106" customFormat="1" spans="3:5">
      <c r="C106">
        <f t="shared" si="62"/>
        <v>35</v>
      </c>
      <c r="D106">
        <f t="shared" si="63"/>
        <v>0.00225</v>
      </c>
      <c r="E106">
        <f t="shared" si="57"/>
        <v>2.44806382535766</v>
      </c>
    </row>
    <row r="107" customFormat="1" spans="3:5">
      <c r="C107">
        <f t="shared" si="62"/>
        <v>100</v>
      </c>
      <c r="D107">
        <f t="shared" si="63"/>
        <v>0.0006</v>
      </c>
      <c r="E107">
        <f t="shared" si="57"/>
        <v>5.76066847009537</v>
      </c>
    </row>
    <row r="108" customFormat="1" spans="3:5">
      <c r="C108">
        <f t="shared" si="62"/>
        <v>250</v>
      </c>
      <c r="D108">
        <f t="shared" si="63"/>
        <v>0.00015</v>
      </c>
      <c r="E108">
        <f t="shared" si="57"/>
        <v>9.22450449252384</v>
      </c>
    </row>
    <row r="109" customFormat="1" spans="2:5">
      <c r="B109" t="s">
        <v>19</v>
      </c>
      <c r="C109">
        <f t="shared" ref="C109:C112" si="64">I51</f>
        <v>6</v>
      </c>
      <c r="D109">
        <f t="shared" ref="D109:D112" si="65">H51</f>
        <v>0.016</v>
      </c>
      <c r="E109">
        <f t="shared" si="57"/>
        <v>0.25411866921</v>
      </c>
    </row>
    <row r="110" customFormat="1" spans="3:5">
      <c r="C110">
        <f t="shared" si="64"/>
        <v>21</v>
      </c>
      <c r="D110">
        <f t="shared" si="65"/>
        <v>0.003</v>
      </c>
      <c r="E110">
        <f t="shared" si="57"/>
        <v>1.08132200047688</v>
      </c>
    </row>
    <row r="111" customFormat="1" spans="3:5">
      <c r="C111">
        <f t="shared" si="64"/>
        <v>60</v>
      </c>
      <c r="D111">
        <f t="shared" si="65"/>
        <v>0.0008</v>
      </c>
      <c r="E111">
        <f t="shared" si="57"/>
        <v>2.6898336934605</v>
      </c>
    </row>
    <row r="112" customFormat="1" spans="3:5">
      <c r="C112">
        <f t="shared" si="64"/>
        <v>150</v>
      </c>
      <c r="D112">
        <f t="shared" si="65"/>
        <v>0.0002</v>
      </c>
      <c r="E112">
        <f t="shared" si="57"/>
        <v>4.37992832336513</v>
      </c>
    </row>
    <row r="113" customFormat="1" spans="2:5">
      <c r="B113" t="s">
        <v>20</v>
      </c>
      <c r="C113">
        <f t="shared" ref="C113:C116" si="66">I56</f>
        <v>4</v>
      </c>
      <c r="D113">
        <f t="shared" ref="D113:D116" si="67">H56</f>
        <v>0.014</v>
      </c>
      <c r="E113">
        <f t="shared" si="57"/>
        <v>0.05517843555875</v>
      </c>
    </row>
    <row r="114" customFormat="1" spans="3:5">
      <c r="C114">
        <f t="shared" si="66"/>
        <v>14</v>
      </c>
      <c r="D114">
        <f t="shared" si="67"/>
        <v>0.004</v>
      </c>
      <c r="E114">
        <f t="shared" si="57"/>
        <v>0.5745872673025</v>
      </c>
    </row>
    <row r="115" customFormat="1" spans="3:5">
      <c r="C115">
        <f t="shared" si="66"/>
        <v>40</v>
      </c>
      <c r="D115">
        <f t="shared" si="67"/>
        <v>0.0016</v>
      </c>
      <c r="E115">
        <f t="shared" si="57"/>
        <v>2.308609786921</v>
      </c>
    </row>
    <row r="116" customFormat="1" spans="3:5">
      <c r="C116">
        <f t="shared" si="66"/>
        <v>100</v>
      </c>
      <c r="D116">
        <f t="shared" si="67"/>
        <v>0.0004</v>
      </c>
      <c r="E116">
        <f t="shared" si="57"/>
        <v>3.84044564673025</v>
      </c>
    </row>
    <row r="117" customFormat="1" spans="2:5">
      <c r="B117" t="s">
        <v>21</v>
      </c>
      <c r="C117">
        <f t="shared" ref="C117:C120" si="68">I61</f>
        <v>2</v>
      </c>
      <c r="D117">
        <f t="shared" ref="D117:D120" si="69">H61</f>
        <v>0.014</v>
      </c>
      <c r="E117">
        <f t="shared" si="57"/>
        <v>3.03555875000013e-6</v>
      </c>
    </row>
    <row r="118" customFormat="1" spans="3:5">
      <c r="C118">
        <f t="shared" si="68"/>
        <v>7</v>
      </c>
      <c r="D118">
        <f t="shared" si="69"/>
        <v>0.004</v>
      </c>
      <c r="E118">
        <f t="shared" si="57"/>
        <v>0.0994118673025</v>
      </c>
    </row>
    <row r="119" customFormat="1" spans="3:5">
      <c r="C119">
        <f t="shared" si="68"/>
        <v>20</v>
      </c>
      <c r="D119">
        <f t="shared" si="69"/>
        <v>0.0016</v>
      </c>
      <c r="E119">
        <f t="shared" si="57"/>
        <v>0.517552186921</v>
      </c>
    </row>
    <row r="120" customFormat="1" spans="3:5">
      <c r="C120">
        <f t="shared" si="68"/>
        <v>50</v>
      </c>
      <c r="D120">
        <f t="shared" si="69"/>
        <v>0.0004</v>
      </c>
      <c r="E120">
        <f t="shared" si="57"/>
        <v>0.92103464673025</v>
      </c>
    </row>
    <row r="121" customFormat="1" spans="2:5">
      <c r="B121" t="s">
        <v>22</v>
      </c>
      <c r="C121">
        <f t="shared" ref="C121:C124" si="70">I66</f>
        <v>6</v>
      </c>
      <c r="D121">
        <f t="shared" ref="D121:D124" si="71">H66</f>
        <v>0.016</v>
      </c>
      <c r="E121">
        <f t="shared" si="57"/>
        <v>0.25411866921</v>
      </c>
    </row>
    <row r="122" customFormat="1" spans="3:5">
      <c r="C122">
        <f t="shared" si="70"/>
        <v>21</v>
      </c>
      <c r="D122">
        <f t="shared" si="71"/>
        <v>0.003</v>
      </c>
      <c r="E122">
        <f t="shared" si="57"/>
        <v>1.08132200047688</v>
      </c>
    </row>
    <row r="123" customFormat="1" spans="3:5">
      <c r="C123">
        <f t="shared" si="70"/>
        <v>60</v>
      </c>
      <c r="D123">
        <f t="shared" si="71"/>
        <v>0.0008</v>
      </c>
      <c r="E123">
        <f t="shared" si="57"/>
        <v>2.6898336934605</v>
      </c>
    </row>
    <row r="124" customFormat="1" spans="3:5">
      <c r="C124">
        <f t="shared" si="70"/>
        <v>150</v>
      </c>
      <c r="D124">
        <f t="shared" si="71"/>
        <v>0.0002</v>
      </c>
      <c r="E124">
        <f t="shared" si="57"/>
        <v>4.37992832336513</v>
      </c>
    </row>
    <row r="125" customFormat="1" spans="2:5">
      <c r="B125" t="s">
        <v>24</v>
      </c>
      <c r="C125">
        <f t="shared" ref="C125:C128" si="72">I71</f>
        <v>3</v>
      </c>
      <c r="D125">
        <f t="shared" ref="D125:D128" si="73">H71</f>
        <v>0.014</v>
      </c>
      <c r="E125">
        <f t="shared" si="57"/>
        <v>0.01359073555875</v>
      </c>
    </row>
    <row r="126" customFormat="1" spans="3:5">
      <c r="C126">
        <f t="shared" si="72"/>
        <v>10.5</v>
      </c>
      <c r="D126">
        <f t="shared" si="73"/>
        <v>0.004</v>
      </c>
      <c r="E126">
        <f t="shared" si="57"/>
        <v>0.2879995673025</v>
      </c>
    </row>
    <row r="127" customFormat="1" spans="3:5">
      <c r="C127">
        <f t="shared" si="72"/>
        <v>30</v>
      </c>
      <c r="D127">
        <f t="shared" si="73"/>
        <v>0.0016</v>
      </c>
      <c r="E127">
        <f t="shared" si="57"/>
        <v>1.253080986921</v>
      </c>
    </row>
    <row r="128" customFormat="1" spans="3:5">
      <c r="C128">
        <f t="shared" si="72"/>
        <v>75</v>
      </c>
      <c r="D128">
        <f t="shared" si="73"/>
        <v>0.0004</v>
      </c>
      <c r="E128">
        <f t="shared" si="57"/>
        <v>2.13074014673025</v>
      </c>
    </row>
    <row r="129" customFormat="1" spans="2:5">
      <c r="B129" t="s">
        <v>25</v>
      </c>
      <c r="C129">
        <f t="shared" ref="C129:C132" si="74">I76</f>
        <v>2</v>
      </c>
      <c r="D129">
        <f t="shared" ref="D129:D132" si="75">H76</f>
        <v>0.014</v>
      </c>
      <c r="E129">
        <f t="shared" si="57"/>
        <v>3.03555875000013e-6</v>
      </c>
    </row>
    <row r="130" customFormat="1" spans="3:5">
      <c r="C130">
        <f t="shared" si="74"/>
        <v>7</v>
      </c>
      <c r="D130">
        <f t="shared" si="75"/>
        <v>0.004</v>
      </c>
      <c r="E130">
        <f t="shared" si="57"/>
        <v>0.0994118673025</v>
      </c>
    </row>
    <row r="131" customFormat="1" spans="3:5">
      <c r="C131">
        <f t="shared" si="74"/>
        <v>20</v>
      </c>
      <c r="D131">
        <f t="shared" si="75"/>
        <v>0.0016</v>
      </c>
      <c r="E131">
        <f t="shared" si="57"/>
        <v>0.517552186921</v>
      </c>
    </row>
    <row r="132" customFormat="1" spans="3:5">
      <c r="C132">
        <f t="shared" si="74"/>
        <v>50</v>
      </c>
      <c r="D132">
        <f t="shared" si="75"/>
        <v>0.0004</v>
      </c>
      <c r="E132">
        <f t="shared" si="57"/>
        <v>0.92103464673025</v>
      </c>
    </row>
    <row r="133" customFormat="1" spans="2:5">
      <c r="B133" t="s">
        <v>26</v>
      </c>
      <c r="C133">
        <f t="shared" ref="C133:C136" si="76">I81</f>
        <v>1</v>
      </c>
      <c r="D133">
        <f t="shared" ref="D133:D136" si="77">H81</f>
        <v>0.014</v>
      </c>
      <c r="E133">
        <f t="shared" si="57"/>
        <v>0.01441533555875</v>
      </c>
    </row>
    <row r="134" customFormat="1" spans="3:5">
      <c r="C134">
        <f t="shared" si="76"/>
        <v>3.5</v>
      </c>
      <c r="D134">
        <f t="shared" si="77"/>
        <v>0.004</v>
      </c>
      <c r="E134">
        <f t="shared" si="57"/>
        <v>0.0088241673025</v>
      </c>
    </row>
    <row r="135" customFormat="1" spans="3:5">
      <c r="C135">
        <f t="shared" si="76"/>
        <v>10</v>
      </c>
      <c r="D135">
        <f t="shared" si="77"/>
        <v>0.0016</v>
      </c>
      <c r="E135">
        <f t="shared" si="57"/>
        <v>0.102023386921</v>
      </c>
    </row>
    <row r="136" customFormat="1" spans="3:5">
      <c r="C136">
        <f t="shared" si="76"/>
        <v>25</v>
      </c>
      <c r="D136">
        <f t="shared" si="77"/>
        <v>0.0004</v>
      </c>
      <c r="E136">
        <f t="shared" si="57"/>
        <v>0.21132914673025</v>
      </c>
    </row>
    <row r="137" customFormat="1" spans="2:5">
      <c r="B137" t="s">
        <v>27</v>
      </c>
      <c r="C137">
        <f t="shared" ref="C137:C140" si="78">I86</f>
        <v>1</v>
      </c>
      <c r="D137">
        <f t="shared" ref="D137:D140" si="79">H86</f>
        <v>0.021</v>
      </c>
      <c r="E137">
        <f t="shared" si="57"/>
        <v>0.021623003338125</v>
      </c>
    </row>
    <row r="138" customFormat="1" spans="3:5">
      <c r="C138">
        <f t="shared" si="78"/>
        <v>3.5</v>
      </c>
      <c r="D138">
        <f t="shared" si="79"/>
        <v>0.006</v>
      </c>
      <c r="E138">
        <f t="shared" si="57"/>
        <v>0.01323625095375</v>
      </c>
    </row>
    <row r="139" customFormat="1" spans="3:5">
      <c r="C139">
        <f t="shared" si="78"/>
        <v>10</v>
      </c>
      <c r="D139">
        <f t="shared" si="79"/>
        <v>0.0024</v>
      </c>
      <c r="E139">
        <f t="shared" si="57"/>
        <v>0.1530350803815</v>
      </c>
    </row>
    <row r="140" customFormat="1" spans="3:5">
      <c r="C140">
        <f t="shared" si="78"/>
        <v>25</v>
      </c>
      <c r="D140">
        <f t="shared" si="79"/>
        <v>0.0006</v>
      </c>
      <c r="E140">
        <f t="shared" si="57"/>
        <v>0.316993720095375</v>
      </c>
    </row>
    <row r="141" customFormat="1" spans="2:5">
      <c r="B141" t="s">
        <v>51</v>
      </c>
      <c r="C141">
        <v>0</v>
      </c>
      <c r="D141">
        <f>1-C28</f>
        <v>0.7988</v>
      </c>
      <c r="E141">
        <f t="shared" si="57"/>
        <v>3.24242252030925</v>
      </c>
    </row>
    <row r="142" customFormat="1" spans="2:5">
      <c r="B142" t="s">
        <v>34</v>
      </c>
      <c r="D142">
        <f>SUM(D93:D141)</f>
        <v>1</v>
      </c>
      <c r="E142">
        <f>SUM(E93:E141)</f>
        <v>111.128445674375</v>
      </c>
    </row>
  </sheetData>
  <dataValidations count="1">
    <dataValidation type="list" allowBlank="1" showInputMessage="1" showErrorMessage="1" sqref="C29 C31 C36 C41 C46 C51 C56 C61 C66 C71 C76 C81 C86 C91 C2:C14">
      <formula1>"PayoutType,Ordered,All,Any"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normal</vt:lpstr>
      <vt:lpstr>lucky</vt:lpstr>
      <vt:lpstr>1.12.1b normal</vt:lpstr>
      <vt:lpstr>1.12.1b lucky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2017-06-23T10:15:00Z</dcterms:created>
  <dcterms:modified xsi:type="dcterms:W3CDTF">2017-09-11T08:41:30Z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