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2"/>
  </bookViews>
  <sheets>
    <sheet name="具体需求" sheetId="1" r:id="rId1"/>
    <sheet name="定价方略" sheetId="4" r:id="rId2"/>
    <sheet name="参考竞品" sheetId="2" r:id="rId3"/>
    <sheet name="转盘优化" sheetId="5" r:id="rId4"/>
    <sheet name="数值优化" sheetId="6" r:id="rId5"/>
  </sheets>
  <calcPr calcId="144525" concurrentCalc="0"/>
</workbook>
</file>

<file path=xl/sharedStrings.xml><?xml version="1.0" encoding="utf-8"?>
<sst xmlns="http://schemas.openxmlformats.org/spreadsheetml/2006/main" count="78">
  <si>
    <t>商品名</t>
  </si>
  <si>
    <t>WHEEL OF LUCK</t>
  </si>
  <si>
    <t>内容简介</t>
  </si>
  <si>
    <t>在daily bonus之后付费额外再转一次转盘（即wheel of luck），获得的奖励计算在当天的daily bonus中</t>
  </si>
  <si>
    <t>弹窗入口</t>
  </si>
  <si>
    <t>大厅界面</t>
  </si>
  <si>
    <t>弹窗时机</t>
  </si>
  <si>
    <t>daily bonus转盘spin之后</t>
  </si>
  <si>
    <t>注意：新用户第一天不弹出付费转盘</t>
  </si>
  <si>
    <t>UI需求</t>
  </si>
  <si>
    <t>标题</t>
  </si>
  <si>
    <t>按钮</t>
  </si>
  <si>
    <t>Spin for $2.99</t>
  </si>
  <si>
    <t>提示箭头</t>
  </si>
  <si>
    <r>
      <rPr>
        <sz val="11"/>
        <color theme="1"/>
        <rFont val="宋体"/>
        <charset val="134"/>
      </rPr>
      <t xml:space="preserve">ALL WEDGES </t>
    </r>
    <r>
      <rPr>
        <sz val="11"/>
        <color rgb="FF00B0F0"/>
        <rFont val="宋体"/>
        <charset val="134"/>
      </rPr>
      <t>X5</t>
    </r>
    <r>
      <rPr>
        <sz val="11"/>
        <color theme="1"/>
        <rFont val="宋体"/>
        <charset val="134"/>
      </rPr>
      <t xml:space="preserve"></t>
    </r>
  </si>
  <si>
    <t>关闭按钮</t>
  </si>
  <si>
    <t>注意</t>
  </si>
  <si>
    <t>daily bonus转盘上最高是4位数字，wheel of luck转盘最高为5位数字</t>
  </si>
  <si>
    <t>wheel of luck转盘需要比daily bonus更加高级炫酷，因为这个转盘是要付费的</t>
  </si>
  <si>
    <t>程序需求</t>
  </si>
  <si>
    <r>
      <rPr>
        <sz val="11"/>
        <color theme="1"/>
        <rFont val="宋体"/>
        <charset val="134"/>
      </rPr>
      <t>付费转盘在玩家daily bonus转盘spin后弹出，并且</t>
    </r>
    <r>
      <rPr>
        <sz val="11"/>
        <color rgb="FFFF0000"/>
        <rFont val="宋体"/>
        <charset val="134"/>
      </rPr>
      <t>新玩家第一天登录不弹出付费转盘</t>
    </r>
  </si>
  <si>
    <t>在gamesetting里面新增sheet“wheel of luck”，配置内容与DailyBonus相同</t>
  </si>
  <si>
    <t>转完了之后，结算每日奖励=（免费转盘credits+付费转盘credits）X登录天数+VIP加成</t>
  </si>
  <si>
    <t>特效需求</t>
  </si>
  <si>
    <t>标题由Daily bonus变为wheel of luck动画</t>
  </si>
  <si>
    <t>wheel of luck转盘进入动画与退出动画</t>
  </si>
  <si>
    <t>ALL WEDGES X 5箭头提示的动画</t>
  </si>
  <si>
    <t>wheel of luck的idle特效</t>
  </si>
  <si>
    <t>wheel of luck的旋转特效</t>
  </si>
  <si>
    <t>wheel of luck的中奖特效</t>
  </si>
  <si>
    <t>音效需求</t>
  </si>
  <si>
    <t>wheel of luck转盘进入音效</t>
  </si>
  <si>
    <t>wheel of luck的旋转音效</t>
  </si>
  <si>
    <t>wheel of luck的中奖音效</t>
  </si>
  <si>
    <t>打点需求</t>
  </si>
  <si>
    <t>见打点需求表</t>
  </si>
  <si>
    <t>定价方略</t>
  </si>
  <si>
    <t>付费转盘的credit数是免费转盘的5倍，转完了之后，结算每日奖励=（免费转盘credits+付费转盘credits）X登录天数+VIP加成</t>
  </si>
  <si>
    <t>id</t>
  </si>
  <si>
    <t>免费转盘</t>
  </si>
  <si>
    <t>付费转盘（免费X5）</t>
  </si>
  <si>
    <t>免费概率</t>
  </si>
  <si>
    <t>免费期望</t>
  </si>
  <si>
    <t>付费概率</t>
  </si>
  <si>
    <t>付费期望</t>
  </si>
  <si>
    <t>vip等级</t>
  </si>
  <si>
    <t>vip加成</t>
  </si>
  <si>
    <t>VIP等级影响</t>
  </si>
  <si>
    <t>VIP0</t>
  </si>
  <si>
    <t>VIP1</t>
  </si>
  <si>
    <t>VIP2</t>
  </si>
  <si>
    <t>VIP3</t>
  </si>
  <si>
    <t>VIP4</t>
  </si>
  <si>
    <t>VIP5</t>
  </si>
  <si>
    <t>VIP6</t>
  </si>
  <si>
    <t>VIP7</t>
  </si>
  <si>
    <t>定价</t>
  </si>
  <si>
    <t>第1天期望</t>
  </si>
  <si>
    <t>第2天期望</t>
  </si>
  <si>
    <t>第3天期望</t>
  </si>
  <si>
    <t>第4天期望</t>
  </si>
  <si>
    <t>第5天期望</t>
  </si>
  <si>
    <t>定价思路</t>
  </si>
  <si>
    <t>对于普通玩家，付费转盘的期望价格与限时商城差不多</t>
  </si>
  <si>
    <t>由于每日奖励具有VIP加成，所以对于VIP等级高一些的玩家，付费转盘超值</t>
  </si>
  <si>
    <t>免费</t>
  </si>
  <si>
    <t>付费（2.99刀）</t>
  </si>
  <si>
    <t>-</t>
  </si>
  <si>
    <t>10倍</t>
  </si>
  <si>
    <t>优化需求</t>
  </si>
  <si>
    <t>登录界面需要显示4个东西，Daily Bonus， Multiplier， VIP Bonus， Wheel Of Luck；分别表示每日奖励转出的credits，连续登陆乘子，VIP奖励，付费转盘奖励</t>
  </si>
  <si>
    <t>付费转盘不计算连续登陆奖励与VIP奖励，单独显示在登录界面中</t>
  </si>
  <si>
    <t>上面的数字变为原来的两倍，如右图所示</t>
  </si>
  <si>
    <t>付费转盘（免费X10）</t>
  </si>
  <si>
    <t>改为X10，并去掉steak bonus applied</t>
  </si>
  <si>
    <t>注：特效需要配合修改</t>
  </si>
  <si>
    <t>付费转盘的credit数是免费转盘的10倍，转完了之后，结算每日奖励=免费转盘creditsX登录天数+VIP加成+付费转盘credits</t>
  </si>
  <si>
    <t>期望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</si>
</sst>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177" formatCode="0.00_);[Red]\(0.00\)"/>
    <numFmt numFmtId="178" formatCode="0.00_ 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1"/>
      <color rgb="FF00B0F0"/>
      <name val="宋体"/>
      <charset val="134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 applyFill="1" applyBorder="1" applyAlignment="1"/>
    <xf numFmtId="10" fontId="1" fillId="0" borderId="0" xfId="0" applyNumberFormat="1" applyFont="1" applyFill="1" applyAlignment="1"/>
    <xf numFmtId="176" fontId="1" fillId="0" borderId="0" xfId="0" applyNumberFormat="1" applyFont="1" applyFill="1" applyAlignment="1"/>
    <xf numFmtId="0" fontId="1" fillId="0" borderId="0" xfId="0" applyNumberFormat="1" applyFont="1" applyFill="1" applyAlignment="1"/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Border="1" applyAlignment="1">
      <alignment horizontal="left"/>
    </xf>
    <xf numFmtId="177" fontId="2" fillId="0" borderId="0" xfId="0" applyNumberFormat="1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left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0" fontId="5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333375</xdr:colOff>
      <xdr:row>3</xdr:row>
      <xdr:rowOff>114300</xdr:rowOff>
    </xdr:from>
    <xdr:to>
      <xdr:col>17</xdr:col>
      <xdr:colOff>663575</xdr:colOff>
      <xdr:row>27</xdr:row>
      <xdr:rowOff>73025</xdr:rowOff>
    </xdr:to>
    <xdr:pic>
      <xdr:nvPicPr>
        <xdr:cNvPr id="2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000" y="657225"/>
          <a:ext cx="5816600" cy="4235450"/>
        </a:xfrm>
        <a:prstGeom prst="rect">
          <a:avLst/>
        </a:prstGeom>
      </xdr:spPr>
    </xdr:pic>
    <xdr:clientData/>
  </xdr:twoCellAnchor>
  <xdr:twoCellAnchor>
    <xdr:from>
      <xdr:col>11</xdr:col>
      <xdr:colOff>19050</xdr:colOff>
      <xdr:row>3</xdr:row>
      <xdr:rowOff>123825</xdr:rowOff>
    </xdr:from>
    <xdr:to>
      <xdr:col>16</xdr:col>
      <xdr:colOff>285115</xdr:colOff>
      <xdr:row>7</xdr:row>
      <xdr:rowOff>161925</xdr:rowOff>
    </xdr:to>
    <xdr:sp>
      <xdr:nvSpPr>
        <xdr:cNvPr id="3" name="文本框 2"/>
        <xdr:cNvSpPr txBox="1"/>
      </xdr:nvSpPr>
      <xdr:spPr>
        <a:xfrm>
          <a:off x="8677275" y="666750"/>
          <a:ext cx="3695065" cy="752475"/>
        </a:xfrm>
        <a:prstGeom prst="rect">
          <a:avLst/>
        </a:prstGeom>
        <a:gradFill>
          <a:gsLst>
            <a:gs pos="0">
              <a:srgbClr val="7B32B2"/>
            </a:gs>
            <a:gs pos="100000">
              <a:srgbClr val="401A5D"/>
            </a:gs>
          </a:gsLst>
          <a:lin ang="5400000" scaled="0"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altLang="zh-CN" sz="2800">
              <a:solidFill>
                <a:schemeClr val="bg1"/>
              </a:solidFill>
            </a:rPr>
            <a:t>WHEEL OF LUCK</a:t>
          </a:r>
          <a:endParaRPr lang="en-US" altLang="zh-CN" sz="2800">
            <a:solidFill>
              <a:schemeClr val="bg1"/>
            </a:solidFill>
          </a:endParaRPr>
        </a:p>
        <a:p>
          <a:pPr algn="ctr"/>
          <a:r>
            <a:rPr lang="en-US" altLang="zh-CN" sz="1200">
              <a:solidFill>
                <a:schemeClr val="bg1"/>
              </a:solidFill>
            </a:rPr>
            <a:t>Streak bonus applied</a:t>
          </a:r>
          <a:endParaRPr lang="en-US" altLang="zh-CN" sz="12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133350</xdr:colOff>
      <xdr:row>14</xdr:row>
      <xdr:rowOff>152400</xdr:rowOff>
    </xdr:from>
    <xdr:to>
      <xdr:col>14</xdr:col>
      <xdr:colOff>200025</xdr:colOff>
      <xdr:row>19</xdr:row>
      <xdr:rowOff>9525</xdr:rowOff>
    </xdr:to>
    <xdr:sp>
      <xdr:nvSpPr>
        <xdr:cNvPr id="4" name="椭圆 3"/>
        <xdr:cNvSpPr/>
      </xdr:nvSpPr>
      <xdr:spPr>
        <a:xfrm>
          <a:off x="10163175" y="2676525"/>
          <a:ext cx="752475" cy="762000"/>
        </a:xfrm>
        <a:prstGeom prst="ellipse">
          <a:avLst/>
        </a:prstGeom>
        <a:gradFill>
          <a:gsLst>
            <a:gs pos="0">
              <a:srgbClr val="7B32B2"/>
            </a:gs>
            <a:gs pos="100000">
              <a:srgbClr val="401A5D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180975</xdr:colOff>
      <xdr:row>14</xdr:row>
      <xdr:rowOff>161925</xdr:rowOff>
    </xdr:from>
    <xdr:to>
      <xdr:col>14</xdr:col>
      <xdr:colOff>133350</xdr:colOff>
      <xdr:row>19</xdr:row>
      <xdr:rowOff>66675</xdr:rowOff>
    </xdr:to>
    <xdr:sp>
      <xdr:nvSpPr>
        <xdr:cNvPr id="5" name="文本框 4"/>
        <xdr:cNvSpPr txBox="1"/>
      </xdr:nvSpPr>
      <xdr:spPr>
        <a:xfrm>
          <a:off x="10210800" y="2686050"/>
          <a:ext cx="638175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altLang="zh-CN" sz="1600">
              <a:solidFill>
                <a:schemeClr val="bg1"/>
              </a:solidFill>
            </a:rPr>
            <a:t>Spin</a:t>
          </a:r>
          <a:endParaRPr lang="en-US" altLang="zh-CN" sz="1600">
            <a:solidFill>
              <a:schemeClr val="bg1"/>
            </a:solidFill>
          </a:endParaRPr>
        </a:p>
        <a:p>
          <a:pPr algn="ctr"/>
          <a:r>
            <a:rPr lang="en-US" altLang="zh-CN" sz="1100">
              <a:solidFill>
                <a:schemeClr val="bg1"/>
              </a:solidFill>
            </a:rPr>
            <a:t>for</a:t>
          </a:r>
          <a:endParaRPr lang="en-US" altLang="zh-CN" sz="1100">
            <a:solidFill>
              <a:schemeClr val="bg1"/>
            </a:solidFill>
          </a:endParaRPr>
        </a:p>
        <a:p>
          <a:pPr algn="ctr"/>
          <a:r>
            <a:rPr lang="en-US" altLang="zh-CN" sz="1100">
              <a:solidFill>
                <a:schemeClr val="bg1"/>
              </a:solidFill>
            </a:rPr>
            <a:t>$2.99</a:t>
          </a:r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542925</xdr:colOff>
      <xdr:row>13</xdr:row>
      <xdr:rowOff>57150</xdr:rowOff>
    </xdr:from>
    <xdr:to>
      <xdr:col>13</xdr:col>
      <xdr:colOff>333375</xdr:colOff>
      <xdr:row>17</xdr:row>
      <xdr:rowOff>19050</xdr:rowOff>
    </xdr:to>
    <xdr:sp>
      <xdr:nvSpPr>
        <xdr:cNvPr id="6" name="右箭头 5"/>
        <xdr:cNvSpPr/>
      </xdr:nvSpPr>
      <xdr:spPr>
        <a:xfrm rot="1920000">
          <a:off x="9201150" y="2400300"/>
          <a:ext cx="1162050" cy="685800"/>
        </a:xfrm>
        <a:prstGeom prst="rightArrow">
          <a:avLst>
            <a:gd name="adj1" fmla="val 41594"/>
            <a:gd name="adj2" fmla="val 50000"/>
          </a:avLst>
        </a:prstGeom>
        <a:gradFill>
          <a:gsLst>
            <a:gs pos="0">
              <a:srgbClr val="E30000"/>
            </a:gs>
            <a:gs pos="100000">
              <a:srgbClr val="760303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184150</xdr:colOff>
      <xdr:row>14</xdr:row>
      <xdr:rowOff>12700</xdr:rowOff>
    </xdr:from>
    <xdr:to>
      <xdr:col>13</xdr:col>
      <xdr:colOff>536575</xdr:colOff>
      <xdr:row>16</xdr:row>
      <xdr:rowOff>69850</xdr:rowOff>
    </xdr:to>
    <xdr:sp>
      <xdr:nvSpPr>
        <xdr:cNvPr id="7" name="文本框 6"/>
        <xdr:cNvSpPr txBox="1"/>
      </xdr:nvSpPr>
      <xdr:spPr>
        <a:xfrm rot="1980000">
          <a:off x="8842375" y="2536825"/>
          <a:ext cx="17240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</a:rPr>
            <a:t>ALL WEDGES </a:t>
          </a:r>
          <a:r>
            <a:rPr lang="en-US" altLang="zh-CN" sz="1200">
              <a:solidFill>
                <a:srgbClr val="00B0F0"/>
              </a:solidFill>
            </a:rPr>
            <a:t>X5</a:t>
          </a:r>
          <a:endParaRPr lang="en-US" altLang="zh-CN" sz="1200">
            <a:solidFill>
              <a:srgbClr val="00B0F0"/>
            </a:solidFill>
          </a:endParaRPr>
        </a:p>
      </xdr:txBody>
    </xdr:sp>
    <xdr:clientData/>
  </xdr:twoCellAnchor>
  <xdr:twoCellAnchor>
    <xdr:from>
      <xdr:col>15</xdr:col>
      <xdr:colOff>266700</xdr:colOff>
      <xdr:row>9</xdr:row>
      <xdr:rowOff>142875</xdr:rowOff>
    </xdr:from>
    <xdr:to>
      <xdr:col>15</xdr:col>
      <xdr:colOff>590550</xdr:colOff>
      <xdr:row>11</xdr:row>
      <xdr:rowOff>114300</xdr:rowOff>
    </xdr:to>
    <xdr:sp>
      <xdr:nvSpPr>
        <xdr:cNvPr id="8" name="椭圆 7"/>
        <xdr:cNvSpPr/>
      </xdr:nvSpPr>
      <xdr:spPr>
        <a:xfrm>
          <a:off x="11668125" y="1762125"/>
          <a:ext cx="32385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304800</xdr:colOff>
      <xdr:row>10</xdr:row>
      <xdr:rowOff>9525</xdr:rowOff>
    </xdr:from>
    <xdr:to>
      <xdr:col>15</xdr:col>
      <xdr:colOff>552450</xdr:colOff>
      <xdr:row>11</xdr:row>
      <xdr:rowOff>66675</xdr:rowOff>
    </xdr:to>
    <xdr:sp>
      <xdr:nvSpPr>
        <xdr:cNvPr id="9" name="乘号 8"/>
        <xdr:cNvSpPr/>
      </xdr:nvSpPr>
      <xdr:spPr>
        <a:xfrm>
          <a:off x="11706225" y="1809750"/>
          <a:ext cx="247650" cy="238125"/>
        </a:xfrm>
        <a:prstGeom prst="mathMultiply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9</xdr:col>
      <xdr:colOff>361950</xdr:colOff>
      <xdr:row>29</xdr:row>
      <xdr:rowOff>9525</xdr:rowOff>
    </xdr:from>
    <xdr:to>
      <xdr:col>18</xdr:col>
      <xdr:colOff>82550</xdr:colOff>
      <xdr:row>53</xdr:row>
      <xdr:rowOff>19050</xdr:rowOff>
    </xdr:to>
    <xdr:pic>
      <xdr:nvPicPr>
        <xdr:cNvPr id="10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48575" y="5172075"/>
          <a:ext cx="5892800" cy="412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600075</xdr:colOff>
      <xdr:row>2</xdr:row>
      <xdr:rowOff>38100</xdr:rowOff>
    </xdr:from>
    <xdr:to>
      <xdr:col>10</xdr:col>
      <xdr:colOff>285115</xdr:colOff>
      <xdr:row>17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91125" y="381000"/>
          <a:ext cx="2428240" cy="2638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142240</xdr:colOff>
      <xdr:row>1</xdr:row>
      <xdr:rowOff>152400</xdr:rowOff>
    </xdr:from>
    <xdr:to>
      <xdr:col>17</xdr:col>
      <xdr:colOff>113030</xdr:colOff>
      <xdr:row>18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2290" y="323850"/>
          <a:ext cx="4085590" cy="2781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590550</xdr:colOff>
      <xdr:row>18</xdr:row>
      <xdr:rowOff>95250</xdr:rowOff>
    </xdr:from>
    <xdr:to>
      <xdr:col>10</xdr:col>
      <xdr:colOff>611505</xdr:colOff>
      <xdr:row>34</xdr:row>
      <xdr:rowOff>40640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181600" y="3181350"/>
          <a:ext cx="2764155" cy="268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133350</xdr:colOff>
      <xdr:row>18</xdr:row>
      <xdr:rowOff>142240</xdr:rowOff>
    </xdr:from>
    <xdr:to>
      <xdr:col>17</xdr:col>
      <xdr:colOff>268605</xdr:colOff>
      <xdr:row>35</xdr:row>
      <xdr:rowOff>12700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53400" y="3228340"/>
          <a:ext cx="4250055" cy="27851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76200</xdr:colOff>
      <xdr:row>4</xdr:row>
      <xdr:rowOff>66675</xdr:rowOff>
    </xdr:from>
    <xdr:to>
      <xdr:col>10</xdr:col>
      <xdr:colOff>406400</xdr:colOff>
      <xdr:row>35</xdr:row>
      <xdr:rowOff>9525</xdr:rowOff>
    </xdr:to>
    <xdr:grpSp>
      <xdr:nvGrpSpPr>
        <xdr:cNvPr id="2" name="组合 1"/>
        <xdr:cNvGrpSpPr/>
      </xdr:nvGrpSpPr>
      <xdr:grpSpPr>
        <a:xfrm>
          <a:off x="866775" y="752475"/>
          <a:ext cx="7512050" cy="5257800"/>
          <a:chOff x="7725" y="8040"/>
          <a:chExt cx="11830" cy="8280"/>
        </a:xfrm>
      </xdr:grpSpPr>
      <xdr:pic>
        <xdr:nvPicPr>
          <xdr:cNvPr id="3" name="Picture 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7725" y="8040"/>
            <a:ext cx="11831" cy="8280"/>
          </a:xfrm>
          <a:prstGeom prst="rect">
            <a:avLst/>
          </a:prstGeom>
        </xdr:spPr>
      </xdr:pic>
      <xdr:pic>
        <xdr:nvPicPr>
          <xdr:cNvPr id="4" name="图片 3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0860" y="11370"/>
            <a:ext cx="5429" cy="1110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5" name="文本框 4"/>
          <xdr:cNvSpPr txBox="1"/>
        </xdr:nvSpPr>
        <xdr:spPr>
          <a:xfrm>
            <a:off x="9990" y="11220"/>
            <a:ext cx="1903" cy="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600" b="1">
                <a:solidFill>
                  <a:srgbClr val="FFFF00"/>
                </a:solidFill>
              </a:rPr>
              <a:t>Daily Bonus</a:t>
            </a:r>
            <a:endParaRPr lang="en-US" altLang="zh-CN" sz="1600" b="1">
              <a:solidFill>
                <a:srgbClr val="FFFF00"/>
              </a:solidFill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10205" y="11810"/>
            <a:ext cx="1290" cy="630"/>
          </a:xfrm>
          <a:prstGeom prst="rect">
            <a:avLst/>
          </a:prstGeom>
          <a:noFill/>
          <a:ln w="158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2200" b="1">
                <a:solidFill>
                  <a:srgbClr val="FFFF00"/>
                </a:solidFill>
              </a:rPr>
              <a:t>2000</a:t>
            </a:r>
            <a:endParaRPr lang="en-US" altLang="zh-CN" sz="2200" b="1">
              <a:solidFill>
                <a:srgbClr val="FFFF00"/>
              </a:solidFill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11810" y="11210"/>
            <a:ext cx="1679" cy="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600" b="1">
                <a:solidFill>
                  <a:srgbClr val="FFFF00"/>
                </a:solidFill>
              </a:rPr>
              <a:t>Multiplier</a:t>
            </a:r>
            <a:endParaRPr lang="en-US" altLang="zh-CN" sz="1600" b="1">
              <a:solidFill>
                <a:srgbClr val="FFFF00"/>
              </a:solidFill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12265" y="11830"/>
            <a:ext cx="600" cy="630"/>
          </a:xfrm>
          <a:prstGeom prst="rect">
            <a:avLst/>
          </a:prstGeom>
          <a:noFill/>
          <a:ln w="158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2200" b="1">
                <a:solidFill>
                  <a:srgbClr val="FFFF00"/>
                </a:solidFill>
              </a:rPr>
              <a:t>2</a:t>
            </a:r>
            <a:endParaRPr lang="en-US" altLang="zh-CN" sz="2200" b="1">
              <a:solidFill>
                <a:srgbClr val="FFFF00"/>
              </a:solidFill>
            </a:endParaRPr>
          </a:p>
        </xdr:txBody>
      </xdr:sp>
      <xdr:sp>
        <xdr:nvSpPr>
          <xdr:cNvPr id="9" name="文本框 8"/>
          <xdr:cNvSpPr txBox="1"/>
        </xdr:nvSpPr>
        <xdr:spPr>
          <a:xfrm>
            <a:off x="13385" y="11210"/>
            <a:ext cx="1903" cy="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600" b="1">
                <a:solidFill>
                  <a:srgbClr val="FFFF00"/>
                </a:solidFill>
              </a:rPr>
              <a:t>VIP Bonus</a:t>
            </a:r>
            <a:endParaRPr lang="en-US" altLang="zh-CN" sz="1600" b="1">
              <a:solidFill>
                <a:srgbClr val="FFFF00"/>
              </a:solidFill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13585" y="11815"/>
            <a:ext cx="1290" cy="630"/>
          </a:xfrm>
          <a:prstGeom prst="rect">
            <a:avLst/>
          </a:prstGeom>
          <a:noFill/>
          <a:ln w="158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2200" b="1">
                <a:solidFill>
                  <a:srgbClr val="FFFF00"/>
                </a:solidFill>
              </a:rPr>
              <a:t>2000</a:t>
            </a:r>
            <a:endParaRPr lang="en-US" altLang="zh-CN" sz="2200" b="1">
              <a:solidFill>
                <a:srgbClr val="FFFF00"/>
              </a:solidFill>
            </a:endParaRPr>
          </a:p>
        </xdr:txBody>
      </xdr:sp>
      <xdr:sp>
        <xdr:nvSpPr>
          <xdr:cNvPr id="11" name="文本框 10"/>
          <xdr:cNvSpPr txBox="1"/>
        </xdr:nvSpPr>
        <xdr:spPr>
          <a:xfrm>
            <a:off x="15040" y="11230"/>
            <a:ext cx="2218" cy="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600" b="1">
                <a:solidFill>
                  <a:srgbClr val="FFFF00"/>
                </a:solidFill>
              </a:rPr>
              <a:t>Wheel Of Luck</a:t>
            </a:r>
            <a:endParaRPr lang="en-US" altLang="zh-CN" sz="1600" b="1">
              <a:solidFill>
                <a:srgbClr val="FFFF00"/>
              </a:solidFill>
            </a:endParaRPr>
          </a:p>
        </xdr:txBody>
      </xdr:sp>
      <xdr:sp>
        <xdr:nvSpPr>
          <xdr:cNvPr id="12" name="文本框 11"/>
          <xdr:cNvSpPr txBox="1"/>
        </xdr:nvSpPr>
        <xdr:spPr>
          <a:xfrm>
            <a:off x="15510" y="11820"/>
            <a:ext cx="1290" cy="630"/>
          </a:xfrm>
          <a:prstGeom prst="rect">
            <a:avLst/>
          </a:prstGeom>
          <a:noFill/>
          <a:ln w="158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2200" b="1">
                <a:solidFill>
                  <a:srgbClr val="FFFF00"/>
                </a:solidFill>
              </a:rPr>
              <a:t>2000</a:t>
            </a:r>
            <a:endParaRPr lang="en-US" altLang="zh-CN" sz="2200" b="1">
              <a:solidFill>
                <a:srgbClr val="FFFF00"/>
              </a:solidFill>
            </a:endParaRPr>
          </a:p>
        </xdr:txBody>
      </xdr:sp>
    </xdr:grpSp>
    <xdr:clientData/>
  </xdr:twoCellAnchor>
  <xdr:twoCellAnchor>
    <xdr:from>
      <xdr:col>1</xdr:col>
      <xdr:colOff>104775</xdr:colOff>
      <xdr:row>37</xdr:row>
      <xdr:rowOff>76200</xdr:rowOff>
    </xdr:from>
    <xdr:to>
      <xdr:col>8</xdr:col>
      <xdr:colOff>151765</xdr:colOff>
      <xdr:row>62</xdr:row>
      <xdr:rowOff>104140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5350" y="6419850"/>
          <a:ext cx="5857240" cy="4314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238125</xdr:colOff>
      <xdr:row>50</xdr:row>
      <xdr:rowOff>57150</xdr:rowOff>
    </xdr:from>
    <xdr:to>
      <xdr:col>8</xdr:col>
      <xdr:colOff>561975</xdr:colOff>
      <xdr:row>50</xdr:row>
      <xdr:rowOff>66675</xdr:rowOff>
    </xdr:to>
    <xdr:cxnSp>
      <xdr:nvCxnSpPr>
        <xdr:cNvPr id="14" name="直接箭头连接符 13"/>
        <xdr:cNvCxnSpPr/>
      </xdr:nvCxnSpPr>
      <xdr:spPr>
        <a:xfrm flipH="1" flipV="1">
          <a:off x="3533775" y="8629650"/>
          <a:ext cx="3629025" cy="95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422275</xdr:colOff>
      <xdr:row>46</xdr:row>
      <xdr:rowOff>76200</xdr:rowOff>
    </xdr:from>
    <xdr:to>
      <xdr:col>8</xdr:col>
      <xdr:colOff>581025</xdr:colOff>
      <xdr:row>46</xdr:row>
      <xdr:rowOff>79375</xdr:rowOff>
    </xdr:to>
    <xdr:cxnSp>
      <xdr:nvCxnSpPr>
        <xdr:cNvPr id="15" name="直接箭头连接符 14"/>
        <xdr:cNvCxnSpPr/>
      </xdr:nvCxnSpPr>
      <xdr:spPr>
        <a:xfrm flipH="1">
          <a:off x="3717925" y="7962900"/>
          <a:ext cx="3463925" cy="31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F24" sqref="F24"/>
    </sheetView>
  </sheetViews>
  <sheetFormatPr defaultColWidth="9" defaultRowHeight="13.5"/>
  <cols>
    <col min="1" max="1" width="10.375" customWidth="1"/>
    <col min="3" max="3" width="14.875" customWidth="1"/>
    <col min="5" max="5" width="12.625"/>
    <col min="6" max="6" width="10.75" customWidth="1"/>
    <col min="7" max="7" width="11" customWidth="1"/>
  </cols>
  <sheetData>
    <row r="1" ht="14.25" spans="1:2">
      <c r="A1" s="19" t="s">
        <v>0</v>
      </c>
      <c r="B1" s="20" t="s">
        <v>1</v>
      </c>
    </row>
    <row r="2" ht="14.25" spans="1:2">
      <c r="A2" s="14" t="s">
        <v>2</v>
      </c>
      <c r="B2" s="14" t="s">
        <v>3</v>
      </c>
    </row>
    <row r="3" ht="14.25" spans="1:2">
      <c r="A3" s="21" t="s">
        <v>4</v>
      </c>
      <c r="B3" t="s">
        <v>5</v>
      </c>
    </row>
    <row r="4" ht="14.25" spans="1:2">
      <c r="A4" s="21" t="s">
        <v>6</v>
      </c>
      <c r="B4" s="21" t="s">
        <v>7</v>
      </c>
    </row>
    <row r="5" spans="2:2">
      <c r="B5" s="22" t="s">
        <v>8</v>
      </c>
    </row>
    <row r="6" ht="14.25" spans="1:9">
      <c r="A6" t="s">
        <v>9</v>
      </c>
      <c r="I6" s="14"/>
    </row>
    <row r="7" ht="14.25" spans="1:9">
      <c r="A7">
        <v>1</v>
      </c>
      <c r="B7" t="s">
        <v>10</v>
      </c>
      <c r="C7" s="20" t="s">
        <v>1</v>
      </c>
      <c r="I7" s="14"/>
    </row>
    <row r="8" ht="14.25" spans="1:9">
      <c r="A8">
        <v>2</v>
      </c>
      <c r="B8" t="s">
        <v>11</v>
      </c>
      <c r="C8" t="s">
        <v>12</v>
      </c>
      <c r="I8" s="14"/>
    </row>
    <row r="9" ht="14.25" spans="1:9">
      <c r="A9">
        <v>3</v>
      </c>
      <c r="B9" t="s">
        <v>13</v>
      </c>
      <c r="C9" s="23" t="s">
        <v>14</v>
      </c>
      <c r="I9" s="14"/>
    </row>
    <row r="10" ht="14.25" spans="1:9">
      <c r="A10">
        <v>4</v>
      </c>
      <c r="B10" t="s">
        <v>15</v>
      </c>
      <c r="I10" s="14"/>
    </row>
    <row r="11" ht="14.25" spans="1:9">
      <c r="A11">
        <v>5</v>
      </c>
      <c r="B11" t="s">
        <v>16</v>
      </c>
      <c r="C11" t="s">
        <v>17</v>
      </c>
      <c r="I11" s="14"/>
    </row>
    <row r="12" ht="14.25" spans="3:9">
      <c r="C12" t="s">
        <v>18</v>
      </c>
      <c r="I12" s="14"/>
    </row>
    <row r="13" ht="14.25" spans="1:9">
      <c r="A13" t="s">
        <v>19</v>
      </c>
      <c r="I13" s="14"/>
    </row>
    <row r="14" ht="14.25" spans="1:9">
      <c r="A14">
        <v>1</v>
      </c>
      <c r="B14" s="23" t="s">
        <v>20</v>
      </c>
      <c r="I14" s="14"/>
    </row>
    <row r="15" ht="14.25" spans="1:9">
      <c r="A15">
        <v>2</v>
      </c>
      <c r="B15" t="s">
        <v>21</v>
      </c>
      <c r="I15" s="14"/>
    </row>
    <row r="16" ht="14.25" spans="1:9">
      <c r="A16">
        <v>3</v>
      </c>
      <c r="B16" t="s">
        <v>22</v>
      </c>
      <c r="I16" s="14"/>
    </row>
    <row r="17" ht="14.25" spans="1:9">
      <c r="A17" t="s">
        <v>23</v>
      </c>
      <c r="I17" s="14"/>
    </row>
    <row r="18" ht="14.25" spans="1:9">
      <c r="A18">
        <v>1</v>
      </c>
      <c r="B18" t="s">
        <v>24</v>
      </c>
      <c r="D18" s="15"/>
      <c r="I18" s="14"/>
    </row>
    <row r="19" ht="14.25" spans="1:9">
      <c r="A19">
        <v>2</v>
      </c>
      <c r="B19" t="s">
        <v>25</v>
      </c>
      <c r="D19" s="16"/>
      <c r="I19" s="14"/>
    </row>
    <row r="20" ht="14.25" spans="1:9">
      <c r="A20">
        <v>3</v>
      </c>
      <c r="B20" t="s">
        <v>26</v>
      </c>
      <c r="D20" s="16"/>
      <c r="I20" s="14"/>
    </row>
    <row r="21" ht="14.25" spans="1:9">
      <c r="A21">
        <v>3</v>
      </c>
      <c r="B21" t="s">
        <v>27</v>
      </c>
      <c r="D21" s="16"/>
      <c r="I21" s="14"/>
    </row>
    <row r="22" spans="1:4">
      <c r="A22">
        <v>4</v>
      </c>
      <c r="B22" t="s">
        <v>28</v>
      </c>
      <c r="D22" s="16"/>
    </row>
    <row r="23" spans="1:4">
      <c r="A23">
        <v>5</v>
      </c>
      <c r="B23" t="s">
        <v>29</v>
      </c>
      <c r="D23" s="16"/>
    </row>
    <row r="24" spans="1:1">
      <c r="A24" t="s">
        <v>30</v>
      </c>
    </row>
    <row r="25" spans="1:2">
      <c r="A25">
        <v>1</v>
      </c>
      <c r="B25" t="s">
        <v>31</v>
      </c>
    </row>
    <row r="26" spans="1:2">
      <c r="A26">
        <v>2</v>
      </c>
      <c r="B26" t="s">
        <v>32</v>
      </c>
    </row>
    <row r="27" spans="1:2">
      <c r="A27">
        <v>3</v>
      </c>
      <c r="B27" t="s">
        <v>33</v>
      </c>
    </row>
    <row r="28" spans="1:1">
      <c r="A28" t="s">
        <v>34</v>
      </c>
    </row>
    <row r="29" spans="2:2">
      <c r="B29" t="s">
        <v>35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K12" sqref="K12"/>
    </sheetView>
  </sheetViews>
  <sheetFormatPr defaultColWidth="9" defaultRowHeight="13.5"/>
  <cols>
    <col min="8" max="8" width="12.5" customWidth="1"/>
    <col min="9" max="9" width="12.625"/>
  </cols>
  <sheetData>
    <row r="1" spans="1:1">
      <c r="A1" t="s">
        <v>36</v>
      </c>
    </row>
    <row r="2" spans="1:1">
      <c r="A2" t="s">
        <v>37</v>
      </c>
    </row>
    <row r="3" spans="1:8">
      <c r="A3" t="s">
        <v>38</v>
      </c>
      <c r="B3" t="s">
        <v>39</v>
      </c>
      <c r="C3" t="s">
        <v>40</v>
      </c>
      <c r="E3" t="s">
        <v>41</v>
      </c>
      <c r="F3" t="s">
        <v>42</v>
      </c>
      <c r="G3" t="s">
        <v>43</v>
      </c>
      <c r="H3" t="s">
        <v>44</v>
      </c>
    </row>
    <row r="4" ht="14.25" spans="1:17">
      <c r="A4">
        <v>0</v>
      </c>
      <c r="B4" s="1">
        <v>4000</v>
      </c>
      <c r="C4" s="1">
        <f t="shared" ref="C4:C19" si="0">B4*5</f>
        <v>20000</v>
      </c>
      <c r="D4" s="2">
        <v>5</v>
      </c>
      <c r="E4" s="3">
        <f t="shared" ref="E4:E19" si="1">D4/$D$20</f>
        <v>0.0120772946859903</v>
      </c>
      <c r="F4" s="4">
        <f t="shared" ref="F4:F19" si="2">B4*E4</f>
        <v>48.3091787439614</v>
      </c>
      <c r="G4" s="3">
        <v>0.005</v>
      </c>
      <c r="H4" s="4">
        <f>C4*G4</f>
        <v>100</v>
      </c>
      <c r="Q4" s="14"/>
    </row>
    <row r="5" ht="14.25" spans="1:17">
      <c r="A5">
        <v>1</v>
      </c>
      <c r="B5" s="1">
        <v>400</v>
      </c>
      <c r="C5" s="1">
        <f t="shared" si="0"/>
        <v>2000</v>
      </c>
      <c r="D5" s="2">
        <v>50</v>
      </c>
      <c r="E5" s="3">
        <f t="shared" si="1"/>
        <v>0.120772946859903</v>
      </c>
      <c r="F5" s="4">
        <f t="shared" si="2"/>
        <v>48.3091787439614</v>
      </c>
      <c r="G5" s="3">
        <v>0.04</v>
      </c>
      <c r="H5" s="4">
        <f t="shared" ref="H5:H19" si="3">C5*G5</f>
        <v>80</v>
      </c>
      <c r="Q5" s="14"/>
    </row>
    <row r="6" ht="14.25" spans="1:10">
      <c r="A6">
        <v>2</v>
      </c>
      <c r="B6" s="1">
        <v>600</v>
      </c>
      <c r="C6" s="1">
        <f t="shared" si="0"/>
        <v>3000</v>
      </c>
      <c r="D6" s="2">
        <v>20</v>
      </c>
      <c r="E6" s="3">
        <f t="shared" si="1"/>
        <v>0.0483091787439614</v>
      </c>
      <c r="F6" s="4">
        <f t="shared" si="2"/>
        <v>28.9855072463768</v>
      </c>
      <c r="G6" s="3">
        <v>0.1</v>
      </c>
      <c r="H6" s="4">
        <f t="shared" si="3"/>
        <v>300</v>
      </c>
      <c r="I6" s="8"/>
      <c r="J6" s="9"/>
    </row>
    <row r="7" ht="14.25" spans="1:10">
      <c r="A7">
        <v>3</v>
      </c>
      <c r="B7" s="1">
        <v>1000</v>
      </c>
      <c r="C7" s="1">
        <f t="shared" si="0"/>
        <v>5000</v>
      </c>
      <c r="D7" s="2">
        <v>10</v>
      </c>
      <c r="E7" s="3">
        <f t="shared" si="1"/>
        <v>0.0241545893719807</v>
      </c>
      <c r="F7" s="4">
        <f t="shared" si="2"/>
        <v>24.1545893719807</v>
      </c>
      <c r="G7" s="3">
        <v>0.09</v>
      </c>
      <c r="H7" s="4">
        <f t="shared" si="3"/>
        <v>450</v>
      </c>
      <c r="I7" s="8"/>
      <c r="J7" s="10"/>
    </row>
    <row r="8" ht="14.25" spans="1:17">
      <c r="A8">
        <v>4</v>
      </c>
      <c r="B8" s="1">
        <v>800</v>
      </c>
      <c r="C8" s="1">
        <f t="shared" si="0"/>
        <v>4000</v>
      </c>
      <c r="D8" s="2">
        <v>25</v>
      </c>
      <c r="E8" s="3">
        <f t="shared" si="1"/>
        <v>0.0603864734299517</v>
      </c>
      <c r="F8" s="4">
        <f t="shared" si="2"/>
        <v>48.3091787439614</v>
      </c>
      <c r="G8" s="3">
        <v>0.1</v>
      </c>
      <c r="H8" s="4">
        <f t="shared" si="3"/>
        <v>400</v>
      </c>
      <c r="I8" s="8"/>
      <c r="J8" s="10"/>
      <c r="Q8" s="14"/>
    </row>
    <row r="9" ht="14.25" spans="1:17">
      <c r="A9">
        <v>5</v>
      </c>
      <c r="B9" s="1">
        <v>1000</v>
      </c>
      <c r="C9" s="1">
        <f t="shared" si="0"/>
        <v>5000</v>
      </c>
      <c r="D9" s="2">
        <v>50</v>
      </c>
      <c r="E9" s="3">
        <f t="shared" si="1"/>
        <v>0.120772946859903</v>
      </c>
      <c r="F9" s="4">
        <f t="shared" si="2"/>
        <v>120.772946859903</v>
      </c>
      <c r="G9" s="3">
        <v>0.08</v>
      </c>
      <c r="H9" s="4">
        <f t="shared" si="3"/>
        <v>400</v>
      </c>
      <c r="I9" s="8"/>
      <c r="J9" s="10"/>
      <c r="Q9" s="14"/>
    </row>
    <row r="10" ht="14.25" spans="1:17">
      <c r="A10">
        <v>6</v>
      </c>
      <c r="B10" s="1">
        <v>800</v>
      </c>
      <c r="C10" s="1">
        <f t="shared" si="0"/>
        <v>4000</v>
      </c>
      <c r="D10" s="2">
        <v>10</v>
      </c>
      <c r="E10" s="3">
        <f t="shared" si="1"/>
        <v>0.0241545893719807</v>
      </c>
      <c r="F10" s="4">
        <f t="shared" si="2"/>
        <v>19.3236714975845</v>
      </c>
      <c r="G10" s="3">
        <v>0.1</v>
      </c>
      <c r="H10" s="4">
        <f t="shared" si="3"/>
        <v>400</v>
      </c>
      <c r="I10" s="8"/>
      <c r="J10" s="10"/>
      <c r="Q10" s="14"/>
    </row>
    <row r="11" ht="14.25" spans="1:17">
      <c r="A11">
        <v>7</v>
      </c>
      <c r="B11" s="1">
        <v>600</v>
      </c>
      <c r="C11" s="1">
        <f t="shared" si="0"/>
        <v>3000</v>
      </c>
      <c r="D11" s="2">
        <v>33</v>
      </c>
      <c r="E11" s="3">
        <f t="shared" si="1"/>
        <v>0.0797101449275362</v>
      </c>
      <c r="F11" s="4">
        <f t="shared" si="2"/>
        <v>47.8260869565217</v>
      </c>
      <c r="G11" s="3">
        <v>0.1</v>
      </c>
      <c r="H11" s="4">
        <f t="shared" si="3"/>
        <v>300</v>
      </c>
      <c r="I11" s="8"/>
      <c r="J11" s="10"/>
      <c r="Q11" s="14"/>
    </row>
    <row r="12" ht="14.25" spans="1:17">
      <c r="A12">
        <v>8</v>
      </c>
      <c r="B12" s="1">
        <v>4000</v>
      </c>
      <c r="C12" s="1">
        <f t="shared" si="0"/>
        <v>20000</v>
      </c>
      <c r="D12" s="2">
        <v>5</v>
      </c>
      <c r="E12" s="3">
        <f t="shared" si="1"/>
        <v>0.0120772946859903</v>
      </c>
      <c r="F12" s="4">
        <f t="shared" si="2"/>
        <v>48.3091787439614</v>
      </c>
      <c r="G12" s="3">
        <v>0.005</v>
      </c>
      <c r="H12" s="4">
        <f t="shared" si="3"/>
        <v>100</v>
      </c>
      <c r="I12" s="8"/>
      <c r="J12" s="10"/>
      <c r="Q12" s="14"/>
    </row>
    <row r="13" ht="14.25" spans="1:17">
      <c r="A13">
        <v>9</v>
      </c>
      <c r="B13" s="1">
        <v>600</v>
      </c>
      <c r="C13" s="1">
        <f t="shared" si="0"/>
        <v>3000</v>
      </c>
      <c r="D13" s="2">
        <v>33</v>
      </c>
      <c r="E13" s="3">
        <f t="shared" si="1"/>
        <v>0.0797101449275362</v>
      </c>
      <c r="F13" s="4">
        <f t="shared" si="2"/>
        <v>47.8260869565217</v>
      </c>
      <c r="G13" s="3">
        <v>0.09</v>
      </c>
      <c r="H13" s="4">
        <f t="shared" si="3"/>
        <v>270</v>
      </c>
      <c r="I13" t="s">
        <v>45</v>
      </c>
      <c r="J13" s="8">
        <v>0</v>
      </c>
      <c r="K13" s="8">
        <v>1</v>
      </c>
      <c r="L13" s="8">
        <v>2</v>
      </c>
      <c r="M13" s="8">
        <v>3</v>
      </c>
      <c r="N13" s="8">
        <v>4</v>
      </c>
      <c r="O13" s="8">
        <v>5</v>
      </c>
      <c r="P13" s="8">
        <v>6</v>
      </c>
      <c r="Q13" s="8">
        <v>7</v>
      </c>
    </row>
    <row r="14" ht="14.25" spans="1:17">
      <c r="A14">
        <v>10</v>
      </c>
      <c r="B14" s="1">
        <v>2000</v>
      </c>
      <c r="C14" s="1">
        <f t="shared" si="0"/>
        <v>10000</v>
      </c>
      <c r="D14" s="2">
        <v>25</v>
      </c>
      <c r="E14" s="3">
        <f t="shared" si="1"/>
        <v>0.0603864734299517</v>
      </c>
      <c r="F14" s="4">
        <f t="shared" si="2"/>
        <v>120.772946859903</v>
      </c>
      <c r="G14" s="3">
        <v>0.01</v>
      </c>
      <c r="H14" s="4">
        <f t="shared" si="3"/>
        <v>100</v>
      </c>
      <c r="I14" t="s">
        <v>46</v>
      </c>
      <c r="J14" s="9">
        <v>0</v>
      </c>
      <c r="K14" s="10">
        <v>0.15</v>
      </c>
      <c r="L14" s="10">
        <v>0.5</v>
      </c>
      <c r="M14" s="10">
        <v>1</v>
      </c>
      <c r="N14" s="10">
        <v>2</v>
      </c>
      <c r="O14" s="10">
        <v>3</v>
      </c>
      <c r="P14" s="10">
        <v>4</v>
      </c>
      <c r="Q14" s="10">
        <v>5</v>
      </c>
    </row>
    <row r="15" ht="14.25" spans="1:17">
      <c r="A15">
        <v>11</v>
      </c>
      <c r="B15" s="1">
        <v>400</v>
      </c>
      <c r="C15" s="1">
        <f t="shared" si="0"/>
        <v>2000</v>
      </c>
      <c r="D15" s="2">
        <v>20</v>
      </c>
      <c r="E15" s="3">
        <f t="shared" si="1"/>
        <v>0.0483091787439614</v>
      </c>
      <c r="F15" s="4">
        <f t="shared" si="2"/>
        <v>19.3236714975845</v>
      </c>
      <c r="G15" s="3">
        <v>0.04</v>
      </c>
      <c r="H15" s="4">
        <f t="shared" si="3"/>
        <v>80</v>
      </c>
      <c r="Q15" s="14"/>
    </row>
    <row r="16" ht="14.25" spans="1:17">
      <c r="A16">
        <v>12</v>
      </c>
      <c r="B16" s="1">
        <v>800</v>
      </c>
      <c r="C16" s="1">
        <f t="shared" si="0"/>
        <v>4000</v>
      </c>
      <c r="D16" s="2">
        <v>25</v>
      </c>
      <c r="E16" s="3">
        <f t="shared" si="1"/>
        <v>0.0603864734299517</v>
      </c>
      <c r="F16" s="4">
        <f t="shared" si="2"/>
        <v>48.3091787439614</v>
      </c>
      <c r="G16" s="3">
        <v>0.1</v>
      </c>
      <c r="H16" s="4">
        <f t="shared" si="3"/>
        <v>400</v>
      </c>
      <c r="Q16" s="14"/>
    </row>
    <row r="17" ht="14.25" spans="1:17">
      <c r="A17">
        <v>13</v>
      </c>
      <c r="B17" s="1">
        <v>2000</v>
      </c>
      <c r="C17" s="1">
        <f t="shared" si="0"/>
        <v>10000</v>
      </c>
      <c r="D17" s="2">
        <v>20</v>
      </c>
      <c r="E17" s="3">
        <f t="shared" si="1"/>
        <v>0.0483091787439614</v>
      </c>
      <c r="F17" s="4">
        <f t="shared" si="2"/>
        <v>96.6183574879227</v>
      </c>
      <c r="G17" s="3">
        <v>0.01</v>
      </c>
      <c r="H17" s="4">
        <f t="shared" si="3"/>
        <v>100</v>
      </c>
      <c r="Q17" s="14"/>
    </row>
    <row r="18" ht="14.25" spans="1:17">
      <c r="A18">
        <v>14</v>
      </c>
      <c r="B18" s="1">
        <v>1000</v>
      </c>
      <c r="C18" s="1">
        <f t="shared" si="0"/>
        <v>5000</v>
      </c>
      <c r="D18" s="2">
        <v>33</v>
      </c>
      <c r="E18" s="3">
        <f t="shared" si="1"/>
        <v>0.0797101449275362</v>
      </c>
      <c r="F18" s="4">
        <f t="shared" si="2"/>
        <v>79.7101449275362</v>
      </c>
      <c r="G18" s="3">
        <v>0.09</v>
      </c>
      <c r="H18" s="4">
        <f t="shared" si="3"/>
        <v>450</v>
      </c>
      <c r="I18" t="s">
        <v>47</v>
      </c>
      <c r="Q18" s="14"/>
    </row>
    <row r="19" ht="14.25" spans="1:17">
      <c r="A19">
        <v>15</v>
      </c>
      <c r="B19" s="1">
        <v>400</v>
      </c>
      <c r="C19" s="1">
        <f t="shared" si="0"/>
        <v>2000</v>
      </c>
      <c r="D19" s="2">
        <v>50</v>
      </c>
      <c r="E19" s="3">
        <f t="shared" si="1"/>
        <v>0.120772946859903</v>
      </c>
      <c r="F19" s="4">
        <f t="shared" si="2"/>
        <v>48.3091787439614</v>
      </c>
      <c r="G19" s="3">
        <v>0.04</v>
      </c>
      <c r="H19" s="4">
        <f t="shared" si="3"/>
        <v>80</v>
      </c>
      <c r="I19" t="s">
        <v>48</v>
      </c>
      <c r="J19" t="s">
        <v>49</v>
      </c>
      <c r="K19" t="s">
        <v>50</v>
      </c>
      <c r="L19" t="s">
        <v>51</v>
      </c>
      <c r="M19" t="s">
        <v>52</v>
      </c>
      <c r="N19" t="s">
        <v>53</v>
      </c>
      <c r="O19" t="s">
        <v>54</v>
      </c>
      <c r="P19" t="s">
        <v>55</v>
      </c>
      <c r="Q19" s="15" t="s">
        <v>56</v>
      </c>
    </row>
    <row r="20" spans="1:17">
      <c r="A20" t="s">
        <v>57</v>
      </c>
      <c r="B20" s="1">
        <v>1</v>
      </c>
      <c r="C20" s="1"/>
      <c r="D20">
        <f t="shared" ref="D20:H20" si="4">SUM(D4:D19)</f>
        <v>414</v>
      </c>
      <c r="E20">
        <f t="shared" si="4"/>
        <v>1</v>
      </c>
      <c r="F20" s="6">
        <f t="shared" si="4"/>
        <v>895.169082125604</v>
      </c>
      <c r="G20">
        <f t="shared" si="4"/>
        <v>1</v>
      </c>
      <c r="H20" s="6">
        <f t="shared" si="4"/>
        <v>4010</v>
      </c>
      <c r="I20" s="18">
        <f>$H$20*(1+J14)</f>
        <v>4010</v>
      </c>
      <c r="J20" s="18">
        <f t="shared" ref="J20:P20" si="5">$H$20*(1+K14)</f>
        <v>4611.5</v>
      </c>
      <c r="K20" s="13">
        <f t="shared" si="5"/>
        <v>6015</v>
      </c>
      <c r="L20" s="6">
        <f t="shared" si="5"/>
        <v>8020</v>
      </c>
      <c r="M20" s="6">
        <f t="shared" si="5"/>
        <v>12030</v>
      </c>
      <c r="N20" s="6">
        <f t="shared" si="5"/>
        <v>16040</v>
      </c>
      <c r="O20" s="6">
        <f t="shared" si="5"/>
        <v>20050</v>
      </c>
      <c r="P20" s="6">
        <f t="shared" si="5"/>
        <v>24060</v>
      </c>
      <c r="Q20" s="16">
        <v>2.99</v>
      </c>
    </row>
    <row r="21" spans="1:17">
      <c r="A21" t="s">
        <v>58</v>
      </c>
      <c r="B21" s="1">
        <v>2</v>
      </c>
      <c r="C21" s="1"/>
      <c r="F21" s="6">
        <f t="shared" ref="F21:F24" si="6">$F$20*B21</f>
        <v>1790.33816425121</v>
      </c>
      <c r="G21" s="6"/>
      <c r="H21" s="6">
        <f t="shared" ref="H21:H24" si="7">$H$20*B21</f>
        <v>8020</v>
      </c>
      <c r="I21" s="18">
        <f>$H$21*(1+J14)</f>
        <v>8020</v>
      </c>
      <c r="J21" s="18">
        <f t="shared" ref="J21:P21" si="8">$H$21*(1+K14)</f>
        <v>9223</v>
      </c>
      <c r="K21" s="13">
        <f t="shared" si="8"/>
        <v>12030</v>
      </c>
      <c r="L21" s="6">
        <f t="shared" si="8"/>
        <v>16040</v>
      </c>
      <c r="M21" s="6">
        <f t="shared" si="8"/>
        <v>24060</v>
      </c>
      <c r="N21" s="6">
        <f t="shared" si="8"/>
        <v>32080</v>
      </c>
      <c r="O21" s="6">
        <f t="shared" si="8"/>
        <v>40100</v>
      </c>
      <c r="P21" s="6">
        <f t="shared" si="8"/>
        <v>48120</v>
      </c>
      <c r="Q21" s="16">
        <v>2.99</v>
      </c>
    </row>
    <row r="22" spans="1:17">
      <c r="A22" t="s">
        <v>59</v>
      </c>
      <c r="B22">
        <v>3</v>
      </c>
      <c r="F22" s="6">
        <f t="shared" si="6"/>
        <v>2685.50724637681</v>
      </c>
      <c r="G22" s="6"/>
      <c r="H22" s="6">
        <f t="shared" si="7"/>
        <v>12030</v>
      </c>
      <c r="I22" s="18">
        <f>$H$22*(1+J14)</f>
        <v>12030</v>
      </c>
      <c r="J22" s="18">
        <f t="shared" ref="J22:P22" si="9">$H$22*(1+K14)</f>
        <v>13834.5</v>
      </c>
      <c r="K22" s="13">
        <f t="shared" si="9"/>
        <v>18045</v>
      </c>
      <c r="L22" s="6">
        <f t="shared" si="9"/>
        <v>24060</v>
      </c>
      <c r="M22" s="6">
        <f t="shared" si="9"/>
        <v>36090</v>
      </c>
      <c r="N22" s="6">
        <f t="shared" si="9"/>
        <v>48120</v>
      </c>
      <c r="O22" s="6">
        <f t="shared" si="9"/>
        <v>60150</v>
      </c>
      <c r="P22" s="6">
        <f t="shared" si="9"/>
        <v>72180</v>
      </c>
      <c r="Q22" s="16">
        <v>2.99</v>
      </c>
    </row>
    <row r="23" spans="1:17">
      <c r="A23" t="s">
        <v>60</v>
      </c>
      <c r="B23">
        <v>4</v>
      </c>
      <c r="F23" s="6">
        <f t="shared" si="6"/>
        <v>3580.67632850242</v>
      </c>
      <c r="G23" s="6"/>
      <c r="H23" s="6">
        <f t="shared" si="7"/>
        <v>16040</v>
      </c>
      <c r="I23" s="18">
        <f>$H$23*(1+J14)</f>
        <v>16040</v>
      </c>
      <c r="J23" s="18">
        <f t="shared" ref="J23:P23" si="10">$H$23*(1+K14)</f>
        <v>18446</v>
      </c>
      <c r="K23" s="13">
        <f t="shared" si="10"/>
        <v>24060</v>
      </c>
      <c r="L23" s="6">
        <f t="shared" si="10"/>
        <v>32080</v>
      </c>
      <c r="M23" s="6">
        <f t="shared" si="10"/>
        <v>48120</v>
      </c>
      <c r="N23" s="6">
        <f t="shared" si="10"/>
        <v>64160</v>
      </c>
      <c r="O23" s="6">
        <f t="shared" si="10"/>
        <v>80200</v>
      </c>
      <c r="P23" s="6">
        <f t="shared" si="10"/>
        <v>96240</v>
      </c>
      <c r="Q23" s="16">
        <v>2.99</v>
      </c>
    </row>
    <row r="24" spans="1:17">
      <c r="A24" t="s">
        <v>61</v>
      </c>
      <c r="B24">
        <v>5</v>
      </c>
      <c r="F24" s="6">
        <f t="shared" si="6"/>
        <v>4475.84541062802</v>
      </c>
      <c r="G24" s="6"/>
      <c r="H24" s="6">
        <f t="shared" si="7"/>
        <v>20050</v>
      </c>
      <c r="I24" s="18">
        <f>$H$24*(1+J14)</f>
        <v>20050</v>
      </c>
      <c r="J24" s="18">
        <f t="shared" ref="J24:P24" si="11">$H$24*(1+K14)</f>
        <v>23057.5</v>
      </c>
      <c r="K24" s="13">
        <f t="shared" si="11"/>
        <v>30075</v>
      </c>
      <c r="L24" s="6">
        <f t="shared" si="11"/>
        <v>40100</v>
      </c>
      <c r="M24" s="6">
        <f t="shared" si="11"/>
        <v>60150</v>
      </c>
      <c r="N24" s="6">
        <f t="shared" si="11"/>
        <v>80200</v>
      </c>
      <c r="O24" s="6">
        <f t="shared" si="11"/>
        <v>100250</v>
      </c>
      <c r="P24" s="6">
        <f t="shared" si="11"/>
        <v>120300</v>
      </c>
      <c r="Q24" s="16">
        <v>2.99</v>
      </c>
    </row>
    <row r="25" spans="1:1">
      <c r="A25" t="s">
        <v>62</v>
      </c>
    </row>
    <row r="26" spans="1:2">
      <c r="A26">
        <v>1</v>
      </c>
      <c r="B26" t="s">
        <v>63</v>
      </c>
    </row>
    <row r="27" spans="1:2">
      <c r="A27">
        <v>2</v>
      </c>
      <c r="B27" t="s">
        <v>64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T27" sqref="T27"/>
    </sheetView>
  </sheetViews>
  <sheetFormatPr defaultColWidth="9" defaultRowHeight="13.5" outlineLevelCol="2"/>
  <cols>
    <col min="3" max="3" width="15.25" customWidth="1"/>
  </cols>
  <sheetData>
    <row r="1" spans="1:3">
      <c r="A1" t="s">
        <v>38</v>
      </c>
      <c r="B1" t="s">
        <v>65</v>
      </c>
      <c r="C1" t="s">
        <v>66</v>
      </c>
    </row>
    <row r="2" spans="1:3">
      <c r="A2">
        <v>0</v>
      </c>
      <c r="B2" s="1">
        <v>250000</v>
      </c>
      <c r="C2" s="1">
        <v>120000</v>
      </c>
    </row>
    <row r="3" spans="1:3">
      <c r="A3">
        <v>1</v>
      </c>
      <c r="B3" s="1">
        <v>22000</v>
      </c>
      <c r="C3" s="1">
        <v>220000</v>
      </c>
    </row>
    <row r="4" spans="1:3">
      <c r="A4">
        <v>2</v>
      </c>
      <c r="B4" s="1">
        <v>15000</v>
      </c>
      <c r="C4" s="1">
        <v>150000</v>
      </c>
    </row>
    <row r="5" spans="1:3">
      <c r="A5">
        <v>3</v>
      </c>
      <c r="B5" s="1">
        <v>20000</v>
      </c>
      <c r="C5" t="s">
        <v>67</v>
      </c>
    </row>
    <row r="6" spans="1:3">
      <c r="A6">
        <v>4</v>
      </c>
      <c r="B6" s="1">
        <v>12000</v>
      </c>
      <c r="C6" s="1">
        <v>2500000</v>
      </c>
    </row>
    <row r="7" spans="1:3">
      <c r="A7">
        <v>5</v>
      </c>
      <c r="B7" s="1">
        <v>20000</v>
      </c>
      <c r="C7" s="1">
        <v>120000</v>
      </c>
    </row>
    <row r="8" spans="1:3">
      <c r="A8">
        <v>6</v>
      </c>
      <c r="B8" s="1">
        <v>10000</v>
      </c>
      <c r="C8" s="1">
        <v>200000</v>
      </c>
    </row>
    <row r="9" spans="1:3">
      <c r="A9">
        <v>7</v>
      </c>
      <c r="B9" s="1">
        <v>22000</v>
      </c>
      <c r="C9" s="1">
        <v>100000</v>
      </c>
    </row>
    <row r="10" spans="1:3">
      <c r="A10">
        <v>8</v>
      </c>
      <c r="B10" s="1">
        <v>18000</v>
      </c>
      <c r="C10" s="1">
        <v>220000</v>
      </c>
    </row>
    <row r="11" spans="1:3">
      <c r="A11">
        <v>9</v>
      </c>
      <c r="B11" s="1">
        <v>10000</v>
      </c>
      <c r="C11" s="1">
        <v>180000</v>
      </c>
    </row>
    <row r="12" spans="1:3">
      <c r="A12">
        <v>10</v>
      </c>
      <c r="B12" s="1">
        <v>75000</v>
      </c>
      <c r="C12" s="1">
        <v>100000</v>
      </c>
    </row>
    <row r="13" spans="1:3">
      <c r="A13">
        <v>11</v>
      </c>
      <c r="B13" s="1">
        <v>15000</v>
      </c>
      <c r="C13" s="1">
        <v>750000</v>
      </c>
    </row>
    <row r="14" spans="1:3">
      <c r="A14">
        <v>12</v>
      </c>
      <c r="B14" s="1">
        <v>30000</v>
      </c>
      <c r="C14" s="1">
        <v>150000</v>
      </c>
    </row>
    <row r="15" spans="1:3">
      <c r="A15">
        <v>13</v>
      </c>
      <c r="B15" s="1">
        <v>18000</v>
      </c>
      <c r="C15" s="1">
        <v>300000</v>
      </c>
    </row>
    <row r="16" spans="1:3">
      <c r="A16">
        <v>14</v>
      </c>
      <c r="B16" s="1">
        <v>50000</v>
      </c>
      <c r="C16" s="1">
        <v>180000</v>
      </c>
    </row>
    <row r="17" spans="1:3">
      <c r="A17">
        <v>15</v>
      </c>
      <c r="B17" s="1">
        <v>25000</v>
      </c>
      <c r="C17" s="1">
        <v>500000</v>
      </c>
    </row>
    <row r="18" spans="1:3">
      <c r="A18">
        <v>16</v>
      </c>
      <c r="B18" s="1">
        <v>100000</v>
      </c>
      <c r="C18" s="1">
        <v>250000</v>
      </c>
    </row>
    <row r="19" spans="1:3">
      <c r="A19">
        <v>17</v>
      </c>
      <c r="B19" s="1">
        <v>12000</v>
      </c>
      <c r="C19" s="1">
        <v>1000000</v>
      </c>
    </row>
    <row r="20" spans="3:3">
      <c r="C20" t="s">
        <v>68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63"/>
  <sheetViews>
    <sheetView workbookViewId="0">
      <selection activeCell="M22" sqref="M22"/>
    </sheetView>
  </sheetViews>
  <sheetFormatPr defaultColWidth="9" defaultRowHeight="13.5"/>
  <cols>
    <col min="1" max="1" width="10.375" customWidth="1"/>
    <col min="3" max="3" width="14.875" customWidth="1"/>
    <col min="5" max="5" width="12.625"/>
    <col min="6" max="6" width="10.75" customWidth="1"/>
    <col min="7" max="7" width="11" customWidth="1"/>
  </cols>
  <sheetData>
    <row r="2" s="17" customFormat="1" spans="1:1">
      <c r="A2" s="17" t="s">
        <v>69</v>
      </c>
    </row>
    <row r="4" customFormat="1" spans="1:2">
      <c r="A4">
        <v>1</v>
      </c>
      <c r="B4" t="s">
        <v>70</v>
      </c>
    </row>
    <row r="37" customFormat="1" spans="1:2">
      <c r="A37">
        <v>2</v>
      </c>
      <c r="B37" t="s">
        <v>71</v>
      </c>
    </row>
    <row r="47" customFormat="1" spans="10:17">
      <c r="J47" t="s">
        <v>72</v>
      </c>
      <c r="O47" t="s">
        <v>38</v>
      </c>
      <c r="P47" t="s">
        <v>39</v>
      </c>
      <c r="Q47" t="s">
        <v>73</v>
      </c>
    </row>
    <row r="48" customFormat="1" spans="15:17">
      <c r="O48">
        <v>0</v>
      </c>
      <c r="P48" s="1">
        <v>4000</v>
      </c>
      <c r="Q48" s="1">
        <f t="shared" ref="Q48:Q63" si="0">P48*10</f>
        <v>40000</v>
      </c>
    </row>
    <row r="49" customFormat="1" spans="15:17">
      <c r="O49">
        <v>1</v>
      </c>
      <c r="P49" s="1">
        <v>400</v>
      </c>
      <c r="Q49" s="1">
        <f t="shared" si="0"/>
        <v>4000</v>
      </c>
    </row>
    <row r="50" customFormat="1" spans="15:17">
      <c r="O50">
        <v>2</v>
      </c>
      <c r="P50" s="1">
        <v>600</v>
      </c>
      <c r="Q50" s="1">
        <f t="shared" si="0"/>
        <v>6000</v>
      </c>
    </row>
    <row r="51" customFormat="1" spans="10:17">
      <c r="J51" t="s">
        <v>74</v>
      </c>
      <c r="O51">
        <v>3</v>
      </c>
      <c r="P51" s="1">
        <v>1000</v>
      </c>
      <c r="Q51" s="1">
        <f t="shared" si="0"/>
        <v>10000</v>
      </c>
    </row>
    <row r="52" customFormat="1" spans="15:17">
      <c r="O52">
        <v>4</v>
      </c>
      <c r="P52" s="1">
        <v>800</v>
      </c>
      <c r="Q52" s="1">
        <f t="shared" si="0"/>
        <v>8000</v>
      </c>
    </row>
    <row r="53" customFormat="1" spans="10:17">
      <c r="J53" t="s">
        <v>75</v>
      </c>
      <c r="O53">
        <v>5</v>
      </c>
      <c r="P53" s="1">
        <v>1000</v>
      </c>
      <c r="Q53" s="1">
        <f t="shared" si="0"/>
        <v>10000</v>
      </c>
    </row>
    <row r="54" customFormat="1" spans="15:17">
      <c r="O54">
        <v>6</v>
      </c>
      <c r="P54" s="1">
        <v>800</v>
      </c>
      <c r="Q54" s="1">
        <f t="shared" si="0"/>
        <v>8000</v>
      </c>
    </row>
    <row r="55" customFormat="1" spans="15:17">
      <c r="O55">
        <v>7</v>
      </c>
      <c r="P55" s="1">
        <v>600</v>
      </c>
      <c r="Q55" s="1">
        <f t="shared" si="0"/>
        <v>6000</v>
      </c>
    </row>
    <row r="56" customFormat="1" spans="15:17">
      <c r="O56">
        <v>8</v>
      </c>
      <c r="P56" s="1">
        <v>4000</v>
      </c>
      <c r="Q56" s="1">
        <f t="shared" si="0"/>
        <v>40000</v>
      </c>
    </row>
    <row r="57" customFormat="1" spans="15:17">
      <c r="O57">
        <v>9</v>
      </c>
      <c r="P57" s="1">
        <v>600</v>
      </c>
      <c r="Q57" s="1">
        <f t="shared" si="0"/>
        <v>6000</v>
      </c>
    </row>
    <row r="58" customFormat="1" spans="15:17">
      <c r="O58">
        <v>10</v>
      </c>
      <c r="P58" s="1">
        <v>2000</v>
      </c>
      <c r="Q58" s="1">
        <f t="shared" si="0"/>
        <v>20000</v>
      </c>
    </row>
    <row r="59" customFormat="1" spans="15:17">
      <c r="O59">
        <v>11</v>
      </c>
      <c r="P59" s="1">
        <v>400</v>
      </c>
      <c r="Q59" s="1">
        <f t="shared" si="0"/>
        <v>4000</v>
      </c>
    </row>
    <row r="60" customFormat="1" spans="15:17">
      <c r="O60">
        <v>12</v>
      </c>
      <c r="P60" s="1">
        <v>800</v>
      </c>
      <c r="Q60" s="1">
        <f t="shared" si="0"/>
        <v>8000</v>
      </c>
    </row>
    <row r="61" customFormat="1" spans="15:17">
      <c r="O61">
        <v>13</v>
      </c>
      <c r="P61" s="1">
        <v>2000</v>
      </c>
      <c r="Q61" s="1">
        <f t="shared" si="0"/>
        <v>20000</v>
      </c>
    </row>
    <row r="62" customFormat="1" spans="15:17">
      <c r="O62">
        <v>14</v>
      </c>
      <c r="P62" s="1">
        <v>1000</v>
      </c>
      <c r="Q62" s="1">
        <f t="shared" si="0"/>
        <v>10000</v>
      </c>
    </row>
    <row r="63" customFormat="1" spans="15:17">
      <c r="O63">
        <v>15</v>
      </c>
      <c r="P63" s="1">
        <v>400</v>
      </c>
      <c r="Q63" s="1">
        <f t="shared" si="0"/>
        <v>4000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H28" sqref="H28"/>
    </sheetView>
  </sheetViews>
  <sheetFormatPr defaultColWidth="9" defaultRowHeight="13.5"/>
  <cols>
    <col min="8" max="8" width="12.5" customWidth="1"/>
    <col min="9" max="9" width="12.625"/>
  </cols>
  <sheetData>
    <row r="1" customFormat="1" spans="1:1">
      <c r="A1" t="s">
        <v>36</v>
      </c>
    </row>
    <row r="2" customFormat="1" spans="1:1">
      <c r="A2" t="s">
        <v>76</v>
      </c>
    </row>
    <row r="3" customFormat="1" spans="1:8">
      <c r="A3" t="s">
        <v>38</v>
      </c>
      <c r="B3" t="s">
        <v>39</v>
      </c>
      <c r="C3" t="s">
        <v>73</v>
      </c>
      <c r="E3" t="s">
        <v>41</v>
      </c>
      <c r="F3" t="s">
        <v>42</v>
      </c>
      <c r="G3" t="s">
        <v>43</v>
      </c>
      <c r="H3" t="s">
        <v>44</v>
      </c>
    </row>
    <row r="4" customFormat="1" ht="14.25" spans="1:17">
      <c r="A4">
        <v>0</v>
      </c>
      <c r="B4" s="1">
        <v>4000</v>
      </c>
      <c r="C4" s="1">
        <f t="shared" ref="C4:C19" si="0">B4*10</f>
        <v>40000</v>
      </c>
      <c r="D4" s="2">
        <v>5</v>
      </c>
      <c r="E4" s="3">
        <f t="shared" ref="E4:E19" si="1">D4/$D$20</f>
        <v>0.0120772946859903</v>
      </c>
      <c r="F4" s="4">
        <f t="shared" ref="F4:F19" si="2">B4*E4</f>
        <v>48.3091787439614</v>
      </c>
      <c r="G4" s="5">
        <v>0.005</v>
      </c>
      <c r="H4" s="4">
        <f t="shared" ref="H4:H19" si="3">C4*G4</f>
        <v>200</v>
      </c>
      <c r="Q4" s="14"/>
    </row>
    <row r="5" customFormat="1" ht="14.25" spans="1:17">
      <c r="A5">
        <v>1</v>
      </c>
      <c r="B5" s="1">
        <v>400</v>
      </c>
      <c r="C5" s="1">
        <f t="shared" si="0"/>
        <v>4000</v>
      </c>
      <c r="D5" s="2">
        <v>50</v>
      </c>
      <c r="E5" s="3">
        <f t="shared" si="1"/>
        <v>0.120772946859903</v>
      </c>
      <c r="F5" s="4">
        <f t="shared" si="2"/>
        <v>48.3091787439614</v>
      </c>
      <c r="G5" s="5">
        <v>0.04</v>
      </c>
      <c r="H5" s="4">
        <f t="shared" si="3"/>
        <v>160</v>
      </c>
      <c r="Q5" s="14"/>
    </row>
    <row r="6" customFormat="1" ht="14.25" spans="1:10">
      <c r="A6">
        <v>2</v>
      </c>
      <c r="B6" s="1">
        <v>600</v>
      </c>
      <c r="C6" s="1">
        <f t="shared" si="0"/>
        <v>6000</v>
      </c>
      <c r="D6" s="2">
        <v>20</v>
      </c>
      <c r="E6" s="3">
        <f t="shared" si="1"/>
        <v>0.0483091787439614</v>
      </c>
      <c r="F6" s="4">
        <f t="shared" si="2"/>
        <v>28.9855072463768</v>
      </c>
      <c r="G6" s="5">
        <v>0.1</v>
      </c>
      <c r="H6" s="4">
        <f t="shared" si="3"/>
        <v>600</v>
      </c>
      <c r="I6" s="8"/>
      <c r="J6" s="9"/>
    </row>
    <row r="7" customFormat="1" ht="14.25" spans="1:10">
      <c r="A7">
        <v>3</v>
      </c>
      <c r="B7" s="1">
        <v>1000</v>
      </c>
      <c r="C7" s="1">
        <f t="shared" si="0"/>
        <v>10000</v>
      </c>
      <c r="D7" s="2">
        <v>10</v>
      </c>
      <c r="E7" s="3">
        <f t="shared" si="1"/>
        <v>0.0241545893719807</v>
      </c>
      <c r="F7" s="4">
        <f t="shared" si="2"/>
        <v>24.1545893719807</v>
      </c>
      <c r="G7" s="5">
        <v>0.09</v>
      </c>
      <c r="H7" s="4">
        <f t="shared" si="3"/>
        <v>900</v>
      </c>
      <c r="I7" s="8"/>
      <c r="J7" s="10"/>
    </row>
    <row r="8" customFormat="1" ht="14.25" spans="1:17">
      <c r="A8">
        <v>4</v>
      </c>
      <c r="B8" s="1">
        <v>800</v>
      </c>
      <c r="C8" s="1">
        <f t="shared" si="0"/>
        <v>8000</v>
      </c>
      <c r="D8" s="2">
        <v>25</v>
      </c>
      <c r="E8" s="3">
        <f t="shared" si="1"/>
        <v>0.0603864734299517</v>
      </c>
      <c r="F8" s="4">
        <f t="shared" si="2"/>
        <v>48.3091787439614</v>
      </c>
      <c r="G8" s="5">
        <v>0.1</v>
      </c>
      <c r="H8" s="4">
        <f t="shared" si="3"/>
        <v>800</v>
      </c>
      <c r="I8" s="8"/>
      <c r="J8" s="10"/>
      <c r="Q8" s="14"/>
    </row>
    <row r="9" customFormat="1" ht="14.25" spans="1:17">
      <c r="A9">
        <v>5</v>
      </c>
      <c r="B9" s="1">
        <v>1000</v>
      </c>
      <c r="C9" s="1">
        <f t="shared" si="0"/>
        <v>10000</v>
      </c>
      <c r="D9" s="2">
        <v>50</v>
      </c>
      <c r="E9" s="3">
        <f t="shared" si="1"/>
        <v>0.120772946859903</v>
      </c>
      <c r="F9" s="4">
        <f t="shared" si="2"/>
        <v>120.772946859903</v>
      </c>
      <c r="G9" s="5">
        <v>0.08</v>
      </c>
      <c r="H9" s="4">
        <f t="shared" si="3"/>
        <v>800</v>
      </c>
      <c r="I9" s="8"/>
      <c r="J9" s="10"/>
      <c r="Q9" s="14"/>
    </row>
    <row r="10" customFormat="1" ht="14.25" spans="1:17">
      <c r="A10">
        <v>6</v>
      </c>
      <c r="B10" s="1">
        <v>800</v>
      </c>
      <c r="C10" s="1">
        <f t="shared" si="0"/>
        <v>8000</v>
      </c>
      <c r="D10" s="2">
        <v>10</v>
      </c>
      <c r="E10" s="3">
        <f t="shared" si="1"/>
        <v>0.0241545893719807</v>
      </c>
      <c r="F10" s="4">
        <f t="shared" si="2"/>
        <v>19.3236714975845</v>
      </c>
      <c r="G10" s="5">
        <v>0.1</v>
      </c>
      <c r="H10" s="4">
        <f t="shared" si="3"/>
        <v>800</v>
      </c>
      <c r="I10" s="8"/>
      <c r="J10" s="10"/>
      <c r="Q10" s="14"/>
    </row>
    <row r="11" customFormat="1" ht="14.25" spans="1:17">
      <c r="A11">
        <v>7</v>
      </c>
      <c r="B11" s="1">
        <v>600</v>
      </c>
      <c r="C11" s="1">
        <f t="shared" si="0"/>
        <v>6000</v>
      </c>
      <c r="D11" s="2">
        <v>33</v>
      </c>
      <c r="E11" s="3">
        <f t="shared" si="1"/>
        <v>0.0797101449275362</v>
      </c>
      <c r="F11" s="4">
        <f t="shared" si="2"/>
        <v>47.8260869565217</v>
      </c>
      <c r="G11" s="5">
        <v>0.1</v>
      </c>
      <c r="H11" s="4">
        <f t="shared" si="3"/>
        <v>600</v>
      </c>
      <c r="I11" s="8"/>
      <c r="J11" s="10"/>
      <c r="Q11" s="14"/>
    </row>
    <row r="12" customFormat="1" ht="14.25" spans="1:17">
      <c r="A12">
        <v>8</v>
      </c>
      <c r="B12" s="1">
        <v>4000</v>
      </c>
      <c r="C12" s="1">
        <f t="shared" si="0"/>
        <v>40000</v>
      </c>
      <c r="D12" s="2">
        <v>5</v>
      </c>
      <c r="E12" s="3">
        <f t="shared" si="1"/>
        <v>0.0120772946859903</v>
      </c>
      <c r="F12" s="4">
        <f t="shared" si="2"/>
        <v>48.3091787439614</v>
      </c>
      <c r="G12" s="5">
        <v>0.005</v>
      </c>
      <c r="H12" s="4">
        <f t="shared" si="3"/>
        <v>200</v>
      </c>
      <c r="I12" s="8"/>
      <c r="J12" s="10"/>
      <c r="Q12" s="14"/>
    </row>
    <row r="13" customFormat="1" ht="14.25" spans="1:17">
      <c r="A13">
        <v>9</v>
      </c>
      <c r="B13" s="1">
        <v>600</v>
      </c>
      <c r="C13" s="1">
        <f t="shared" si="0"/>
        <v>6000</v>
      </c>
      <c r="D13" s="2">
        <v>33</v>
      </c>
      <c r="E13" s="3">
        <f t="shared" si="1"/>
        <v>0.0797101449275362</v>
      </c>
      <c r="F13" s="4">
        <f t="shared" si="2"/>
        <v>47.8260869565217</v>
      </c>
      <c r="G13" s="5">
        <v>0.09</v>
      </c>
      <c r="H13" s="4">
        <f t="shared" si="3"/>
        <v>540</v>
      </c>
      <c r="J13" s="8"/>
      <c r="K13" s="8"/>
      <c r="L13" s="8"/>
      <c r="M13" s="8"/>
      <c r="N13" s="8"/>
      <c r="O13" s="8"/>
      <c r="P13" s="8"/>
      <c r="Q13" s="8"/>
    </row>
    <row r="14" customFormat="1" ht="14.25" spans="1:17">
      <c r="A14">
        <v>10</v>
      </c>
      <c r="B14" s="1">
        <v>2000</v>
      </c>
      <c r="C14" s="1">
        <f t="shared" si="0"/>
        <v>20000</v>
      </c>
      <c r="D14" s="2">
        <v>25</v>
      </c>
      <c r="E14" s="3">
        <f t="shared" si="1"/>
        <v>0.0603864734299517</v>
      </c>
      <c r="F14" s="4">
        <f t="shared" si="2"/>
        <v>120.772946859903</v>
      </c>
      <c r="G14" s="5">
        <v>0.01</v>
      </c>
      <c r="H14" s="4">
        <f t="shared" si="3"/>
        <v>200</v>
      </c>
      <c r="J14" s="9"/>
      <c r="K14" s="10"/>
      <c r="L14" s="10"/>
      <c r="M14" s="10"/>
      <c r="N14" s="10"/>
      <c r="O14" s="10"/>
      <c r="P14" s="10"/>
      <c r="Q14" s="10"/>
    </row>
    <row r="15" customFormat="1" ht="14.25" spans="1:17">
      <c r="A15">
        <v>11</v>
      </c>
      <c r="B15" s="1">
        <v>400</v>
      </c>
      <c r="C15" s="1">
        <f t="shared" si="0"/>
        <v>4000</v>
      </c>
      <c r="D15" s="2">
        <v>20</v>
      </c>
      <c r="E15" s="3">
        <f t="shared" si="1"/>
        <v>0.0483091787439614</v>
      </c>
      <c r="F15" s="4">
        <f t="shared" si="2"/>
        <v>19.3236714975845</v>
      </c>
      <c r="G15" s="5">
        <v>0.04</v>
      </c>
      <c r="H15" s="4">
        <f t="shared" si="3"/>
        <v>160</v>
      </c>
      <c r="Q15" s="14"/>
    </row>
    <row r="16" customFormat="1" ht="14.25" spans="1:17">
      <c r="A16">
        <v>12</v>
      </c>
      <c r="B16" s="1">
        <v>800</v>
      </c>
      <c r="C16" s="1">
        <f t="shared" si="0"/>
        <v>8000</v>
      </c>
      <c r="D16" s="2">
        <v>25</v>
      </c>
      <c r="E16" s="3">
        <f t="shared" si="1"/>
        <v>0.0603864734299517</v>
      </c>
      <c r="F16" s="4">
        <f t="shared" si="2"/>
        <v>48.3091787439614</v>
      </c>
      <c r="G16" s="5">
        <v>0.1</v>
      </c>
      <c r="H16" s="4">
        <f t="shared" si="3"/>
        <v>800</v>
      </c>
      <c r="Q16" s="14"/>
    </row>
    <row r="17" customFormat="1" ht="14.25" spans="1:17">
      <c r="A17">
        <v>13</v>
      </c>
      <c r="B17" s="1">
        <v>2000</v>
      </c>
      <c r="C17" s="1">
        <f t="shared" si="0"/>
        <v>20000</v>
      </c>
      <c r="D17" s="2">
        <v>20</v>
      </c>
      <c r="E17" s="3">
        <f t="shared" si="1"/>
        <v>0.0483091787439614</v>
      </c>
      <c r="F17" s="4">
        <f t="shared" si="2"/>
        <v>96.6183574879227</v>
      </c>
      <c r="G17" s="5">
        <v>0.01</v>
      </c>
      <c r="H17" s="4">
        <f t="shared" si="3"/>
        <v>200</v>
      </c>
      <c r="Q17" s="14"/>
    </row>
    <row r="18" customFormat="1" ht="14.25" spans="1:17">
      <c r="A18">
        <v>14</v>
      </c>
      <c r="B18" s="1">
        <v>1000</v>
      </c>
      <c r="C18" s="1">
        <f t="shared" si="0"/>
        <v>10000</v>
      </c>
      <c r="D18" s="2">
        <v>33</v>
      </c>
      <c r="E18" s="3">
        <f t="shared" si="1"/>
        <v>0.0797101449275362</v>
      </c>
      <c r="F18" s="4">
        <f t="shared" si="2"/>
        <v>79.7101449275362</v>
      </c>
      <c r="G18" s="5">
        <v>0.09</v>
      </c>
      <c r="H18" s="4">
        <f t="shared" si="3"/>
        <v>900</v>
      </c>
      <c r="I18" s="11"/>
      <c r="J18" s="11"/>
      <c r="K18" s="11"/>
      <c r="Q18" s="14"/>
    </row>
    <row r="19" customFormat="1" ht="14.25" spans="1:17">
      <c r="A19">
        <v>15</v>
      </c>
      <c r="B19" s="1">
        <v>400</v>
      </c>
      <c r="C19" s="1">
        <f t="shared" si="0"/>
        <v>4000</v>
      </c>
      <c r="D19" s="2">
        <v>50</v>
      </c>
      <c r="E19" s="3">
        <f t="shared" si="1"/>
        <v>0.120772946859903</v>
      </c>
      <c r="F19" s="4">
        <f t="shared" si="2"/>
        <v>48.3091787439614</v>
      </c>
      <c r="G19" s="5">
        <v>0.04</v>
      </c>
      <c r="H19" s="4">
        <f t="shared" si="3"/>
        <v>160</v>
      </c>
      <c r="I19" s="11"/>
      <c r="J19" s="11"/>
      <c r="K19" s="11"/>
      <c r="Q19" s="15"/>
    </row>
    <row r="20" customFormat="1" spans="1:17">
      <c r="A20" t="s">
        <v>77</v>
      </c>
      <c r="B20" s="1">
        <v>1</v>
      </c>
      <c r="C20" s="1"/>
      <c r="D20">
        <f t="shared" ref="D20:H20" si="4">SUM(D4:D19)</f>
        <v>414</v>
      </c>
      <c r="E20">
        <f t="shared" si="4"/>
        <v>1</v>
      </c>
      <c r="F20" s="6">
        <f t="shared" si="4"/>
        <v>895.169082125604</v>
      </c>
      <c r="G20" s="7">
        <f t="shared" si="4"/>
        <v>1</v>
      </c>
      <c r="H20" s="6">
        <f t="shared" si="4"/>
        <v>8020</v>
      </c>
      <c r="I20" s="12">
        <v>2.99</v>
      </c>
      <c r="J20" s="13"/>
      <c r="K20" s="13"/>
      <c r="L20" s="6"/>
      <c r="M20" s="6"/>
      <c r="N20" s="6"/>
      <c r="O20" s="6"/>
      <c r="P20" s="6"/>
      <c r="Q20" s="16"/>
    </row>
    <row r="21" customFormat="1" spans="1:1">
      <c r="A21" t="s">
        <v>62</v>
      </c>
    </row>
    <row r="22" customFormat="1" spans="1:2">
      <c r="A22">
        <v>1</v>
      </c>
      <c r="B22" t="s">
        <v>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具体需求</vt:lpstr>
      <vt:lpstr>定价方略</vt:lpstr>
      <vt:lpstr>参考竞品</vt:lpstr>
      <vt:lpstr>转盘优化</vt:lpstr>
      <vt:lpstr>数值优化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2017-08-15T05:49:00Z</dcterms:created>
  <dcterms:modified xsi:type="dcterms:W3CDTF">2017-11-17T11:15:56Z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