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85" windowHeight="9375" tabRatio="500"/>
  </bookViews>
  <sheets>
    <sheet name="大商城" sheetId="5" r:id="rId1"/>
    <sheet name="3付费点小商城" sheetId="6" r:id="rId2"/>
    <sheet name="2付费点小商城" sheetId="7" r:id="rId3"/>
    <sheet name="VIP" sheetId="8" r:id="rId4"/>
    <sheet name="限时商城" sheetId="9" r:id="rId5"/>
  </sheets>
  <calcPr calcId="144525" concurrentCalc="0"/>
</workbook>
</file>

<file path=xl/sharedStrings.xml><?xml version="1.0" encoding="utf-8"?>
<sst xmlns="http://schemas.openxmlformats.org/spreadsheetml/2006/main" count="160">
  <si>
    <t>商品名</t>
  </si>
  <si>
    <t>BUY CREDITS</t>
  </si>
  <si>
    <r>
      <rPr>
        <sz val="12"/>
        <color rgb="FF000000"/>
        <rFont val="Calibri"/>
        <charset val="134"/>
      </rPr>
      <t>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</si>
  <si>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10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</si>
  <si>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50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</si>
  <si>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150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</si>
  <si>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500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</si>
  <si>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1000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</si>
  <si>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5000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</si>
  <si>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10000</t>
    </r>
    <r>
      <rPr>
        <sz val="12"/>
        <color rgb="FF000000"/>
        <rFont val="宋体"/>
        <charset val="134"/>
      </rPr>
      <t>刀</t>
    </r>
  </si>
  <si>
    <r>
      <rPr>
        <sz val="12"/>
        <color rgb="FF000000"/>
        <rFont val="Calibri"/>
        <charset val="134"/>
      </rPr>
      <t>VIP0</t>
    </r>
    <r>
      <rPr>
        <sz val="12"/>
        <color rgb="FF000000"/>
        <rFont val="宋体"/>
        <charset val="134"/>
      </rPr>
      <t>级</t>
    </r>
  </si>
  <si>
    <t>VIP1级</t>
  </si>
  <si>
    <r>
      <rPr>
        <sz val="12"/>
        <color rgb="FF000000"/>
        <rFont val="Calibri"/>
        <charset val="134"/>
      </rPr>
      <t>VIP2</t>
    </r>
    <r>
      <rPr>
        <sz val="12"/>
        <color rgb="FF000000"/>
        <rFont val="宋体"/>
        <charset val="134"/>
      </rPr>
      <t>级</t>
    </r>
  </si>
  <si>
    <r>
      <rPr>
        <sz val="12"/>
        <color rgb="FF000000"/>
        <rFont val="Calibri"/>
        <charset val="134"/>
      </rPr>
      <t>VIP3</t>
    </r>
    <r>
      <rPr>
        <sz val="12"/>
        <color rgb="FF000000"/>
        <rFont val="宋体"/>
        <charset val="134"/>
      </rPr>
      <t>级</t>
    </r>
  </si>
  <si>
    <r>
      <rPr>
        <sz val="12"/>
        <color rgb="FF000000"/>
        <rFont val="Calibri"/>
        <charset val="134"/>
      </rPr>
      <t>VIP4</t>
    </r>
    <r>
      <rPr>
        <sz val="12"/>
        <color rgb="FF000000"/>
        <rFont val="宋体"/>
        <charset val="134"/>
      </rPr>
      <t>级</t>
    </r>
  </si>
  <si>
    <r>
      <rPr>
        <sz val="12"/>
        <color rgb="FF000000"/>
        <rFont val="Calibri"/>
        <charset val="134"/>
      </rPr>
      <t>VIP5</t>
    </r>
    <r>
      <rPr>
        <sz val="12"/>
        <color rgb="FF000000"/>
        <rFont val="宋体"/>
        <charset val="134"/>
      </rPr>
      <t>级</t>
    </r>
  </si>
  <si>
    <r>
      <rPr>
        <sz val="12"/>
        <color rgb="FF000000"/>
        <rFont val="Calibri"/>
        <charset val="134"/>
      </rPr>
      <t>VIP6</t>
    </r>
    <r>
      <rPr>
        <sz val="12"/>
        <color rgb="FF000000"/>
        <rFont val="宋体"/>
        <charset val="134"/>
      </rPr>
      <t>级</t>
    </r>
  </si>
  <si>
    <r>
      <rPr>
        <sz val="12"/>
        <color rgb="FF000000"/>
        <rFont val="Calibri"/>
        <charset val="134"/>
      </rPr>
      <t>VIP7</t>
    </r>
    <r>
      <rPr>
        <sz val="12"/>
        <color rgb="FF000000"/>
        <rFont val="宋体"/>
        <charset val="134"/>
      </rPr>
      <t>级</t>
    </r>
  </si>
  <si>
    <t>ID</t>
  </si>
  <si>
    <t>GP、iOS商店中的商品名</t>
  </si>
  <si>
    <t>Title</t>
  </si>
  <si>
    <t>现价</t>
  </si>
  <si>
    <t>原价</t>
  </si>
  <si>
    <t>VIP点数</t>
  </si>
  <si>
    <t>宣传标语，X% OFF</t>
  </si>
  <si>
    <t>Credits</t>
  </si>
  <si>
    <t>ALL IN Pack</t>
  </si>
  <si>
    <t>300%MORE</t>
  </si>
  <si>
    <t>Betting the Farm Pack</t>
  </si>
  <si>
    <t>250%MORE</t>
  </si>
  <si>
    <t>DoubleDown Pack</t>
  </si>
  <si>
    <t>200%MORE</t>
  </si>
  <si>
    <t>Ante-Up Pack</t>
  </si>
  <si>
    <t>100%MORE</t>
  </si>
  <si>
    <t>Rookie Pack</t>
  </si>
  <si>
    <t>50%MORE</t>
  </si>
  <si>
    <t>25%MORE</t>
  </si>
  <si>
    <t>活动名</t>
  </si>
  <si>
    <r>
      <rPr>
        <sz val="12"/>
        <color theme="1"/>
        <rFont val="Calibri"/>
        <charset val="134"/>
      </rPr>
      <t>3</t>
    </r>
    <r>
      <rPr>
        <sz val="12"/>
        <color theme="1"/>
        <rFont val="宋体"/>
        <charset val="134"/>
      </rPr>
      <t>付费点小商城</t>
    </r>
  </si>
  <si>
    <r>
      <rPr>
        <sz val="12"/>
        <color theme="1"/>
        <rFont val="Calibri"/>
        <charset val="134"/>
      </rPr>
      <t>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</si>
  <si>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10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</si>
  <si>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50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</si>
  <si>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150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</si>
  <si>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500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</si>
  <si>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1000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</si>
  <si>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5000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</si>
  <si>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10000</t>
    </r>
    <r>
      <rPr>
        <sz val="12"/>
        <color theme="1"/>
        <rFont val="宋体"/>
        <charset val="134"/>
      </rPr>
      <t>刀</t>
    </r>
  </si>
  <si>
    <r>
      <rPr>
        <sz val="12"/>
        <color theme="1"/>
        <rFont val="Calibri"/>
        <charset val="134"/>
      </rPr>
      <t>VIP0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</si>
  <si>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VIP2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</si>
  <si>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VIP3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</si>
  <si>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VIP4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</si>
  <si>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VIP5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</si>
  <si>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VIP6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</si>
  <si>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VIP7</t>
    </r>
    <r>
      <rPr>
        <sz val="12"/>
        <color theme="1"/>
        <rFont val="宋体"/>
        <charset val="134"/>
      </rPr>
      <t>级</t>
    </r>
  </si>
  <si>
    <t>还未实现</t>
  </si>
  <si>
    <t>用户分群</t>
  </si>
  <si>
    <t>给不同VIP等级的玩家推荐相应的红色商品</t>
  </si>
  <si>
    <t>弹窗入口</t>
  </si>
  <si>
    <t>大厅</t>
  </si>
  <si>
    <t>弹窗时机</t>
  </si>
  <si>
    <t>超过30分钟，由手机返回游戏，进入大厅后弹出（每天第一次进游戏不弹出）</t>
  </si>
  <si>
    <t>参考竞品</t>
  </si>
  <si>
    <r>
      <rPr>
        <sz val="12"/>
        <color theme="1"/>
        <rFont val="Calibri"/>
        <charset val="134"/>
      </rPr>
      <t>2</t>
    </r>
    <r>
      <rPr>
        <sz val="12"/>
        <color theme="1"/>
        <rFont val="宋体"/>
        <charset val="134"/>
      </rPr>
      <t>付费点小商城</t>
    </r>
  </si>
  <si>
    <t>用户不分群，用户破产时，给玩家推荐红色商品</t>
  </si>
  <si>
    <t>卷轴界面</t>
  </si>
  <si>
    <t>当玩家破产（相对破产或绝对破产）时，弹窗</t>
  </si>
  <si>
    <t>相对破产：最小Bet&lt;总资产&lt;当前Bet</t>
  </si>
  <si>
    <t>绝对破产：总资产&lt;当前Bet=最小Bet</t>
  </si>
  <si>
    <r>
      <rPr>
        <sz val="12"/>
        <color theme="1"/>
        <rFont val="Calibri"/>
        <charset val="134"/>
      </rPr>
      <t>VIP</t>
    </r>
    <r>
      <rPr>
        <sz val="12"/>
        <color theme="1"/>
        <rFont val="宋体"/>
        <charset val="134"/>
      </rPr>
      <t>福利</t>
    </r>
  </si>
  <si>
    <t>VIPLeveL</t>
  </si>
  <si>
    <t>VIPLevelName</t>
  </si>
  <si>
    <t>VIPLevelNeedPoint</t>
  </si>
  <si>
    <t>需要的钱（美元）</t>
  </si>
  <si>
    <t>StoreAddition</t>
  </si>
  <si>
    <t>DailyBonusAddition</t>
  </si>
  <si>
    <t>HourBonusAddition</t>
  </si>
  <si>
    <t>FriendsGiftsAddition</t>
  </si>
  <si>
    <t>ExclusiveMachine</t>
  </si>
  <si>
    <t>Diamond</t>
  </si>
  <si>
    <t>Yellow</t>
  </si>
  <si>
    <t>Pink</t>
  </si>
  <si>
    <t>Purple</t>
  </si>
  <si>
    <t>Green</t>
  </si>
  <si>
    <t>Blue</t>
  </si>
  <si>
    <t>Red</t>
  </si>
  <si>
    <t>Black</t>
  </si>
  <si>
    <t>宣传DailyBonus</t>
  </si>
  <si>
    <t>宣传HourlyBonus</t>
  </si>
  <si>
    <t>宣传BuyCredits</t>
  </si>
  <si>
    <t>VIP Pack1</t>
  </si>
  <si>
    <t>VIP Pack2</t>
  </si>
  <si>
    <t>VIP Pack3</t>
  </si>
  <si>
    <t>展示商品</t>
  </si>
  <si>
    <t>商品入口</t>
  </si>
  <si>
    <r>
      <rPr>
        <sz val="12"/>
        <color theme="1"/>
        <rFont val="宋体"/>
        <charset val="134"/>
      </rPr>
      <t>点击</t>
    </r>
    <r>
      <rPr>
        <sz val="12"/>
        <color theme="1"/>
        <rFont val="Calibri"/>
        <charset val="134"/>
      </rPr>
      <t>VIP</t>
    </r>
    <r>
      <rPr>
        <sz val="12"/>
        <color theme="1"/>
        <rFont val="宋体"/>
        <charset val="134"/>
      </rPr>
      <t>按钮弹出，（然后点击i按钮，进入VIP福利界面）</t>
    </r>
  </si>
  <si>
    <r>
      <rPr>
        <sz val="12"/>
        <color theme="1"/>
        <rFont val="Calibri"/>
        <charset val="134"/>
      </rPr>
      <t>VIP Pack</t>
    </r>
    <r>
      <rPr>
        <sz val="12"/>
        <color theme="1"/>
        <rFont val="宋体"/>
        <charset val="134"/>
      </rPr>
      <t>的UI</t>
    </r>
  </si>
  <si>
    <t>标题</t>
  </si>
  <si>
    <r>
      <rPr>
        <sz val="12"/>
        <color theme="1"/>
        <rFont val="Calibri"/>
        <charset val="134"/>
      </rPr>
      <t xml:space="preserve">UPGRADE TO </t>
    </r>
    <r>
      <rPr>
        <sz val="12"/>
        <color rgb="FFFF0000"/>
        <rFont val="Calibri"/>
        <charset val="134"/>
      </rPr>
      <t>X</t>
    </r>
    <r>
      <rPr>
        <sz val="12"/>
        <color theme="1"/>
        <rFont val="Calibri"/>
        <charset val="134"/>
      </rPr>
      <t xml:space="preserve"> VIP</t>
    </r>
  </si>
  <si>
    <r>
      <rPr>
        <sz val="12"/>
        <color rgb="FFFF0000"/>
        <rFont val="Calibri"/>
        <charset val="134"/>
      </rPr>
      <t>X</t>
    </r>
    <r>
      <rPr>
        <sz val="12"/>
        <color rgb="FFFF0000"/>
        <rFont val="宋体"/>
        <charset val="134"/>
      </rPr>
      <t>为Yellow Diamon、Pink Diamond、Purple Diamond</t>
    </r>
  </si>
  <si>
    <t>重要信息</t>
  </si>
  <si>
    <t>Daily Bonus</t>
  </si>
  <si>
    <t>Hourly Bonus</t>
  </si>
  <si>
    <t>Credit Purchase</t>
  </si>
  <si>
    <t>Bonus Credits</t>
  </si>
  <si>
    <t>One Time Only</t>
  </si>
  <si>
    <t>按钮</t>
  </si>
  <si>
    <t>i</t>
  </si>
  <si>
    <t>点击后进入VIP福利界面</t>
  </si>
  <si>
    <r>
      <rPr>
        <sz val="12"/>
        <color theme="1"/>
        <rFont val="Calibri"/>
        <charset val="134"/>
      </rPr>
      <t>UPGRADE NOW</t>
    </r>
    <r>
      <rPr>
        <sz val="12"/>
        <color theme="1"/>
        <rFont val="宋体"/>
        <charset val="134"/>
      </rPr>
      <t>！</t>
    </r>
  </si>
  <si>
    <t>点击后开始购买VIP Pack</t>
  </si>
  <si>
    <t>关闭</t>
  </si>
  <si>
    <t>点击后关闭VIP Pack界面</t>
  </si>
  <si>
    <t>Super Offer</t>
  </si>
  <si>
    <t>商品属性</t>
  </si>
  <si>
    <t>折扣（不显示）</t>
  </si>
  <si>
    <t>赠送LTLucky值</t>
  </si>
  <si>
    <t>商品1</t>
  </si>
  <si>
    <t>Super Offer Pack</t>
  </si>
  <si>
    <t>30*Credits</t>
  </si>
  <si>
    <t>商品2</t>
  </si>
  <si>
    <t>商品3</t>
  </si>
  <si>
    <t>商品4</t>
  </si>
  <si>
    <t>商品5</t>
  </si>
  <si>
    <t>商品6</t>
  </si>
  <si>
    <t>商品7</t>
  </si>
  <si>
    <t>商品8</t>
  </si>
  <si>
    <t>商品9</t>
  </si>
  <si>
    <r>
      <rPr>
        <sz val="12"/>
        <color theme="1"/>
        <rFont val="Calibri"/>
        <charset val="134"/>
      </rPr>
      <t>VIP</t>
    </r>
    <r>
      <rPr>
        <sz val="12"/>
        <color theme="1"/>
        <rFont val="宋体"/>
        <charset val="134"/>
      </rPr>
      <t>倍数</t>
    </r>
  </si>
  <si>
    <t>商城中Credits数</t>
  </si>
  <si>
    <t>商品1($1)</t>
  </si>
  <si>
    <t>商品2($2)</t>
  </si>
  <si>
    <t>商品3($5)</t>
  </si>
  <si>
    <t>商品4($10)</t>
  </si>
  <si>
    <t>商品5($20)</t>
  </si>
  <si>
    <t>商品6($50)</t>
  </si>
  <si>
    <t>商品7($100)</t>
  </si>
  <si>
    <t>商品8($100)</t>
  </si>
  <si>
    <t>商品9($100)</t>
  </si>
  <si>
    <t>VIP0级</t>
  </si>
  <si>
    <r>
      <rPr>
        <sz val="12"/>
        <color theme="1"/>
        <rFont val="Calibri"/>
        <charset val="134"/>
      </rPr>
      <t>2500</t>
    </r>
    <r>
      <rPr>
        <sz val="12"/>
        <color theme="1"/>
        <rFont val="宋体"/>
        <charset val="134"/>
      </rPr>
      <t>，</t>
    </r>
    <r>
      <rPr>
        <sz val="12"/>
        <color theme="1"/>
        <rFont val="Calibri"/>
        <charset val="134"/>
      </rPr>
      <t>5000</t>
    </r>
  </si>
  <si>
    <r>
      <rPr>
        <sz val="12"/>
        <color theme="1"/>
        <rFont val="Calibri"/>
        <charset val="134"/>
      </rPr>
      <t>VIP1</t>
    </r>
    <r>
      <rPr>
        <sz val="12"/>
        <color theme="1"/>
        <rFont val="宋体"/>
        <charset val="134"/>
      </rPr>
      <t>级</t>
    </r>
  </si>
  <si>
    <r>
      <rPr>
        <sz val="12"/>
        <color theme="1"/>
        <rFont val="Calibri"/>
        <charset val="134"/>
      </rPr>
      <t>5500</t>
    </r>
    <r>
      <rPr>
        <sz val="12"/>
        <color theme="1"/>
        <rFont val="宋体"/>
        <charset val="134"/>
      </rPr>
      <t>，16500</t>
    </r>
  </si>
  <si>
    <r>
      <rPr>
        <sz val="12"/>
        <color theme="1"/>
        <rFont val="Calibri"/>
        <charset val="134"/>
      </rPr>
      <t>19500</t>
    </r>
    <r>
      <rPr>
        <sz val="12"/>
        <color theme="1"/>
        <rFont val="宋体"/>
        <charset val="134"/>
      </rPr>
      <t>，52000</t>
    </r>
  </si>
  <si>
    <t>VIP3级</t>
  </si>
  <si>
    <r>
      <rPr>
        <sz val="12"/>
        <color theme="1"/>
        <rFont val="Calibri"/>
        <charset val="134"/>
      </rPr>
      <t>60000</t>
    </r>
    <r>
      <rPr>
        <sz val="12"/>
        <color theme="1"/>
        <rFont val="宋体"/>
        <charset val="134"/>
      </rPr>
      <t>，180000</t>
    </r>
  </si>
  <si>
    <r>
      <rPr>
        <sz val="12"/>
        <color theme="1"/>
        <rFont val="Calibri"/>
        <charset val="134"/>
      </rPr>
      <t>192000</t>
    </r>
    <r>
      <rPr>
        <sz val="12"/>
        <color theme="1"/>
        <rFont val="宋体"/>
        <charset val="134"/>
      </rPr>
      <t>，560000</t>
    </r>
  </si>
  <si>
    <r>
      <rPr>
        <sz val="12"/>
        <color theme="1"/>
        <rFont val="Calibri"/>
        <charset val="134"/>
      </rPr>
      <t>612500</t>
    </r>
    <r>
      <rPr>
        <sz val="12"/>
        <color theme="1"/>
        <rFont val="宋体"/>
        <charset val="134"/>
      </rPr>
      <t>，1400000</t>
    </r>
  </si>
  <si>
    <t>VIP6级</t>
  </si>
  <si>
    <t>VIP7级</t>
  </si>
  <si>
    <t>SUPER OFFER</t>
  </si>
  <si>
    <t>现价、Credits、原价、倒计时</t>
  </si>
  <si>
    <t>BUY NOW</t>
  </si>
  <si>
    <t>点击后购买</t>
  </si>
  <si>
    <t>每天第一次进入游戏时</t>
  </si>
  <si>
    <t>两次限时商城的弹出有1小时的时间间隔，解决在前一天23：59分第一次进入游戏的情况。</t>
  </si>
  <si>
    <t>活动入口2</t>
  </si>
  <si>
    <t>Deal</t>
  </si>
  <si>
    <t>在倒计时内，点击Deal可以打开Super Offer</t>
  </si>
  <si>
    <t>购买成功后，商品消失，点击Deal，打开3付费点小商城</t>
  </si>
  <si>
    <t>功能框图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</si>
</sst>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24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16" borderId="10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9" fillId="24" borderId="1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wrapText="1"/>
    </xf>
    <xf numFmtId="9" fontId="0" fillId="2" borderId="0" xfId="0" applyNumberForma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 applyBorder="1" applyAlignment="1">
      <alignment horizontal="left" wrapText="1"/>
    </xf>
    <xf numFmtId="0" fontId="0" fillId="0" borderId="0" xfId="0" applyAlignment="1">
      <alignment wrapText="1"/>
    </xf>
    <xf numFmtId="176" fontId="1" fillId="0" borderId="0" xfId="0" applyNumberFormat="1" applyFont="1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/>
    <xf numFmtId="0" fontId="3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17</xdr:row>
      <xdr:rowOff>38100</xdr:rowOff>
    </xdr:from>
    <xdr:to>
      <xdr:col>8</xdr:col>
      <xdr:colOff>749300</xdr:colOff>
      <xdr:row>42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9800" y="3124200"/>
          <a:ext cx="6553200" cy="4651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317500</xdr:colOff>
      <xdr:row>18</xdr:row>
      <xdr:rowOff>88900</xdr:rowOff>
    </xdr:from>
    <xdr:to>
      <xdr:col>9</xdr:col>
      <xdr:colOff>0</xdr:colOff>
      <xdr:row>46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7500" y="3346450"/>
          <a:ext cx="5854700" cy="5003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915068</xdr:colOff>
      <xdr:row>38</xdr:row>
      <xdr:rowOff>0</xdr:rowOff>
    </xdr:from>
    <xdr:to>
      <xdr:col>4</xdr:col>
      <xdr:colOff>469900</xdr:colOff>
      <xdr:row>57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035" y="7058025"/>
          <a:ext cx="5092065" cy="3616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685800</xdr:colOff>
      <xdr:row>31</xdr:row>
      <xdr:rowOff>38100</xdr:rowOff>
    </xdr:from>
    <xdr:to>
      <xdr:col>5</xdr:col>
      <xdr:colOff>1168400</xdr:colOff>
      <xdr:row>56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648325"/>
          <a:ext cx="6477000" cy="463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B19" sqref="B19"/>
    </sheetView>
  </sheetViews>
  <sheetFormatPr defaultColWidth="9" defaultRowHeight="14.25"/>
  <cols>
    <col min="1" max="1" width="9.16666666666667" customWidth="1"/>
    <col min="2" max="2" width="22.1666666666667" customWidth="1"/>
    <col min="3" max="3" width="11.8333333333333" customWidth="1"/>
    <col min="4" max="4" width="6.16666666666667" customWidth="1"/>
    <col min="5" max="5" width="7.16666666666667" customWidth="1"/>
    <col min="6" max="6" width="8.16666666666667" customWidth="1"/>
    <col min="7" max="7" width="17.1666666666667" customWidth="1"/>
  </cols>
  <sheetData>
    <row r="1" spans="1:15">
      <c r="A1" s="5" t="s">
        <v>0</v>
      </c>
      <c r="B1" s="39" t="s">
        <v>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9"/>
      <c r="B2" s="39"/>
      <c r="C2" s="39"/>
      <c r="D2" s="39"/>
      <c r="E2" s="39"/>
      <c r="F2" s="39"/>
      <c r="G2" s="39"/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7</v>
      </c>
      <c r="N2" s="39" t="s">
        <v>8</v>
      </c>
      <c r="O2" s="39" t="s">
        <v>9</v>
      </c>
    </row>
    <row r="3" spans="1:15">
      <c r="A3" s="5"/>
      <c r="B3" s="5"/>
      <c r="C3" s="39"/>
      <c r="D3" s="39"/>
      <c r="E3" s="39"/>
      <c r="F3" s="39"/>
      <c r="G3" s="39"/>
      <c r="H3" s="39" t="s">
        <v>10</v>
      </c>
      <c r="I3" s="39" t="s">
        <v>11</v>
      </c>
      <c r="J3" s="39" t="s">
        <v>12</v>
      </c>
      <c r="K3" s="39" t="s">
        <v>13</v>
      </c>
      <c r="L3" s="39" t="s">
        <v>14</v>
      </c>
      <c r="M3" s="39" t="s">
        <v>15</v>
      </c>
      <c r="N3" s="39" t="s">
        <v>16</v>
      </c>
      <c r="O3" s="39" t="s">
        <v>17</v>
      </c>
    </row>
    <row r="4" spans="1:15">
      <c r="A4" s="39" t="s">
        <v>18</v>
      </c>
      <c r="B4" s="5" t="s">
        <v>19</v>
      </c>
      <c r="C4" s="39" t="s">
        <v>20</v>
      </c>
      <c r="D4" s="5" t="s">
        <v>21</v>
      </c>
      <c r="E4" s="5" t="s">
        <v>22</v>
      </c>
      <c r="F4" s="5" t="s">
        <v>23</v>
      </c>
      <c r="G4" s="5" t="s">
        <v>24</v>
      </c>
      <c r="H4" s="39" t="s">
        <v>25</v>
      </c>
      <c r="I4" s="39" t="s">
        <v>25</v>
      </c>
      <c r="J4" s="39" t="s">
        <v>25</v>
      </c>
      <c r="K4" s="39" t="s">
        <v>25</v>
      </c>
      <c r="L4" s="39" t="s">
        <v>25</v>
      </c>
      <c r="M4" s="39" t="s">
        <v>25</v>
      </c>
      <c r="N4" s="39" t="s">
        <v>25</v>
      </c>
      <c r="O4" s="39" t="s">
        <v>25</v>
      </c>
    </row>
    <row r="5" spans="1:15">
      <c r="A5" s="39">
        <v>1</v>
      </c>
      <c r="B5" s="39" t="s">
        <v>26</v>
      </c>
      <c r="C5" s="40" t="s">
        <v>27</v>
      </c>
      <c r="D5" s="39">
        <v>99.99</v>
      </c>
      <c r="E5" s="5">
        <v>199.99</v>
      </c>
      <c r="F5" s="5">
        <v>10000</v>
      </c>
      <c r="G5" s="41">
        <v>0.5</v>
      </c>
      <c r="H5" s="39">
        <v>800000</v>
      </c>
      <c r="I5" s="39">
        <v>880000</v>
      </c>
      <c r="J5" s="39">
        <v>1040000</v>
      </c>
      <c r="K5" s="39">
        <v>1200000</v>
      </c>
      <c r="L5" s="39">
        <v>1280000</v>
      </c>
      <c r="M5" s="39">
        <v>1400000</v>
      </c>
      <c r="N5" s="39">
        <v>1600000</v>
      </c>
      <c r="O5" s="39">
        <v>2000000</v>
      </c>
    </row>
    <row r="6" spans="1:15">
      <c r="A6" s="39">
        <v>2</v>
      </c>
      <c r="B6" s="39" t="s">
        <v>28</v>
      </c>
      <c r="C6" s="40" t="s">
        <v>29</v>
      </c>
      <c r="D6" s="39">
        <v>49.99</v>
      </c>
      <c r="E6" s="5">
        <v>99.99</v>
      </c>
      <c r="F6" s="5">
        <v>5000</v>
      </c>
      <c r="G6" s="41">
        <v>0.5</v>
      </c>
      <c r="H6" s="39">
        <v>350000</v>
      </c>
      <c r="I6" s="39">
        <v>385000</v>
      </c>
      <c r="J6" s="39">
        <v>455000</v>
      </c>
      <c r="K6" s="39">
        <v>525000</v>
      </c>
      <c r="L6" s="39">
        <v>560000</v>
      </c>
      <c r="M6" s="39">
        <v>612500</v>
      </c>
      <c r="N6" s="39">
        <v>700000</v>
      </c>
      <c r="O6" s="39">
        <v>875000</v>
      </c>
    </row>
    <row r="7" spans="1:15">
      <c r="A7" s="39">
        <v>3</v>
      </c>
      <c r="B7" s="39" t="s">
        <v>30</v>
      </c>
      <c r="C7" s="40" t="s">
        <v>31</v>
      </c>
      <c r="D7" s="39">
        <v>19.99</v>
      </c>
      <c r="E7" s="5">
        <v>39.99</v>
      </c>
      <c r="F7" s="5">
        <v>2000</v>
      </c>
      <c r="G7" s="41">
        <v>0.5</v>
      </c>
      <c r="H7" s="39">
        <v>120000</v>
      </c>
      <c r="I7" s="39">
        <v>132000</v>
      </c>
      <c r="J7" s="39">
        <v>156000</v>
      </c>
      <c r="K7" s="39">
        <v>180000</v>
      </c>
      <c r="L7" s="39">
        <v>192000</v>
      </c>
      <c r="M7" s="39">
        <v>210000</v>
      </c>
      <c r="N7" s="39">
        <v>240000</v>
      </c>
      <c r="O7" s="39">
        <v>300000</v>
      </c>
    </row>
    <row r="8" spans="1:15">
      <c r="A8" s="39">
        <v>4</v>
      </c>
      <c r="B8" s="39" t="s">
        <v>32</v>
      </c>
      <c r="C8" s="40" t="s">
        <v>33</v>
      </c>
      <c r="D8" s="39">
        <v>9.99</v>
      </c>
      <c r="E8" s="5">
        <v>19.99</v>
      </c>
      <c r="F8" s="5">
        <v>1000</v>
      </c>
      <c r="G8" s="41">
        <v>0.5</v>
      </c>
      <c r="H8" s="39">
        <v>40000</v>
      </c>
      <c r="I8" s="39">
        <v>44000</v>
      </c>
      <c r="J8" s="39">
        <v>52000</v>
      </c>
      <c r="K8" s="39">
        <v>60000</v>
      </c>
      <c r="L8" s="39">
        <v>64000</v>
      </c>
      <c r="M8" s="39">
        <v>70000</v>
      </c>
      <c r="N8" s="39">
        <v>80000</v>
      </c>
      <c r="O8" s="39">
        <v>100000</v>
      </c>
    </row>
    <row r="9" spans="1:15">
      <c r="A9" s="39">
        <v>5</v>
      </c>
      <c r="B9" s="39" t="s">
        <v>34</v>
      </c>
      <c r="C9" s="40" t="s">
        <v>35</v>
      </c>
      <c r="D9" s="39">
        <v>4.99</v>
      </c>
      <c r="E9" s="5">
        <v>9.99</v>
      </c>
      <c r="F9" s="5">
        <v>500</v>
      </c>
      <c r="G9" s="41">
        <v>0.5</v>
      </c>
      <c r="H9" s="39">
        <v>15000</v>
      </c>
      <c r="I9" s="39">
        <v>16500</v>
      </c>
      <c r="J9" s="39">
        <v>19500</v>
      </c>
      <c r="K9" s="39">
        <v>22500</v>
      </c>
      <c r="L9" s="39">
        <v>24000</v>
      </c>
      <c r="M9" s="39">
        <v>26250</v>
      </c>
      <c r="N9" s="39">
        <v>30000</v>
      </c>
      <c r="O9" s="39">
        <v>37500</v>
      </c>
    </row>
    <row r="10" spans="1:15">
      <c r="A10" s="39">
        <v>6</v>
      </c>
      <c r="B10" s="39" t="s">
        <v>34</v>
      </c>
      <c r="C10" s="40" t="s">
        <v>36</v>
      </c>
      <c r="D10" s="39">
        <v>1.99</v>
      </c>
      <c r="E10" s="5">
        <v>3.99</v>
      </c>
      <c r="F10" s="5">
        <v>200</v>
      </c>
      <c r="G10" s="41">
        <v>0.5</v>
      </c>
      <c r="H10" s="39">
        <v>5000</v>
      </c>
      <c r="I10" s="39">
        <v>5500</v>
      </c>
      <c r="J10" s="39">
        <v>6500</v>
      </c>
      <c r="K10" s="39">
        <v>7500</v>
      </c>
      <c r="L10" s="39">
        <v>8000</v>
      </c>
      <c r="M10" s="39">
        <v>8750</v>
      </c>
      <c r="N10" s="39">
        <v>10000</v>
      </c>
      <c r="O10" s="39">
        <v>12500</v>
      </c>
    </row>
    <row r="11" spans="1:15">
      <c r="A11" s="39"/>
      <c r="B11" s="39"/>
      <c r="C11" s="39"/>
      <c r="D11" s="39"/>
      <c r="E11" s="5"/>
      <c r="F11" s="5"/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opLeftCell="A4" workbookViewId="0">
      <selection activeCell="H12" sqref="H12"/>
    </sheetView>
  </sheetViews>
  <sheetFormatPr defaultColWidth="9" defaultRowHeight="14.25"/>
  <cols>
    <col min="1" max="2" width="10.8333333333333" style="2"/>
    <col min="3" max="3" width="11.8333333333333" style="2" customWidth="1"/>
    <col min="4" max="4" width="10.3333333333333" style="2" customWidth="1"/>
    <col min="5" max="6" width="8.33333333333333" style="2" customWidth="1"/>
    <col min="7" max="7" width="17.1666666666667" style="2" customWidth="1"/>
    <col min="8" max="16384" width="10.8333333333333" style="2"/>
  </cols>
  <sheetData>
    <row r="1" spans="1:14">
      <c r="A1" s="12" t="s">
        <v>37</v>
      </c>
      <c r="B1" s="2" t="s">
        <v>38</v>
      </c>
      <c r="G1" s="29"/>
      <c r="H1" s="30"/>
      <c r="I1" s="30"/>
      <c r="J1" s="30"/>
      <c r="K1" s="30"/>
      <c r="L1" s="30"/>
      <c r="M1" s="30"/>
      <c r="N1" s="35"/>
    </row>
    <row r="2" spans="7:14">
      <c r="G2" s="31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36" t="s">
        <v>46</v>
      </c>
    </row>
    <row r="3" spans="1:14">
      <c r="A3" s="12"/>
      <c r="G3" s="31" t="s">
        <v>47</v>
      </c>
      <c r="H3" s="2" t="s">
        <v>11</v>
      </c>
      <c r="I3" s="2" t="s">
        <v>48</v>
      </c>
      <c r="J3" s="2" t="s">
        <v>49</v>
      </c>
      <c r="K3" s="2" t="s">
        <v>50</v>
      </c>
      <c r="L3" s="2" t="s">
        <v>51</v>
      </c>
      <c r="M3" s="2" t="s">
        <v>52</v>
      </c>
      <c r="N3" s="36" t="s">
        <v>53</v>
      </c>
    </row>
    <row r="4" spans="1:14">
      <c r="A4" s="2" t="s">
        <v>18</v>
      </c>
      <c r="B4" s="2" t="s">
        <v>20</v>
      </c>
      <c r="C4" s="12" t="s">
        <v>21</v>
      </c>
      <c r="D4" s="12" t="s">
        <v>22</v>
      </c>
      <c r="E4" s="12" t="s">
        <v>23</v>
      </c>
      <c r="F4" s="12" t="s">
        <v>24</v>
      </c>
      <c r="G4" s="31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2" t="s">
        <v>25</v>
      </c>
      <c r="M4" s="2" t="s">
        <v>25</v>
      </c>
      <c r="N4" s="36" t="s">
        <v>25</v>
      </c>
    </row>
    <row r="5" spans="1:14">
      <c r="A5" s="2">
        <v>1</v>
      </c>
      <c r="B5" s="22" t="s">
        <v>27</v>
      </c>
      <c r="C5" s="23">
        <v>99.99</v>
      </c>
      <c r="D5" s="24">
        <f>C5*2+0.01</f>
        <v>199.99</v>
      </c>
      <c r="E5" s="24">
        <f>(C5+0.01)*100</f>
        <v>10000</v>
      </c>
      <c r="F5" s="25">
        <f>1-(C5+0.01)/(D5+0.01)</f>
        <v>0.5</v>
      </c>
      <c r="G5" s="31">
        <v>800000</v>
      </c>
      <c r="H5" s="2">
        <f>G5*1.1</f>
        <v>880000</v>
      </c>
      <c r="I5" s="2">
        <f>G5*1.3</f>
        <v>1040000</v>
      </c>
      <c r="J5" s="27">
        <f>G5*1.5</f>
        <v>1200000</v>
      </c>
      <c r="K5" s="27">
        <f>G5*1.6</f>
        <v>1280000</v>
      </c>
      <c r="L5" s="27">
        <f>G5*1.75</f>
        <v>1400000</v>
      </c>
      <c r="M5" s="27">
        <f>G5*2</f>
        <v>1600000</v>
      </c>
      <c r="N5" s="37">
        <f>G5*2.5</f>
        <v>2000000</v>
      </c>
    </row>
    <row r="6" spans="1:14">
      <c r="A6" s="2">
        <v>2</v>
      </c>
      <c r="B6" s="22" t="s">
        <v>29</v>
      </c>
      <c r="C6" s="23">
        <v>49.99</v>
      </c>
      <c r="D6" s="24">
        <f t="shared" ref="D6:D10" si="0">C6*2+0.01</f>
        <v>99.99</v>
      </c>
      <c r="E6" s="24">
        <f t="shared" ref="E6:E10" si="1">(C6+0.01)*100</f>
        <v>5000</v>
      </c>
      <c r="F6" s="25">
        <f t="shared" ref="F6:F10" si="2">1-(C6+0.01)/(D6+0.01)</f>
        <v>0.5</v>
      </c>
      <c r="G6" s="31">
        <v>350000</v>
      </c>
      <c r="H6" s="2">
        <f t="shared" ref="H6:H10" si="3">G6*1.1</f>
        <v>385000</v>
      </c>
      <c r="I6" s="27">
        <f t="shared" ref="I6:I10" si="4">G6*1.3</f>
        <v>455000</v>
      </c>
      <c r="J6" s="27">
        <f t="shared" ref="J6:J10" si="5">G6*1.5</f>
        <v>525000</v>
      </c>
      <c r="K6" s="27">
        <f t="shared" ref="K6:K10" si="6">G6*1.6</f>
        <v>560000</v>
      </c>
      <c r="L6" s="27">
        <f t="shared" ref="L6:L10" si="7">G6*1.75</f>
        <v>612500</v>
      </c>
      <c r="M6" s="27">
        <f t="shared" ref="M6:M10" si="8">G6*2</f>
        <v>700000</v>
      </c>
      <c r="N6" s="37">
        <f t="shared" ref="N6:N10" si="9">G6*2.5</f>
        <v>875000</v>
      </c>
    </row>
    <row r="7" spans="1:14">
      <c r="A7" s="2">
        <v>3</v>
      </c>
      <c r="B7" s="22" t="s">
        <v>31</v>
      </c>
      <c r="C7" s="23">
        <v>19.99</v>
      </c>
      <c r="D7" s="24">
        <f t="shared" si="0"/>
        <v>39.99</v>
      </c>
      <c r="E7" s="24">
        <f t="shared" si="1"/>
        <v>2000</v>
      </c>
      <c r="F7" s="25">
        <f t="shared" si="2"/>
        <v>0.5</v>
      </c>
      <c r="G7" s="31">
        <v>120000</v>
      </c>
      <c r="H7" s="27">
        <f t="shared" si="3"/>
        <v>132000</v>
      </c>
      <c r="I7" s="27">
        <f t="shared" si="4"/>
        <v>156000</v>
      </c>
      <c r="J7" s="27">
        <f t="shared" si="5"/>
        <v>180000</v>
      </c>
      <c r="K7" s="27">
        <f t="shared" si="6"/>
        <v>192000</v>
      </c>
      <c r="L7" s="27">
        <f t="shared" si="7"/>
        <v>210000</v>
      </c>
      <c r="M7" s="27">
        <f t="shared" si="8"/>
        <v>240000</v>
      </c>
      <c r="N7" s="37">
        <f t="shared" si="9"/>
        <v>300000</v>
      </c>
    </row>
    <row r="8" spans="1:14">
      <c r="A8" s="2">
        <v>4</v>
      </c>
      <c r="B8" s="22" t="s">
        <v>33</v>
      </c>
      <c r="C8" s="23">
        <v>9.99</v>
      </c>
      <c r="D8" s="24">
        <f t="shared" si="0"/>
        <v>19.99</v>
      </c>
      <c r="E8" s="24">
        <f t="shared" si="1"/>
        <v>1000</v>
      </c>
      <c r="F8" s="25">
        <f t="shared" si="2"/>
        <v>0.5</v>
      </c>
      <c r="G8" s="32">
        <v>40000</v>
      </c>
      <c r="H8" s="27">
        <f t="shared" si="3"/>
        <v>44000</v>
      </c>
      <c r="I8" s="27">
        <f t="shared" si="4"/>
        <v>52000</v>
      </c>
      <c r="J8" s="2">
        <f t="shared" si="5"/>
        <v>60000</v>
      </c>
      <c r="K8" s="2">
        <f t="shared" si="6"/>
        <v>64000</v>
      </c>
      <c r="L8" s="2">
        <f t="shared" si="7"/>
        <v>70000</v>
      </c>
      <c r="M8" s="2">
        <f t="shared" si="8"/>
        <v>80000</v>
      </c>
      <c r="N8" s="36">
        <f t="shared" si="9"/>
        <v>100000</v>
      </c>
    </row>
    <row r="9" spans="1:14">
      <c r="A9" s="2">
        <v>5</v>
      </c>
      <c r="B9" s="22" t="s">
        <v>35</v>
      </c>
      <c r="C9" s="23">
        <v>4.99</v>
      </c>
      <c r="D9" s="24">
        <f t="shared" si="0"/>
        <v>9.99</v>
      </c>
      <c r="E9" s="24">
        <f t="shared" si="1"/>
        <v>500</v>
      </c>
      <c r="F9" s="25">
        <f t="shared" si="2"/>
        <v>0.5</v>
      </c>
      <c r="G9" s="32">
        <v>15000</v>
      </c>
      <c r="H9" s="27">
        <f t="shared" si="3"/>
        <v>16500</v>
      </c>
      <c r="I9" s="2">
        <f t="shared" si="4"/>
        <v>19500</v>
      </c>
      <c r="J9" s="2">
        <f t="shared" si="5"/>
        <v>22500</v>
      </c>
      <c r="K9" s="2">
        <f t="shared" si="6"/>
        <v>24000</v>
      </c>
      <c r="L9" s="2">
        <f t="shared" si="7"/>
        <v>26250</v>
      </c>
      <c r="M9" s="2">
        <f t="shared" si="8"/>
        <v>30000</v>
      </c>
      <c r="N9" s="36">
        <f t="shared" si="9"/>
        <v>37500</v>
      </c>
    </row>
    <row r="10" spans="1:14">
      <c r="A10" s="2">
        <v>6</v>
      </c>
      <c r="B10" s="22" t="s">
        <v>36</v>
      </c>
      <c r="C10" s="23">
        <v>1.99</v>
      </c>
      <c r="D10" s="24">
        <f t="shared" si="0"/>
        <v>3.99</v>
      </c>
      <c r="E10" s="24">
        <f t="shared" si="1"/>
        <v>200</v>
      </c>
      <c r="F10" s="25">
        <f t="shared" si="2"/>
        <v>0.5</v>
      </c>
      <c r="G10" s="32">
        <v>5000</v>
      </c>
      <c r="H10" s="2">
        <f t="shared" si="3"/>
        <v>5500</v>
      </c>
      <c r="I10" s="2">
        <f t="shared" si="4"/>
        <v>6500</v>
      </c>
      <c r="J10" s="2">
        <f t="shared" si="5"/>
        <v>7500</v>
      </c>
      <c r="K10" s="2">
        <f t="shared" si="6"/>
        <v>8000</v>
      </c>
      <c r="L10" s="2">
        <f t="shared" si="7"/>
        <v>8750</v>
      </c>
      <c r="M10" s="2">
        <f t="shared" si="8"/>
        <v>10000</v>
      </c>
      <c r="N10" s="36">
        <f t="shared" si="9"/>
        <v>12500</v>
      </c>
    </row>
    <row r="11" spans="5:14">
      <c r="E11" s="24"/>
      <c r="F11" s="24"/>
      <c r="G11" s="31"/>
      <c r="N11" s="36"/>
    </row>
    <row r="12" ht="15" spans="7:14">
      <c r="G12" s="33" t="s">
        <v>54</v>
      </c>
      <c r="H12" s="34"/>
      <c r="I12" s="34"/>
      <c r="J12" s="34"/>
      <c r="K12" s="34"/>
      <c r="L12" s="34"/>
      <c r="M12" s="34"/>
      <c r="N12" s="38"/>
    </row>
    <row r="13" spans="1:3">
      <c r="A13" s="12" t="s">
        <v>55</v>
      </c>
      <c r="B13" s="12" t="s">
        <v>56</v>
      </c>
      <c r="C13" s="12"/>
    </row>
    <row r="14" spans="1:3">
      <c r="A14" s="12" t="s">
        <v>57</v>
      </c>
      <c r="B14" s="12" t="s">
        <v>58</v>
      </c>
      <c r="C14" s="12"/>
    </row>
    <row r="15" spans="1:3">
      <c r="A15" s="12" t="s">
        <v>59</v>
      </c>
      <c r="B15" s="28" t="s">
        <v>60</v>
      </c>
      <c r="C15" s="28"/>
    </row>
    <row r="18" spans="1:2">
      <c r="A18" s="12" t="s">
        <v>61</v>
      </c>
      <c r="B18" s="12"/>
    </row>
  </sheetData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A14" sqref="A14"/>
    </sheetView>
  </sheetViews>
  <sheetFormatPr defaultColWidth="9" defaultRowHeight="14.25"/>
  <sheetData>
    <row r="1" s="2" customFormat="1" spans="1:2">
      <c r="A1" s="12" t="s">
        <v>37</v>
      </c>
      <c r="B1" s="2" t="s">
        <v>62</v>
      </c>
    </row>
    <row r="2" s="2" customFormat="1" spans="7:14"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</row>
    <row r="3" s="2" customFormat="1" spans="1:14">
      <c r="A3" s="12"/>
      <c r="G3" s="2" t="s">
        <v>47</v>
      </c>
      <c r="H3" s="2" t="s">
        <v>11</v>
      </c>
      <c r="I3" s="2" t="s">
        <v>48</v>
      </c>
      <c r="J3" s="2" t="s">
        <v>49</v>
      </c>
      <c r="K3" s="2" t="s">
        <v>50</v>
      </c>
      <c r="L3" s="2" t="s">
        <v>51</v>
      </c>
      <c r="M3" s="2" t="s">
        <v>52</v>
      </c>
      <c r="N3" s="2" t="s">
        <v>53</v>
      </c>
    </row>
    <row r="4" s="2" customFormat="1" spans="1:14">
      <c r="A4" s="2" t="s">
        <v>18</v>
      </c>
      <c r="B4" s="2" t="s">
        <v>20</v>
      </c>
      <c r="C4" s="12" t="s">
        <v>21</v>
      </c>
      <c r="D4" s="12" t="s">
        <v>22</v>
      </c>
      <c r="E4" s="12" t="s">
        <v>23</v>
      </c>
      <c r="F4" s="12" t="s">
        <v>24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</row>
    <row r="5" s="2" customFormat="1" spans="1:14">
      <c r="A5" s="2">
        <v>1</v>
      </c>
      <c r="B5" s="22" t="s">
        <v>27</v>
      </c>
      <c r="C5" s="23">
        <v>99.99</v>
      </c>
      <c r="D5" s="24">
        <f>C5*2+0.01</f>
        <v>199.99</v>
      </c>
      <c r="E5" s="24">
        <f>(C5+0.01)*100</f>
        <v>10000</v>
      </c>
      <c r="F5" s="25">
        <f>1-(C5+0.01)/(D5+0.01)</f>
        <v>0.5</v>
      </c>
      <c r="G5" s="2">
        <v>800000</v>
      </c>
      <c r="H5" s="26">
        <f>G5*1.1</f>
        <v>880000</v>
      </c>
      <c r="I5" s="26">
        <f>G5*1.3</f>
        <v>1040000</v>
      </c>
      <c r="J5" s="26">
        <f>G5*1.5</f>
        <v>1200000</v>
      </c>
      <c r="K5" s="26">
        <f>G5*1.6</f>
        <v>1280000</v>
      </c>
      <c r="L5" s="26">
        <f>G5*1.75</f>
        <v>1400000</v>
      </c>
      <c r="M5" s="26">
        <f>G5*2</f>
        <v>1600000</v>
      </c>
      <c r="N5" s="26">
        <f>G5*2.5</f>
        <v>2000000</v>
      </c>
    </row>
    <row r="6" s="2" customFormat="1" spans="1:14">
      <c r="A6" s="2">
        <v>2</v>
      </c>
      <c r="B6" s="22" t="s">
        <v>29</v>
      </c>
      <c r="C6" s="23">
        <v>49.99</v>
      </c>
      <c r="D6" s="24">
        <f t="shared" ref="D6:D10" si="0">C6*2+0.01</f>
        <v>99.99</v>
      </c>
      <c r="E6" s="24">
        <f t="shared" ref="E6:E10" si="1">(C6+0.01)*100</f>
        <v>5000</v>
      </c>
      <c r="F6" s="25">
        <f t="shared" ref="F6:F10" si="2">1-(C6+0.01)/(D6+0.01)</f>
        <v>0.5</v>
      </c>
      <c r="G6" s="2">
        <v>350000</v>
      </c>
      <c r="H6" s="26">
        <f t="shared" ref="H6:H10" si="3">G6*1.1</f>
        <v>385000</v>
      </c>
      <c r="I6" s="26">
        <f t="shared" ref="I6:I10" si="4">G6*1.3</f>
        <v>455000</v>
      </c>
      <c r="J6" s="26">
        <f t="shared" ref="J6:J10" si="5">G6*1.5</f>
        <v>525000</v>
      </c>
      <c r="K6" s="26">
        <f t="shared" ref="K6:K10" si="6">G6*1.6</f>
        <v>560000</v>
      </c>
      <c r="L6" s="26">
        <f t="shared" ref="L6:L10" si="7">G6*1.75</f>
        <v>612500</v>
      </c>
      <c r="M6" s="26">
        <f t="shared" ref="M6:M10" si="8">G6*2</f>
        <v>700000</v>
      </c>
      <c r="N6" s="26">
        <f t="shared" ref="N6:N10" si="9">G6*2.5</f>
        <v>875000</v>
      </c>
    </row>
    <row r="7" s="2" customFormat="1" spans="1:14">
      <c r="A7" s="2">
        <v>3</v>
      </c>
      <c r="B7" s="22" t="s">
        <v>31</v>
      </c>
      <c r="C7" s="23">
        <v>19.99</v>
      </c>
      <c r="D7" s="24">
        <f t="shared" si="0"/>
        <v>39.99</v>
      </c>
      <c r="E7" s="24">
        <f t="shared" si="1"/>
        <v>2000</v>
      </c>
      <c r="F7" s="25">
        <f t="shared" si="2"/>
        <v>0.5</v>
      </c>
      <c r="G7" s="2">
        <v>120000</v>
      </c>
      <c r="H7" s="26">
        <f t="shared" si="3"/>
        <v>132000</v>
      </c>
      <c r="I7" s="26">
        <f t="shared" si="4"/>
        <v>156000</v>
      </c>
      <c r="J7" s="26">
        <f t="shared" si="5"/>
        <v>180000</v>
      </c>
      <c r="K7" s="26">
        <f t="shared" si="6"/>
        <v>192000</v>
      </c>
      <c r="L7" s="26">
        <f t="shared" si="7"/>
        <v>210000</v>
      </c>
      <c r="M7" s="26">
        <f t="shared" si="8"/>
        <v>240000</v>
      </c>
      <c r="N7" s="26">
        <f t="shared" si="9"/>
        <v>300000</v>
      </c>
    </row>
    <row r="8" s="2" customFormat="1" spans="1:14">
      <c r="A8" s="2">
        <v>4</v>
      </c>
      <c r="B8" s="22" t="s">
        <v>33</v>
      </c>
      <c r="C8" s="23">
        <v>9.99</v>
      </c>
      <c r="D8" s="24">
        <f t="shared" si="0"/>
        <v>19.99</v>
      </c>
      <c r="E8" s="24">
        <f t="shared" si="1"/>
        <v>1000</v>
      </c>
      <c r="F8" s="25">
        <f t="shared" si="2"/>
        <v>0.5</v>
      </c>
      <c r="G8" s="26">
        <v>40000</v>
      </c>
      <c r="H8" s="26">
        <f t="shared" si="3"/>
        <v>44000</v>
      </c>
      <c r="I8" s="26">
        <f t="shared" si="4"/>
        <v>52000</v>
      </c>
      <c r="J8" s="26">
        <f t="shared" si="5"/>
        <v>60000</v>
      </c>
      <c r="K8" s="26">
        <f t="shared" si="6"/>
        <v>64000</v>
      </c>
      <c r="L8" s="26">
        <f t="shared" si="7"/>
        <v>70000</v>
      </c>
      <c r="M8" s="26">
        <f t="shared" si="8"/>
        <v>80000</v>
      </c>
      <c r="N8" s="26">
        <f t="shared" si="9"/>
        <v>100000</v>
      </c>
    </row>
    <row r="9" s="2" customFormat="1" spans="1:14">
      <c r="A9" s="2">
        <v>5</v>
      </c>
      <c r="B9" s="22" t="s">
        <v>35</v>
      </c>
      <c r="C9" s="23">
        <v>4.99</v>
      </c>
      <c r="D9" s="24">
        <f t="shared" si="0"/>
        <v>9.99</v>
      </c>
      <c r="E9" s="24">
        <f t="shared" si="1"/>
        <v>500</v>
      </c>
      <c r="F9" s="25">
        <f t="shared" si="2"/>
        <v>0.5</v>
      </c>
      <c r="G9" s="27">
        <v>15000</v>
      </c>
      <c r="H9" s="27">
        <f t="shared" si="3"/>
        <v>16500</v>
      </c>
      <c r="I9" s="27">
        <f t="shared" si="4"/>
        <v>19500</v>
      </c>
      <c r="J9" s="27">
        <f t="shared" si="5"/>
        <v>22500</v>
      </c>
      <c r="K9" s="27">
        <f t="shared" si="6"/>
        <v>24000</v>
      </c>
      <c r="L9" s="27">
        <f t="shared" si="7"/>
        <v>26250</v>
      </c>
      <c r="M9" s="27">
        <f t="shared" si="8"/>
        <v>30000</v>
      </c>
      <c r="N9" s="27">
        <f t="shared" si="9"/>
        <v>37500</v>
      </c>
    </row>
    <row r="10" s="2" customFormat="1" spans="1:14">
      <c r="A10" s="2">
        <v>6</v>
      </c>
      <c r="B10" s="22" t="s">
        <v>36</v>
      </c>
      <c r="C10" s="23">
        <v>1.99</v>
      </c>
      <c r="D10" s="24">
        <f t="shared" si="0"/>
        <v>3.99</v>
      </c>
      <c r="E10" s="24">
        <f t="shared" si="1"/>
        <v>200</v>
      </c>
      <c r="F10" s="25">
        <f t="shared" si="2"/>
        <v>0.5</v>
      </c>
      <c r="G10" s="27">
        <v>5000</v>
      </c>
      <c r="H10" s="27">
        <f t="shared" si="3"/>
        <v>5500</v>
      </c>
      <c r="I10" s="27">
        <f t="shared" si="4"/>
        <v>6500</v>
      </c>
      <c r="J10" s="27">
        <f t="shared" si="5"/>
        <v>7500</v>
      </c>
      <c r="K10" s="27">
        <f t="shared" si="6"/>
        <v>8000</v>
      </c>
      <c r="L10" s="27">
        <f t="shared" si="7"/>
        <v>8750</v>
      </c>
      <c r="M10" s="27">
        <f t="shared" si="8"/>
        <v>10000</v>
      </c>
      <c r="N10" s="27">
        <f t="shared" si="9"/>
        <v>12500</v>
      </c>
    </row>
    <row r="11" s="2" customFormat="1" spans="4:5">
      <c r="D11" s="24"/>
      <c r="E11" s="24"/>
    </row>
    <row r="12" s="2" customFormat="1"/>
    <row r="13" s="2" customFormat="1" spans="1:2">
      <c r="A13" s="12" t="s">
        <v>63</v>
      </c>
      <c r="B13" s="12"/>
    </row>
    <row r="14" s="2" customFormat="1" spans="1:2">
      <c r="A14" s="12" t="s">
        <v>57</v>
      </c>
      <c r="B14" s="12" t="s">
        <v>64</v>
      </c>
    </row>
    <row r="15" s="2" customFormat="1" spans="1:7">
      <c r="A15" s="12" t="s">
        <v>59</v>
      </c>
      <c r="B15" s="28" t="s">
        <v>65</v>
      </c>
      <c r="G15" s="12" t="s">
        <v>66</v>
      </c>
    </row>
    <row r="16" spans="7:7">
      <c r="G16" s="12" t="s">
        <v>67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C19" sqref="C19"/>
    </sheetView>
  </sheetViews>
  <sheetFormatPr defaultColWidth="9" defaultRowHeight="14.25"/>
  <cols>
    <col min="1" max="1" width="22.1666666666667" customWidth="1"/>
    <col min="2" max="3" width="16.6666666666667" customWidth="1"/>
    <col min="4" max="4" width="17.1666666666667" customWidth="1"/>
    <col min="5" max="5" width="16.1666666666667" customWidth="1"/>
    <col min="6" max="7" width="17.1666666666667" customWidth="1"/>
    <col min="8" max="8" width="19.5" customWidth="1"/>
    <col min="9" max="9" width="15.6666666666667" customWidth="1"/>
  </cols>
  <sheetData>
    <row r="1" spans="1:1">
      <c r="A1" t="s">
        <v>68</v>
      </c>
    </row>
    <row r="2" ht="28.5" spans="1:9">
      <c r="A2" t="s">
        <v>69</v>
      </c>
      <c r="B2" t="s">
        <v>70</v>
      </c>
      <c r="C2" t="s">
        <v>71</v>
      </c>
      <c r="D2" s="3" t="s">
        <v>72</v>
      </c>
      <c r="E2" t="s">
        <v>73</v>
      </c>
      <c r="F2" t="s">
        <v>74</v>
      </c>
      <c r="G2" s="15" t="s">
        <v>75</v>
      </c>
      <c r="H2" s="15" t="s">
        <v>76</v>
      </c>
      <c r="I2" t="s">
        <v>77</v>
      </c>
    </row>
    <row r="3" spans="1:9">
      <c r="A3" s="2">
        <v>0</v>
      </c>
      <c r="B3" t="s">
        <v>78</v>
      </c>
      <c r="C3" s="12">
        <v>0</v>
      </c>
      <c r="D3" s="12">
        <f>C3/100</f>
        <v>0</v>
      </c>
      <c r="E3" s="16">
        <v>0</v>
      </c>
      <c r="F3" s="16">
        <v>0</v>
      </c>
      <c r="G3" s="16">
        <v>0</v>
      </c>
      <c r="H3" s="16">
        <v>0</v>
      </c>
      <c r="I3" s="20">
        <v>0</v>
      </c>
    </row>
    <row r="4" spans="1:9">
      <c r="A4" s="2">
        <v>1</v>
      </c>
      <c r="B4" t="s">
        <v>79</v>
      </c>
      <c r="C4" s="2">
        <v>1000</v>
      </c>
      <c r="D4" s="12">
        <f t="shared" ref="D4:D10" si="0">C4/100</f>
        <v>10</v>
      </c>
      <c r="E4" s="17">
        <v>0.1</v>
      </c>
      <c r="F4" s="17">
        <v>0.15</v>
      </c>
      <c r="G4" s="17">
        <v>0.15</v>
      </c>
      <c r="H4" s="17">
        <v>0.15</v>
      </c>
      <c r="I4" s="21">
        <v>2</v>
      </c>
    </row>
    <row r="5" spans="1:9">
      <c r="A5" s="2">
        <v>2</v>
      </c>
      <c r="B5" t="s">
        <v>80</v>
      </c>
      <c r="C5" s="2">
        <v>5000</v>
      </c>
      <c r="D5" s="12">
        <f t="shared" si="0"/>
        <v>50</v>
      </c>
      <c r="E5" s="17">
        <v>0.3</v>
      </c>
      <c r="F5" s="17">
        <v>0.5</v>
      </c>
      <c r="G5" s="17">
        <v>0.5</v>
      </c>
      <c r="H5" s="17">
        <v>0.5</v>
      </c>
      <c r="I5" s="21">
        <v>2</v>
      </c>
    </row>
    <row r="6" spans="1:9">
      <c r="A6" s="2">
        <v>3</v>
      </c>
      <c r="B6" t="s">
        <v>81</v>
      </c>
      <c r="C6" s="2">
        <v>15000</v>
      </c>
      <c r="D6" s="12">
        <f t="shared" si="0"/>
        <v>150</v>
      </c>
      <c r="E6" s="17">
        <v>0.5</v>
      </c>
      <c r="F6" s="17">
        <v>1</v>
      </c>
      <c r="G6" s="17">
        <v>1</v>
      </c>
      <c r="H6" s="17">
        <v>1</v>
      </c>
      <c r="I6" s="21">
        <v>1</v>
      </c>
    </row>
    <row r="7" spans="1:8">
      <c r="A7" s="2">
        <v>4</v>
      </c>
      <c r="B7" t="s">
        <v>82</v>
      </c>
      <c r="C7" s="2">
        <v>50000</v>
      </c>
      <c r="D7" s="12">
        <f t="shared" si="0"/>
        <v>500</v>
      </c>
      <c r="E7" s="17">
        <v>0.6</v>
      </c>
      <c r="F7" s="17">
        <v>2</v>
      </c>
      <c r="G7" s="17">
        <v>2</v>
      </c>
      <c r="H7" s="17">
        <v>2</v>
      </c>
    </row>
    <row r="8" spans="1:8">
      <c r="A8" s="2">
        <v>5</v>
      </c>
      <c r="B8" t="s">
        <v>83</v>
      </c>
      <c r="C8" s="2">
        <v>100000</v>
      </c>
      <c r="D8" s="12">
        <f t="shared" si="0"/>
        <v>1000</v>
      </c>
      <c r="E8" s="17">
        <v>0.75</v>
      </c>
      <c r="F8" s="17">
        <v>3</v>
      </c>
      <c r="G8" s="17">
        <v>3</v>
      </c>
      <c r="H8" s="17">
        <v>3</v>
      </c>
    </row>
    <row r="9" spans="1:8">
      <c r="A9" s="2">
        <v>6</v>
      </c>
      <c r="B9" t="s">
        <v>84</v>
      </c>
      <c r="C9" s="2">
        <v>500000</v>
      </c>
      <c r="D9" s="12">
        <f t="shared" si="0"/>
        <v>5000</v>
      </c>
      <c r="E9" s="17">
        <v>1</v>
      </c>
      <c r="F9" s="17">
        <v>4</v>
      </c>
      <c r="G9" s="17">
        <v>4</v>
      </c>
      <c r="H9" s="17">
        <v>4</v>
      </c>
    </row>
    <row r="10" spans="1:8">
      <c r="A10" s="2">
        <v>7</v>
      </c>
      <c r="B10" t="s">
        <v>85</v>
      </c>
      <c r="C10" s="2">
        <v>1000000</v>
      </c>
      <c r="D10" s="12">
        <f t="shared" si="0"/>
        <v>10000</v>
      </c>
      <c r="E10" s="17">
        <v>1.5</v>
      </c>
      <c r="F10" s="17">
        <v>5</v>
      </c>
      <c r="G10" s="17">
        <v>5</v>
      </c>
      <c r="H10" s="17">
        <v>5</v>
      </c>
    </row>
    <row r="13" spans="1:6">
      <c r="A13" s="5" t="s">
        <v>19</v>
      </c>
      <c r="B13" s="3" t="s">
        <v>21</v>
      </c>
      <c r="C13" t="s">
        <v>25</v>
      </c>
      <c r="D13" s="3" t="s">
        <v>86</v>
      </c>
      <c r="E13" s="3" t="s">
        <v>87</v>
      </c>
      <c r="F13" s="3" t="s">
        <v>88</v>
      </c>
    </row>
    <row r="14" spans="1:6">
      <c r="A14" t="s">
        <v>89</v>
      </c>
      <c r="B14">
        <v>9.99</v>
      </c>
      <c r="C14">
        <v>7777</v>
      </c>
      <c r="D14" s="18">
        <v>0.15</v>
      </c>
      <c r="E14" s="18">
        <v>0.15</v>
      </c>
      <c r="F14" s="18">
        <v>0.1</v>
      </c>
    </row>
    <row r="15" spans="1:6">
      <c r="A15" t="s">
        <v>90</v>
      </c>
      <c r="B15">
        <v>49.99</v>
      </c>
      <c r="C15">
        <v>477777</v>
      </c>
      <c r="D15" s="18">
        <v>0.5</v>
      </c>
      <c r="E15" s="18">
        <v>0.5</v>
      </c>
      <c r="F15" s="18">
        <v>0.3</v>
      </c>
    </row>
    <row r="16" spans="1:6">
      <c r="A16" t="s">
        <v>91</v>
      </c>
      <c r="B16">
        <v>99.99</v>
      </c>
      <c r="C16">
        <v>1277777</v>
      </c>
      <c r="D16" s="18">
        <v>1</v>
      </c>
      <c r="E16" s="18">
        <v>1</v>
      </c>
      <c r="F16" s="18">
        <v>0.5</v>
      </c>
    </row>
    <row r="18" spans="1:5">
      <c r="A18" t="s">
        <v>69</v>
      </c>
      <c r="B18" t="s">
        <v>71</v>
      </c>
      <c r="C18" s="3" t="s">
        <v>92</v>
      </c>
      <c r="D18" s="3" t="s">
        <v>21</v>
      </c>
      <c r="E18" t="s">
        <v>25</v>
      </c>
    </row>
    <row r="19" spans="1:5">
      <c r="A19" s="2">
        <v>0</v>
      </c>
      <c r="B19" s="12">
        <v>0</v>
      </c>
      <c r="C19" t="s">
        <v>89</v>
      </c>
      <c r="D19">
        <v>9.99</v>
      </c>
      <c r="E19">
        <v>7777</v>
      </c>
    </row>
    <row r="20" spans="1:5">
      <c r="A20" s="2">
        <v>1</v>
      </c>
      <c r="B20" s="2">
        <v>1000</v>
      </c>
      <c r="C20" t="s">
        <v>90</v>
      </c>
      <c r="D20">
        <v>49.99</v>
      </c>
      <c r="E20">
        <v>477777</v>
      </c>
    </row>
    <row r="21" spans="1:5">
      <c r="A21" s="2">
        <v>2</v>
      </c>
      <c r="B21" s="2">
        <v>5000</v>
      </c>
      <c r="C21" t="s">
        <v>91</v>
      </c>
      <c r="D21">
        <v>99.99</v>
      </c>
      <c r="E21">
        <v>1277777</v>
      </c>
    </row>
    <row r="22" spans="1:2">
      <c r="A22" s="2">
        <v>3</v>
      </c>
      <c r="B22" s="2">
        <v>15000</v>
      </c>
    </row>
    <row r="23" spans="1:2">
      <c r="A23" s="2">
        <v>4</v>
      </c>
      <c r="B23" s="2">
        <v>50000</v>
      </c>
    </row>
    <row r="24" spans="1:2">
      <c r="A24" s="2">
        <v>5</v>
      </c>
      <c r="B24" s="2">
        <v>100000</v>
      </c>
    </row>
    <row r="25" spans="1:2">
      <c r="A25" s="2">
        <v>6</v>
      </c>
      <c r="B25" s="2">
        <v>500000</v>
      </c>
    </row>
    <row r="26" spans="1:2">
      <c r="A26" s="2">
        <v>7</v>
      </c>
      <c r="B26" s="2">
        <v>1000000</v>
      </c>
    </row>
    <row r="28" spans="1:2">
      <c r="A28" s="3" t="s">
        <v>93</v>
      </c>
      <c r="B28" t="s">
        <v>94</v>
      </c>
    </row>
    <row r="30" spans="1:1">
      <c r="A30" t="s">
        <v>95</v>
      </c>
    </row>
    <row r="31" spans="1:3">
      <c r="A31" s="3" t="s">
        <v>96</v>
      </c>
      <c r="B31" t="s">
        <v>97</v>
      </c>
      <c r="C31" s="19" t="s">
        <v>98</v>
      </c>
    </row>
    <row r="32" spans="1:7">
      <c r="A32" s="3" t="s">
        <v>99</v>
      </c>
      <c r="B32" t="s">
        <v>100</v>
      </c>
      <c r="C32" t="s">
        <v>101</v>
      </c>
      <c r="D32" t="s">
        <v>102</v>
      </c>
      <c r="E32" t="s">
        <v>103</v>
      </c>
      <c r="F32" s="3" t="s">
        <v>21</v>
      </c>
      <c r="G32" t="s">
        <v>104</v>
      </c>
    </row>
    <row r="33" spans="1:3">
      <c r="A33" s="3" t="s">
        <v>105</v>
      </c>
      <c r="B33" t="s">
        <v>106</v>
      </c>
      <c r="C33" s="3" t="s">
        <v>107</v>
      </c>
    </row>
    <row r="34" spans="1:3">
      <c r="A34" s="3" t="s">
        <v>105</v>
      </c>
      <c r="B34" t="s">
        <v>108</v>
      </c>
      <c r="C34" s="3" t="s">
        <v>109</v>
      </c>
    </row>
    <row r="35" spans="1:3">
      <c r="A35" s="3" t="s">
        <v>105</v>
      </c>
      <c r="B35" s="3" t="s">
        <v>110</v>
      </c>
      <c r="C35" s="3" t="s">
        <v>111</v>
      </c>
    </row>
    <row r="39" spans="1:1">
      <c r="A39" s="3" t="s">
        <v>61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B3" sqref="B3:B12"/>
    </sheetView>
  </sheetViews>
  <sheetFormatPr defaultColWidth="9" defaultRowHeight="14.25"/>
  <cols>
    <col min="2" max="2" width="28.1666666666667" customWidth="1"/>
    <col min="3" max="3" width="19.1666666666667" style="2" customWidth="1"/>
    <col min="4" max="4" width="11.6666666666667" customWidth="1"/>
    <col min="5" max="5" width="10.6666666666667" customWidth="1"/>
    <col min="6" max="6" width="17.8333333333333" customWidth="1"/>
    <col min="7" max="7" width="17.5" customWidth="1"/>
    <col min="8" max="8" width="15.1666666666667" customWidth="1"/>
    <col min="9" max="9" width="12.1666666666667" customWidth="1"/>
  </cols>
  <sheetData>
    <row r="1" spans="1:2">
      <c r="A1" s="3" t="s">
        <v>0</v>
      </c>
      <c r="B1" t="s">
        <v>112</v>
      </c>
    </row>
    <row r="3" spans="1:9">
      <c r="A3" s="4" t="s">
        <v>113</v>
      </c>
      <c r="B3" s="5" t="s">
        <v>19</v>
      </c>
      <c r="C3" s="6" t="s">
        <v>25</v>
      </c>
      <c r="D3" s="6" t="s">
        <v>21</v>
      </c>
      <c r="E3" s="6" t="s">
        <v>22</v>
      </c>
      <c r="F3" s="6" t="s">
        <v>23</v>
      </c>
      <c r="G3" s="6" t="s">
        <v>24</v>
      </c>
      <c r="H3" s="7" t="s">
        <v>114</v>
      </c>
      <c r="I3" s="13" t="s">
        <v>115</v>
      </c>
    </row>
    <row r="4" s="1" customFormat="1" spans="1:9">
      <c r="A4" s="8" t="s">
        <v>116</v>
      </c>
      <c r="B4" t="s">
        <v>117</v>
      </c>
      <c r="C4" s="6">
        <v>5000</v>
      </c>
      <c r="D4" s="6">
        <v>0.99</v>
      </c>
      <c r="E4" s="6">
        <f>C4/1000-0.01</f>
        <v>4.99</v>
      </c>
      <c r="F4" s="6">
        <f>(D4+0.01)*100</f>
        <v>100</v>
      </c>
      <c r="G4" s="9">
        <f>1-H4</f>
        <v>0.8</v>
      </c>
      <c r="H4" s="10">
        <f>(D4+0.01)/(E4+0.01)</f>
        <v>0.2</v>
      </c>
      <c r="I4" s="14" t="s">
        <v>118</v>
      </c>
    </row>
    <row r="5" s="1" customFormat="1" spans="1:9">
      <c r="A5" s="8" t="s">
        <v>119</v>
      </c>
      <c r="B5" t="s">
        <v>117</v>
      </c>
      <c r="C5" s="6">
        <v>6000</v>
      </c>
      <c r="D5" s="6">
        <v>1.99</v>
      </c>
      <c r="E5" s="6">
        <f>C5/1000-0.01</f>
        <v>5.99</v>
      </c>
      <c r="F5" s="6">
        <f>(D5+0.01)*100</f>
        <v>200</v>
      </c>
      <c r="G5" s="9">
        <f>1-H5</f>
        <v>0.666666666666667</v>
      </c>
      <c r="H5" s="10">
        <f>(D5+0.01)/(E5+0.01)</f>
        <v>0.333333333333333</v>
      </c>
      <c r="I5" s="14" t="s">
        <v>118</v>
      </c>
    </row>
    <row r="6" s="1" customFormat="1" spans="1:9">
      <c r="A6" s="8" t="s">
        <v>120</v>
      </c>
      <c r="B6" t="s">
        <v>117</v>
      </c>
      <c r="C6" s="2">
        <v>20000</v>
      </c>
      <c r="D6" s="11">
        <v>4.99</v>
      </c>
      <c r="E6" s="6">
        <f t="shared" ref="E6:E10" si="0">C6/1000-0.01</f>
        <v>19.99</v>
      </c>
      <c r="F6" s="6">
        <f t="shared" ref="F6:F10" si="1">(D6+0.01)*100</f>
        <v>500</v>
      </c>
      <c r="G6" s="9">
        <f t="shared" ref="G6:G12" si="2">1-H6</f>
        <v>0.75</v>
      </c>
      <c r="H6" s="10">
        <f t="shared" ref="H6:H12" si="3">(D6+0.01)/(E6+0.01)</f>
        <v>0.25</v>
      </c>
      <c r="I6" s="14" t="s">
        <v>118</v>
      </c>
    </row>
    <row r="7" s="1" customFormat="1" spans="1:9">
      <c r="A7" s="8" t="s">
        <v>121</v>
      </c>
      <c r="B7" t="s">
        <v>117</v>
      </c>
      <c r="C7" s="2">
        <v>65000</v>
      </c>
      <c r="D7" s="11">
        <v>9.99</v>
      </c>
      <c r="E7" s="6">
        <f t="shared" si="0"/>
        <v>64.99</v>
      </c>
      <c r="F7" s="6">
        <f t="shared" si="1"/>
        <v>1000</v>
      </c>
      <c r="G7" s="9">
        <f t="shared" si="2"/>
        <v>0.846153846153846</v>
      </c>
      <c r="H7" s="10">
        <f t="shared" si="3"/>
        <v>0.153846153846154</v>
      </c>
      <c r="I7" s="14" t="s">
        <v>118</v>
      </c>
    </row>
    <row r="8" s="1" customFormat="1" spans="1:9">
      <c r="A8" s="8" t="s">
        <v>122</v>
      </c>
      <c r="B8" t="s">
        <v>117</v>
      </c>
      <c r="C8" s="2">
        <v>210000</v>
      </c>
      <c r="D8" s="11">
        <v>19.99</v>
      </c>
      <c r="E8" s="6">
        <f t="shared" si="0"/>
        <v>209.99</v>
      </c>
      <c r="F8" s="6">
        <f t="shared" si="1"/>
        <v>2000</v>
      </c>
      <c r="G8" s="9">
        <f t="shared" si="2"/>
        <v>0.904761904761905</v>
      </c>
      <c r="H8" s="10">
        <f t="shared" si="3"/>
        <v>0.0952380952380952</v>
      </c>
      <c r="I8" s="14" t="s">
        <v>118</v>
      </c>
    </row>
    <row r="9" s="1" customFormat="1" spans="1:9">
      <c r="A9" s="8" t="s">
        <v>123</v>
      </c>
      <c r="B9" t="s">
        <v>117</v>
      </c>
      <c r="C9" s="2">
        <v>650000</v>
      </c>
      <c r="D9" s="11">
        <v>49.99</v>
      </c>
      <c r="E9" s="6">
        <f t="shared" si="0"/>
        <v>649.99</v>
      </c>
      <c r="F9" s="6">
        <f t="shared" si="1"/>
        <v>5000</v>
      </c>
      <c r="G9" s="9">
        <f t="shared" si="2"/>
        <v>0.923076923076923</v>
      </c>
      <c r="H9" s="10">
        <f t="shared" si="3"/>
        <v>0.0769230769230769</v>
      </c>
      <c r="I9" s="14" t="s">
        <v>118</v>
      </c>
    </row>
    <row r="10" s="1" customFormat="1" spans="1:9">
      <c r="A10" s="8" t="s">
        <v>124</v>
      </c>
      <c r="B10" t="s">
        <v>117</v>
      </c>
      <c r="C10" s="2">
        <v>1800000</v>
      </c>
      <c r="D10" s="11">
        <v>99.99</v>
      </c>
      <c r="E10" s="6">
        <f t="shared" si="0"/>
        <v>1799.99</v>
      </c>
      <c r="F10" s="6">
        <f t="shared" si="1"/>
        <v>10000</v>
      </c>
      <c r="G10" s="9">
        <f t="shared" si="2"/>
        <v>0.944444444444444</v>
      </c>
      <c r="H10" s="10">
        <f t="shared" si="3"/>
        <v>0.0555555555555556</v>
      </c>
      <c r="I10" s="14" t="s">
        <v>118</v>
      </c>
    </row>
    <row r="11" s="1" customFormat="1" spans="1:9">
      <c r="A11" s="8" t="s">
        <v>125</v>
      </c>
      <c r="B11" t="s">
        <v>117</v>
      </c>
      <c r="C11" s="2">
        <v>2250000</v>
      </c>
      <c r="D11" s="11">
        <v>99.99</v>
      </c>
      <c r="E11" s="6">
        <f t="shared" ref="E11:E12" si="4">C11/1000-0.01</f>
        <v>2249.99</v>
      </c>
      <c r="F11" s="6">
        <f t="shared" ref="F11:F12" si="5">(D11+0.01)*100</f>
        <v>10000</v>
      </c>
      <c r="G11" s="9">
        <f t="shared" si="2"/>
        <v>0.955555555555556</v>
      </c>
      <c r="H11" s="10">
        <f t="shared" si="3"/>
        <v>0.0444444444444444</v>
      </c>
      <c r="I11" s="14" t="s">
        <v>118</v>
      </c>
    </row>
    <row r="12" s="1" customFormat="1" spans="1:9">
      <c r="A12" s="8" t="s">
        <v>126</v>
      </c>
      <c r="B12" t="s">
        <v>117</v>
      </c>
      <c r="C12" s="2">
        <v>3000000</v>
      </c>
      <c r="D12" s="11">
        <v>99.99</v>
      </c>
      <c r="E12" s="6">
        <f t="shared" si="4"/>
        <v>2999.99</v>
      </c>
      <c r="F12" s="6">
        <f t="shared" si="5"/>
        <v>10000</v>
      </c>
      <c r="G12" s="9">
        <f t="shared" si="2"/>
        <v>0.966666666666667</v>
      </c>
      <c r="H12" s="10">
        <f t="shared" si="3"/>
        <v>0.0333333333333333</v>
      </c>
      <c r="I12" s="14" t="s">
        <v>118</v>
      </c>
    </row>
    <row r="14" spans="1:13">
      <c r="A14" s="3" t="s">
        <v>55</v>
      </c>
      <c r="B14" t="s">
        <v>127</v>
      </c>
      <c r="C14" s="12" t="s">
        <v>128</v>
      </c>
      <c r="D14" t="s">
        <v>71</v>
      </c>
      <c r="E14" s="3" t="s">
        <v>129</v>
      </c>
      <c r="F14" s="3" t="s">
        <v>130</v>
      </c>
      <c r="G14" s="3" t="s">
        <v>131</v>
      </c>
      <c r="H14" s="3" t="s">
        <v>132</v>
      </c>
      <c r="I14" s="3" t="s">
        <v>133</v>
      </c>
      <c r="J14" s="3" t="s">
        <v>134</v>
      </c>
      <c r="K14" s="3" t="s">
        <v>135</v>
      </c>
      <c r="L14" s="3" t="s">
        <v>136</v>
      </c>
      <c r="M14" s="3" t="s">
        <v>137</v>
      </c>
    </row>
    <row r="15" spans="1:6">
      <c r="A15" s="6" t="s">
        <v>138</v>
      </c>
      <c r="B15" s="1">
        <v>1</v>
      </c>
      <c r="C15" s="2" t="s">
        <v>139</v>
      </c>
      <c r="D15" s="12">
        <v>0</v>
      </c>
      <c r="E15" s="2">
        <v>0.5</v>
      </c>
      <c r="F15" s="11">
        <v>0.5</v>
      </c>
    </row>
    <row r="16" spans="1:7">
      <c r="A16" t="s">
        <v>140</v>
      </c>
      <c r="B16" s="1">
        <v>1.1</v>
      </c>
      <c r="C16" s="2" t="s">
        <v>141</v>
      </c>
      <c r="D16" s="2">
        <v>1000</v>
      </c>
      <c r="E16" s="2"/>
      <c r="F16" s="11">
        <v>0.5</v>
      </c>
      <c r="G16">
        <v>0.5</v>
      </c>
    </row>
    <row r="17" spans="1:8">
      <c r="A17" t="s">
        <v>48</v>
      </c>
      <c r="B17" s="1">
        <v>1.3</v>
      </c>
      <c r="C17" s="2" t="s">
        <v>142</v>
      </c>
      <c r="D17" s="2">
        <v>5000</v>
      </c>
      <c r="F17" s="11"/>
      <c r="G17">
        <v>0.5</v>
      </c>
      <c r="H17">
        <v>0.5</v>
      </c>
    </row>
    <row r="18" spans="1:9">
      <c r="A18" s="6" t="s">
        <v>143</v>
      </c>
      <c r="B18" s="1">
        <v>1.5</v>
      </c>
      <c r="C18" s="2" t="s">
        <v>144</v>
      </c>
      <c r="D18" s="2">
        <v>15000</v>
      </c>
      <c r="H18">
        <v>0.5</v>
      </c>
      <c r="I18">
        <v>0.5</v>
      </c>
    </row>
    <row r="19" spans="1:10">
      <c r="A19" t="s">
        <v>50</v>
      </c>
      <c r="B19" s="1">
        <v>1.6</v>
      </c>
      <c r="C19" s="2" t="s">
        <v>145</v>
      </c>
      <c r="D19" s="2">
        <v>50000</v>
      </c>
      <c r="I19">
        <v>0.5</v>
      </c>
      <c r="J19">
        <v>0.5</v>
      </c>
    </row>
    <row r="20" spans="1:11">
      <c r="A20" t="s">
        <v>51</v>
      </c>
      <c r="B20" s="1">
        <v>1.75</v>
      </c>
      <c r="C20" s="2" t="s">
        <v>146</v>
      </c>
      <c r="D20" s="2">
        <v>100000</v>
      </c>
      <c r="J20">
        <v>0.5</v>
      </c>
      <c r="K20">
        <v>0.5</v>
      </c>
    </row>
    <row r="21" spans="1:12">
      <c r="A21" s="6" t="s">
        <v>147</v>
      </c>
      <c r="B21" s="1">
        <v>2</v>
      </c>
      <c r="C21" s="2">
        <v>1600000</v>
      </c>
      <c r="D21" s="2">
        <v>500000</v>
      </c>
      <c r="K21">
        <v>0.5</v>
      </c>
      <c r="L21">
        <v>0.5</v>
      </c>
    </row>
    <row r="22" spans="1:13">
      <c r="A22" s="6" t="s">
        <v>148</v>
      </c>
      <c r="B22" s="1">
        <v>2.5</v>
      </c>
      <c r="C22" s="2">
        <v>2000000</v>
      </c>
      <c r="D22" s="2">
        <v>1000000</v>
      </c>
      <c r="L22">
        <v>0.5</v>
      </c>
      <c r="M22">
        <v>0.5</v>
      </c>
    </row>
    <row r="23" spans="1:2">
      <c r="A23" s="6"/>
      <c r="B23" s="1">
        <v>3</v>
      </c>
    </row>
    <row r="24" spans="1:2">
      <c r="A24" s="6" t="s">
        <v>96</v>
      </c>
      <c r="B24" s="2" t="s">
        <v>149</v>
      </c>
    </row>
    <row r="25" spans="1:2">
      <c r="A25" s="6" t="s">
        <v>99</v>
      </c>
      <c r="B25" s="12" t="s">
        <v>150</v>
      </c>
    </row>
    <row r="26" spans="1:3">
      <c r="A26" s="3" t="s">
        <v>105</v>
      </c>
      <c r="B26" t="s">
        <v>151</v>
      </c>
      <c r="C26" s="12" t="s">
        <v>152</v>
      </c>
    </row>
    <row r="27" spans="1:3">
      <c r="A27" s="3" t="s">
        <v>57</v>
      </c>
      <c r="B27" s="3" t="s">
        <v>58</v>
      </c>
      <c r="C27" s="12"/>
    </row>
    <row r="28" spans="1:3">
      <c r="A28" s="3" t="s">
        <v>59</v>
      </c>
      <c r="B28" s="3" t="s">
        <v>153</v>
      </c>
      <c r="C28" s="12" t="s">
        <v>154</v>
      </c>
    </row>
    <row r="29" spans="1:3">
      <c r="A29" s="3" t="s">
        <v>155</v>
      </c>
      <c r="B29" s="3" t="s">
        <v>156</v>
      </c>
      <c r="C29" s="12" t="s">
        <v>157</v>
      </c>
    </row>
    <row r="30" spans="1:1">
      <c r="A30" s="3" t="s">
        <v>158</v>
      </c>
    </row>
    <row r="32" spans="1:2">
      <c r="A32" s="3" t="s">
        <v>159</v>
      </c>
      <c r="B32" s="3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大商城</vt:lpstr>
      <vt:lpstr>3付费点小商城</vt:lpstr>
      <vt:lpstr>2付费点小商城</vt:lpstr>
      <vt:lpstr>VIP</vt:lpstr>
      <vt:lpstr>限时商城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承开 徐</dc:creator>
  <cp:lastModifiedBy>PVer</cp:lastModifiedBy>
  <dcterms:created xsi:type="dcterms:W3CDTF">2016-12-27T09:30:00Z</dcterms:created>
  <dcterms:modified xsi:type="dcterms:W3CDTF">2017-08-08T22:48:32Z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