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hoyo\OneDrive - Concordia University - Canada\PhD\Thesis\service system design\GitHub\SSD.jl\"/>
    </mc:Choice>
  </mc:AlternateContent>
  <xr:revisionPtr revIDLastSave="0" documentId="13_ncr:40009_{D95A28BA-BC1C-4B4C-92CD-BF8F9311B91C}" xr6:coauthVersionLast="36" xr6:coauthVersionMax="36" xr10:uidLastSave="{00000000-0000-0000-0000-000000000000}"/>
  <bookViews>
    <workbookView xWindow="0" yWindow="0" windowWidth="28800" windowHeight="12855"/>
  </bookViews>
  <sheets>
    <sheet name="240722 res" sheetId="1" r:id="rId1"/>
  </sheets>
  <calcPr calcId="0"/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D67" i="1"/>
  <c r="D66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D50" i="1"/>
  <c r="D49" i="1"/>
  <c r="E33" i="1"/>
  <c r="F33" i="1"/>
  <c r="G33" i="1"/>
  <c r="H33" i="1"/>
  <c r="I33" i="1"/>
  <c r="J33" i="1"/>
  <c r="K33" i="1"/>
  <c r="L33" i="1"/>
  <c r="D33" i="1"/>
  <c r="L32" i="1"/>
  <c r="K32" i="1"/>
  <c r="J32" i="1"/>
  <c r="I32" i="1"/>
  <c r="H32" i="1"/>
  <c r="G32" i="1"/>
  <c r="F32" i="1"/>
  <c r="E32" i="1"/>
  <c r="D32" i="1"/>
  <c r="D16" i="1"/>
  <c r="E16" i="1"/>
  <c r="F16" i="1"/>
  <c r="G16" i="1"/>
  <c r="H16" i="1"/>
  <c r="I16" i="1"/>
  <c r="J16" i="1"/>
  <c r="K16" i="1"/>
  <c r="L16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<sst xmlns="http://schemas.openxmlformats.org/spreadsheetml/2006/main" count="236" uniqueCount="77">
  <si>
    <t>I</t>
  </si>
  <si>
    <t>J</t>
  </si>
  <si>
    <t>cv</t>
  </si>
  <si>
    <t>D</t>
  </si>
  <si>
    <t>instance</t>
  </si>
  <si>
    <t>6.txt</t>
  </si>
  <si>
    <t>method</t>
  </si>
  <si>
    <t>iter_cuts</t>
  </si>
  <si>
    <t>lazy_cuts</t>
  </si>
  <si>
    <t>benders</t>
  </si>
  <si>
    <t>bendersWS1</t>
  </si>
  <si>
    <t>bendersWS2</t>
  </si>
  <si>
    <t>bendersMW</t>
  </si>
  <si>
    <t>bendersPK</t>
  </si>
  <si>
    <t>bendersSH</t>
  </si>
  <si>
    <t>heur_NM</t>
  </si>
  <si>
    <t>heur_FB</t>
  </si>
  <si>
    <t>of</t>
  </si>
  <si>
    <t>1914.4699 - 1914.487</t>
  </si>
  <si>
    <t>FC</t>
  </si>
  <si>
    <t>660.1081 - 660.1081</t>
  </si>
  <si>
    <t>AC</t>
  </si>
  <si>
    <t>829.1098 - 828.5204</t>
  </si>
  <si>
    <t>CC</t>
  </si>
  <si>
    <t>425.252 - 425.8585</t>
  </si>
  <si>
    <t>y</t>
  </si>
  <si>
    <t>[5, 3, 0]</t>
  </si>
  <si>
    <t>[5, 0, 3]</t>
  </si>
  <si>
    <t>CPU_t_s</t>
  </si>
  <si>
    <t>status</t>
  </si>
  <si>
    <t>optimal</t>
  </si>
  <si>
    <t>none</t>
  </si>
  <si>
    <t>8.txt</t>
  </si>
  <si>
    <t>3649.0153 - 3649.0387</t>
  </si>
  <si>
    <t>1705.6408 - 1705.6408</t>
  </si>
  <si>
    <t>1523.3292 - 1523.3292</t>
  </si>
  <si>
    <t>420.0453 - 420.0686</t>
  </si>
  <si>
    <t>[0, 0, 0, 0, 3, 4, 4, 4, 0, 5]</t>
  </si>
  <si>
    <t>[0, 0, 0, 0, 4, 0, 4, 4, 4, 5]</t>
  </si>
  <si>
    <t>[0, 0, 0, 0, 3, 4, 3, 5, 0, 5]</t>
  </si>
  <si>
    <t>[0, 0, 0, 0, 0, 5, 5, 4, 0, 5]</t>
  </si>
  <si>
    <t>[0, 0, 0, 4, 0, 5, 0, 5, 0, 5]</t>
  </si>
  <si>
    <t>[4, 0, 0, 0, 3, 5, 4, 0, 0, 5]</t>
  </si>
  <si>
    <t>[0, 4, 0, 0, 0, 5, 0, 5, 0, 5]</t>
  </si>
  <si>
    <t>tlim</t>
  </si>
  <si>
    <t>congestion cost over total cost</t>
  </si>
  <si>
    <t>Conventions</t>
  </si>
  <si>
    <t>Customers</t>
  </si>
  <si>
    <t>Facilities</t>
  </si>
  <si>
    <t>Objective function value</t>
  </si>
  <si>
    <t>Fixed cost component</t>
  </si>
  <si>
    <t>Allocation cost component</t>
  </si>
  <si>
    <t>Congestion cost component</t>
  </si>
  <si>
    <t>CPU time in seconds</t>
  </si>
  <si>
    <t>Gap vs lazy cuts</t>
  </si>
  <si>
    <t>Traditional Benders</t>
  </si>
  <si>
    <t>bendersWS</t>
  </si>
  <si>
    <t>Benders + Warmstart</t>
  </si>
  <si>
    <t>bendersMG</t>
  </si>
  <si>
    <t>Magnanti-Wong</t>
  </si>
  <si>
    <t>Papadakos</t>
  </si>
  <si>
    <t>Sherali</t>
  </si>
  <si>
    <t>Nelder-Mead</t>
  </si>
  <si>
    <t>Local search, first best</t>
  </si>
  <si>
    <t>Relative difference comparing against lazy-cuts</t>
  </si>
  <si>
    <t>Location variables. Vector with |J| elements with the capacity level of each facility</t>
  </si>
  <si>
    <t>Benders MIP Gap: 1 e-5</t>
  </si>
  <si>
    <t>Benders MIP Gap: 0.05</t>
  </si>
  <si>
    <t>[0, 0, 0, 0, 0, 5, 5, 5, 0, 5]</t>
  </si>
  <si>
    <t>Benders MIP Gap: 0.5</t>
  </si>
  <si>
    <t>[0, 0, 5, 5, 0, 0, 0, 5, 4, 0]</t>
  </si>
  <si>
    <t>[0, 0, 4, 0, 5, 5, 0, 5, 4, 5]</t>
  </si>
  <si>
    <t>[5, 2, 0, 0, 1, 3, 2, 5, 0, 0]</t>
  </si>
  <si>
    <t>[0, 0, 0, 0, 0, 5, 5, 5, 5, 5]</t>
  </si>
  <si>
    <t>[5, 5, 5, 0, 5, 0, 5, 0, 5, 5]</t>
  </si>
  <si>
    <t>[5, 0, 4, 5, 0, 0, 0, 5, 5, 0]</t>
  </si>
  <si>
    <t>[5, 0, 2, 1, 0, 2, 0, 0, 4,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</si>
</sst>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14" xfId="0" applyBorder="1"/>
    <xf numFmtId="9" fontId="0" fillId="0" borderId="0" xfId="1" applyFont="1" applyBorder="1"/>
    <xf numFmtId="9" fontId="0" fillId="0" borderId="14" xfId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0" xfId="1" applyNumberFormat="1" applyFont="1" applyBorder="1"/>
    <xf numFmtId="164" fontId="0" fillId="0" borderId="14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wrapText="1"/>
    </xf>
    <xf numFmtId="10" fontId="0" fillId="0" borderId="16" xfId="1" applyNumberFormat="1" applyFont="1" applyBorder="1"/>
    <xf numFmtId="10" fontId="0" fillId="0" borderId="17" xfId="1" applyNumberFormat="1" applyFont="1" applyBorder="1"/>
    <xf numFmtId="169" fontId="0" fillId="0" borderId="16" xfId="1" applyNumberFormat="1" applyFont="1" applyBorder="1"/>
    <xf numFmtId="169" fontId="0" fillId="0" borderId="17" xfId="1" applyNumberFormat="1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1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7"/>
  <sheetViews>
    <sheetView tabSelected="1" topLeftCell="A31" workbookViewId="0">
      <selection activeCell="N57" sqref="N57"/>
    </sheetView>
  </sheetViews>
  <sheetFormatPr defaultRowHeight="15" x14ac:dyDescent="0.25"/>
  <cols>
    <col min="2" max="2" width="28.28515625" bestFit="1" customWidth="1"/>
    <col min="3" max="3" width="19" bestFit="1" customWidth="1"/>
    <col min="4" max="5" width="10" bestFit="1" customWidth="1"/>
    <col min="6" max="7" width="12.140625" bestFit="1" customWidth="1"/>
    <col min="8" max="8" width="11.85546875" bestFit="1" customWidth="1"/>
    <col min="9" max="10" width="10.5703125" bestFit="1" customWidth="1"/>
    <col min="11" max="12" width="10" bestFit="1" customWidth="1"/>
    <col min="15" max="15" width="21.5703125" customWidth="1"/>
    <col min="16" max="16" width="71.140625" customWidth="1"/>
  </cols>
  <sheetData>
    <row r="1" spans="2:16" ht="15.75" thickBot="1" x14ac:dyDescent="0.3"/>
    <row r="2" spans="2:16" ht="15.75" thickBot="1" x14ac:dyDescent="0.3">
      <c r="B2" s="2" t="s">
        <v>0</v>
      </c>
      <c r="C2" s="3">
        <v>20</v>
      </c>
      <c r="D2" s="3"/>
      <c r="E2" s="3"/>
      <c r="F2" s="3"/>
      <c r="G2" s="3"/>
      <c r="H2" s="3"/>
      <c r="I2" s="3"/>
      <c r="J2" s="3"/>
      <c r="K2" s="3"/>
      <c r="L2" s="4"/>
      <c r="O2" s="18" t="s">
        <v>46</v>
      </c>
      <c r="P2" s="4"/>
    </row>
    <row r="3" spans="2:16" x14ac:dyDescent="0.25">
      <c r="B3" s="5" t="s">
        <v>1</v>
      </c>
      <c r="C3" s="6">
        <v>3</v>
      </c>
      <c r="D3" s="6"/>
      <c r="E3" s="6"/>
      <c r="F3" s="6"/>
      <c r="G3" s="6"/>
      <c r="H3" s="6"/>
      <c r="I3" s="6"/>
      <c r="J3" s="6"/>
      <c r="K3" s="6"/>
      <c r="L3" s="7"/>
      <c r="O3" s="19" t="s">
        <v>0</v>
      </c>
      <c r="P3" s="20" t="s">
        <v>47</v>
      </c>
    </row>
    <row r="4" spans="2:16" x14ac:dyDescent="0.25">
      <c r="B4" s="5" t="s">
        <v>2</v>
      </c>
      <c r="C4" s="6">
        <v>1.5</v>
      </c>
      <c r="D4" s="6"/>
      <c r="E4" s="6"/>
      <c r="F4" s="6"/>
      <c r="G4" s="6"/>
      <c r="H4" s="6"/>
      <c r="I4" s="6"/>
      <c r="J4" s="6"/>
      <c r="K4" s="6"/>
      <c r="L4" s="7"/>
      <c r="O4" s="21" t="s">
        <v>1</v>
      </c>
      <c r="P4" s="22" t="s">
        <v>48</v>
      </c>
    </row>
    <row r="5" spans="2:16" x14ac:dyDescent="0.25">
      <c r="B5" s="5" t="s">
        <v>3</v>
      </c>
      <c r="C5" s="6">
        <v>72500</v>
      </c>
      <c r="D5" s="6"/>
      <c r="E5" s="6"/>
      <c r="F5" s="6"/>
      <c r="G5" s="6"/>
      <c r="H5" s="6"/>
      <c r="I5" s="6"/>
      <c r="J5" s="6"/>
      <c r="K5" s="6"/>
      <c r="L5" s="7"/>
      <c r="O5" s="21" t="s">
        <v>17</v>
      </c>
      <c r="P5" s="22" t="s">
        <v>49</v>
      </c>
    </row>
    <row r="6" spans="2:16" x14ac:dyDescent="0.25">
      <c r="B6" s="5" t="s">
        <v>4</v>
      </c>
      <c r="C6" s="6" t="s">
        <v>5</v>
      </c>
      <c r="D6" s="6"/>
      <c r="E6" s="6"/>
      <c r="F6" s="6"/>
      <c r="G6" s="6"/>
      <c r="H6" s="6"/>
      <c r="I6" s="6"/>
      <c r="J6" s="6"/>
      <c r="K6" s="6"/>
      <c r="L6" s="7"/>
      <c r="O6" s="21" t="s">
        <v>19</v>
      </c>
      <c r="P6" s="22" t="s">
        <v>50</v>
      </c>
    </row>
    <row r="7" spans="2:16" x14ac:dyDescent="0.25">
      <c r="B7" s="5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9" t="s">
        <v>16</v>
      </c>
      <c r="O7" s="21" t="s">
        <v>21</v>
      </c>
      <c r="P7" s="22" t="s">
        <v>51</v>
      </c>
    </row>
    <row r="8" spans="2:16" x14ac:dyDescent="0.25">
      <c r="B8" s="5" t="s">
        <v>17</v>
      </c>
      <c r="C8" s="8" t="s">
        <v>18</v>
      </c>
      <c r="D8" s="8">
        <v>1914.4834000000001</v>
      </c>
      <c r="E8" s="8">
        <v>1914.4836</v>
      </c>
      <c r="F8" s="8">
        <v>1914.4834000000001</v>
      </c>
      <c r="G8" s="8">
        <v>1914.4834000000001</v>
      </c>
      <c r="H8" s="8">
        <v>1914.4837</v>
      </c>
      <c r="I8" s="8">
        <v>1914.4833000000001</v>
      </c>
      <c r="J8" s="8">
        <v>1914.4455</v>
      </c>
      <c r="K8" s="8">
        <v>1913.6876999999999</v>
      </c>
      <c r="L8" s="9">
        <v>2124.2024000000001</v>
      </c>
      <c r="O8" s="21" t="s">
        <v>23</v>
      </c>
      <c r="P8" s="22" t="s">
        <v>52</v>
      </c>
    </row>
    <row r="9" spans="2:16" ht="30" x14ac:dyDescent="0.25">
      <c r="B9" s="5" t="s">
        <v>19</v>
      </c>
      <c r="C9" s="8" t="s">
        <v>20</v>
      </c>
      <c r="D9" s="8">
        <v>660.10810000000004</v>
      </c>
      <c r="E9" s="8">
        <v>660.10810000000004</v>
      </c>
      <c r="F9" s="8">
        <v>660.10810000000004</v>
      </c>
      <c r="G9" s="8">
        <v>660.10810000000004</v>
      </c>
      <c r="H9" s="8">
        <v>660.10810000000004</v>
      </c>
      <c r="I9" s="8">
        <v>660.10810000000004</v>
      </c>
      <c r="J9" s="8">
        <v>660.10810000000004</v>
      </c>
      <c r="K9" s="8">
        <v>660.10810000000004</v>
      </c>
      <c r="L9" s="9">
        <v>781.68690000000004</v>
      </c>
      <c r="O9" s="21" t="s">
        <v>25</v>
      </c>
      <c r="P9" s="22" t="s">
        <v>65</v>
      </c>
    </row>
    <row r="10" spans="2:16" x14ac:dyDescent="0.25">
      <c r="B10" s="5" t="s">
        <v>21</v>
      </c>
      <c r="C10" s="8" t="s">
        <v>22</v>
      </c>
      <c r="D10" s="8">
        <v>828.74580000000003</v>
      </c>
      <c r="E10" s="8">
        <v>828.70510000000002</v>
      </c>
      <c r="F10" s="8">
        <v>828.71360000000004</v>
      </c>
      <c r="G10" s="8">
        <v>828.71360000000004</v>
      </c>
      <c r="H10" s="8">
        <v>828.74509999999998</v>
      </c>
      <c r="I10" s="8">
        <v>828.70759999999996</v>
      </c>
      <c r="J10" s="8">
        <v>828.67740000000003</v>
      </c>
      <c r="K10" s="8">
        <v>828.84649999999999</v>
      </c>
      <c r="L10" s="9">
        <v>910.39930000000004</v>
      </c>
      <c r="O10" s="21" t="s">
        <v>28</v>
      </c>
      <c r="P10" s="23" t="s">
        <v>53</v>
      </c>
    </row>
    <row r="11" spans="2:16" x14ac:dyDescent="0.25">
      <c r="B11" s="5" t="s">
        <v>23</v>
      </c>
      <c r="C11" s="8" t="s">
        <v>24</v>
      </c>
      <c r="D11" s="8">
        <v>425.62950000000001</v>
      </c>
      <c r="E11" s="8">
        <v>425.6705</v>
      </c>
      <c r="F11" s="8">
        <v>425.6617</v>
      </c>
      <c r="G11" s="8">
        <v>425.6617</v>
      </c>
      <c r="H11" s="8">
        <v>425.63049999999998</v>
      </c>
      <c r="I11" s="8">
        <v>425.66750000000002</v>
      </c>
      <c r="J11" s="8">
        <v>425.69130000000001</v>
      </c>
      <c r="K11" s="8">
        <v>425.50700000000001</v>
      </c>
      <c r="L11" s="9">
        <v>432.11619999999999</v>
      </c>
      <c r="O11" s="21" t="s">
        <v>54</v>
      </c>
      <c r="P11" s="23" t="s">
        <v>64</v>
      </c>
    </row>
    <row r="12" spans="2:16" x14ac:dyDescent="0.25">
      <c r="B12" s="5" t="s">
        <v>25</v>
      </c>
      <c r="C12" s="8" t="s">
        <v>26</v>
      </c>
      <c r="D12" s="8" t="s">
        <v>26</v>
      </c>
      <c r="E12" s="8" t="s">
        <v>26</v>
      </c>
      <c r="F12" s="8" t="s">
        <v>26</v>
      </c>
      <c r="G12" s="8" t="s">
        <v>26</v>
      </c>
      <c r="H12" s="8" t="s">
        <v>26</v>
      </c>
      <c r="I12" s="8" t="s">
        <v>26</v>
      </c>
      <c r="J12" s="8" t="s">
        <v>26</v>
      </c>
      <c r="K12" s="8" t="s">
        <v>26</v>
      </c>
      <c r="L12" s="9" t="s">
        <v>27</v>
      </c>
      <c r="O12" s="21" t="s">
        <v>9</v>
      </c>
      <c r="P12" s="22" t="s">
        <v>55</v>
      </c>
    </row>
    <row r="13" spans="2:16" x14ac:dyDescent="0.25">
      <c r="B13" s="5" t="s">
        <v>28</v>
      </c>
      <c r="C13" s="8">
        <v>16.75</v>
      </c>
      <c r="D13" s="8">
        <v>1.546</v>
      </c>
      <c r="E13" s="8">
        <v>4.0620000000000003</v>
      </c>
      <c r="F13" s="8">
        <v>0.76600000000000001</v>
      </c>
      <c r="G13" s="8">
        <v>1.5780000000000001</v>
      </c>
      <c r="H13" s="8">
        <v>6.125</v>
      </c>
      <c r="I13" s="8">
        <v>0.81200000000000006</v>
      </c>
      <c r="J13" s="8">
        <v>1.4690000000000001</v>
      </c>
      <c r="K13" s="8">
        <v>0.73399999999999999</v>
      </c>
      <c r="L13" s="9">
        <v>6.2E-2</v>
      </c>
      <c r="O13" s="21" t="s">
        <v>56</v>
      </c>
      <c r="P13" s="22" t="s">
        <v>57</v>
      </c>
    </row>
    <row r="14" spans="2:16" x14ac:dyDescent="0.25">
      <c r="B14" s="5" t="s">
        <v>29</v>
      </c>
      <c r="C14" s="8" t="s">
        <v>30</v>
      </c>
      <c r="D14" s="8" t="s">
        <v>30</v>
      </c>
      <c r="E14" s="8" t="s">
        <v>30</v>
      </c>
      <c r="F14" s="8" t="s">
        <v>30</v>
      </c>
      <c r="G14" s="8" t="s">
        <v>30</v>
      </c>
      <c r="H14" s="8" t="s">
        <v>30</v>
      </c>
      <c r="I14" s="8" t="s">
        <v>30</v>
      </c>
      <c r="J14" s="8" t="s">
        <v>30</v>
      </c>
      <c r="K14" s="8" t="s">
        <v>31</v>
      </c>
      <c r="L14" s="9" t="s">
        <v>31</v>
      </c>
      <c r="O14" s="21" t="s">
        <v>58</v>
      </c>
      <c r="P14" s="22" t="s">
        <v>59</v>
      </c>
    </row>
    <row r="15" spans="2:16" x14ac:dyDescent="0.25">
      <c r="B15" s="5" t="s">
        <v>45</v>
      </c>
      <c r="C15" s="10"/>
      <c r="D15" s="10">
        <f t="shared" ref="D15:L15" si="0">+D11/D8</f>
        <v>0.22232080988531944</v>
      </c>
      <c r="E15" s="10">
        <f t="shared" si="0"/>
        <v>0.2223422023568131</v>
      </c>
      <c r="F15" s="10">
        <f t="shared" si="0"/>
        <v>0.22233762904394991</v>
      </c>
      <c r="G15" s="10">
        <f t="shared" si="0"/>
        <v>0.22233762904394991</v>
      </c>
      <c r="H15" s="10">
        <f t="shared" si="0"/>
        <v>0.22232129738163869</v>
      </c>
      <c r="I15" s="10">
        <f t="shared" si="0"/>
        <v>0.2223406701954517</v>
      </c>
      <c r="J15" s="10">
        <f t="shared" si="0"/>
        <v>0.22235749202575888</v>
      </c>
      <c r="K15" s="10">
        <f t="shared" si="0"/>
        <v>0.22234923702545614</v>
      </c>
      <c r="L15" s="11">
        <f t="shared" si="0"/>
        <v>0.2034251538365647</v>
      </c>
      <c r="O15" s="21" t="s">
        <v>13</v>
      </c>
      <c r="P15" s="22" t="s">
        <v>60</v>
      </c>
    </row>
    <row r="16" spans="2:16" s="1" customFormat="1" ht="15.75" thickBot="1" x14ac:dyDescent="0.3">
      <c r="B16" s="16" t="s">
        <v>54</v>
      </c>
      <c r="C16" s="12"/>
      <c r="D16" s="12">
        <f t="shared" ref="D16:K16" si="1">ABS($D$8-D8)/$D$8</f>
        <v>0</v>
      </c>
      <c r="E16" s="12">
        <f t="shared" si="1"/>
        <v>1.0446682376551078E-7</v>
      </c>
      <c r="F16" s="12">
        <f t="shared" si="1"/>
        <v>0</v>
      </c>
      <c r="G16" s="12">
        <f t="shared" si="1"/>
        <v>0</v>
      </c>
      <c r="H16" s="12">
        <f t="shared" si="1"/>
        <v>1.5670023564826618E-7</v>
      </c>
      <c r="I16" s="12">
        <f t="shared" si="1"/>
        <v>5.2233411882755388E-8</v>
      </c>
      <c r="J16" s="12">
        <f t="shared" si="1"/>
        <v>1.9796463108552424E-5</v>
      </c>
      <c r="K16" s="12">
        <f t="shared" si="1"/>
        <v>4.156212584554791E-4</v>
      </c>
      <c r="L16" s="13">
        <f>ABS($D$8-L8)/$D$8</f>
        <v>0.10954338909389344</v>
      </c>
      <c r="O16" s="21" t="s">
        <v>14</v>
      </c>
      <c r="P16" s="22" t="s">
        <v>61</v>
      </c>
    </row>
    <row r="17" spans="2:16" ht="15.75" thickBot="1" x14ac:dyDescent="0.3">
      <c r="O17" s="21" t="s">
        <v>15</v>
      </c>
      <c r="P17" s="22" t="s">
        <v>62</v>
      </c>
    </row>
    <row r="18" spans="2:16" ht="15.75" thickBot="1" x14ac:dyDescent="0.3">
      <c r="B18" s="30" t="s">
        <v>66</v>
      </c>
      <c r="C18" s="31"/>
      <c r="O18" s="24" t="s">
        <v>16</v>
      </c>
      <c r="P18" s="25" t="s">
        <v>63</v>
      </c>
    </row>
    <row r="19" spans="2:16" x14ac:dyDescent="0.25">
      <c r="B19" s="2" t="s">
        <v>0</v>
      </c>
      <c r="C19" s="3">
        <v>70</v>
      </c>
      <c r="D19" s="3"/>
      <c r="E19" s="3"/>
      <c r="F19" s="3"/>
      <c r="G19" s="3"/>
      <c r="H19" s="3"/>
      <c r="I19" s="3"/>
      <c r="J19" s="3"/>
      <c r="K19" s="3"/>
      <c r="L19" s="4"/>
    </row>
    <row r="20" spans="2:16" x14ac:dyDescent="0.25">
      <c r="B20" s="5" t="s">
        <v>1</v>
      </c>
      <c r="C20" s="6">
        <v>10</v>
      </c>
      <c r="D20" s="6"/>
      <c r="E20" s="6"/>
      <c r="F20" s="6"/>
      <c r="G20" s="6"/>
      <c r="H20" s="6"/>
      <c r="I20" s="6"/>
      <c r="J20" s="6"/>
      <c r="K20" s="6"/>
      <c r="L20" s="7"/>
    </row>
    <row r="21" spans="2:16" x14ac:dyDescent="0.25">
      <c r="B21" s="5" t="s">
        <v>2</v>
      </c>
      <c r="C21" s="6">
        <v>0.5</v>
      </c>
      <c r="D21" s="6"/>
      <c r="E21" s="6"/>
      <c r="F21" s="6"/>
      <c r="G21" s="6"/>
      <c r="H21" s="6"/>
      <c r="I21" s="6"/>
      <c r="J21" s="6"/>
      <c r="K21" s="6"/>
      <c r="L21" s="7"/>
    </row>
    <row r="22" spans="2:16" x14ac:dyDescent="0.25">
      <c r="B22" s="5" t="s">
        <v>3</v>
      </c>
      <c r="C22" s="6">
        <v>72500</v>
      </c>
      <c r="D22" s="6"/>
      <c r="E22" s="6"/>
      <c r="F22" s="6"/>
      <c r="G22" s="6"/>
      <c r="H22" s="6"/>
      <c r="I22" s="6"/>
      <c r="J22" s="6"/>
      <c r="K22" s="6"/>
      <c r="L22" s="7"/>
    </row>
    <row r="23" spans="2:16" x14ac:dyDescent="0.25">
      <c r="B23" s="5" t="s">
        <v>4</v>
      </c>
      <c r="C23" s="6" t="s">
        <v>32</v>
      </c>
      <c r="D23" s="6"/>
      <c r="E23" s="6"/>
      <c r="F23" s="6"/>
      <c r="G23" s="6"/>
      <c r="H23" s="6"/>
      <c r="I23" s="6"/>
      <c r="J23" s="6"/>
      <c r="K23" s="6"/>
      <c r="L23" s="7"/>
    </row>
    <row r="24" spans="2:16" x14ac:dyDescent="0.25">
      <c r="B24" s="5" t="s">
        <v>6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  <c r="H24" s="8" t="s">
        <v>12</v>
      </c>
      <c r="I24" s="8" t="s">
        <v>13</v>
      </c>
      <c r="J24" s="8" t="s">
        <v>14</v>
      </c>
      <c r="K24" s="8" t="s">
        <v>15</v>
      </c>
      <c r="L24" s="9" t="s">
        <v>16</v>
      </c>
    </row>
    <row r="25" spans="2:16" x14ac:dyDescent="0.25">
      <c r="B25" s="5" t="s">
        <v>17</v>
      </c>
      <c r="C25" s="8" t="s">
        <v>33</v>
      </c>
      <c r="D25" s="8">
        <v>3649.0340999999999</v>
      </c>
      <c r="E25" s="8">
        <v>3659.6610000000001</v>
      </c>
      <c r="F25" s="8">
        <v>3649.0342000000001</v>
      </c>
      <c r="G25" s="8">
        <v>3662.4794999999999</v>
      </c>
      <c r="H25" s="8">
        <v>3667.2824000000001</v>
      </c>
      <c r="I25" s="8">
        <v>3649.0340000000001</v>
      </c>
      <c r="J25" s="8">
        <v>3661.2253999999998</v>
      </c>
      <c r="K25" s="8">
        <v>3783.0250000000001</v>
      </c>
      <c r="L25" s="9">
        <v>3669.4366</v>
      </c>
    </row>
    <row r="26" spans="2:16" x14ac:dyDescent="0.25">
      <c r="B26" s="5" t="s">
        <v>19</v>
      </c>
      <c r="C26" s="8" t="s">
        <v>34</v>
      </c>
      <c r="D26" s="8">
        <v>1705.6407999999999</v>
      </c>
      <c r="E26" s="8">
        <v>1834.5842</v>
      </c>
      <c r="F26" s="8">
        <v>1705.6407999999999</v>
      </c>
      <c r="G26" s="8">
        <v>1736.3144</v>
      </c>
      <c r="H26" s="8">
        <v>1474.6436000000001</v>
      </c>
      <c r="I26" s="8">
        <v>1705.6407999999999</v>
      </c>
      <c r="J26" s="8">
        <v>1492.2411</v>
      </c>
      <c r="K26" s="8">
        <v>1724.1817000000001</v>
      </c>
      <c r="L26" s="9">
        <v>1481.4411</v>
      </c>
    </row>
    <row r="27" spans="2:16" x14ac:dyDescent="0.25">
      <c r="B27" s="5" t="s">
        <v>21</v>
      </c>
      <c r="C27" s="8" t="s">
        <v>35</v>
      </c>
      <c r="D27" s="8">
        <v>1523.3316</v>
      </c>
      <c r="E27" s="8">
        <v>1458.1169</v>
      </c>
      <c r="F27" s="8">
        <v>1523.3929000000001</v>
      </c>
      <c r="G27" s="8">
        <v>1509.9640999999999</v>
      </c>
      <c r="H27" s="8">
        <v>1711.5073</v>
      </c>
      <c r="I27" s="8">
        <v>1523.3046999999999</v>
      </c>
      <c r="J27" s="8">
        <v>1683.8643</v>
      </c>
      <c r="K27" s="8">
        <v>1696.3431</v>
      </c>
      <c r="L27" s="9">
        <v>1704.1567</v>
      </c>
    </row>
    <row r="28" spans="2:16" x14ac:dyDescent="0.25">
      <c r="B28" s="5" t="s">
        <v>23</v>
      </c>
      <c r="C28" s="8" t="s">
        <v>36</v>
      </c>
      <c r="D28" s="8">
        <v>420.06169999999997</v>
      </c>
      <c r="E28" s="8">
        <v>366.95960000000002</v>
      </c>
      <c r="F28" s="8">
        <v>420.00049999999999</v>
      </c>
      <c r="G28" s="8">
        <v>416.2013</v>
      </c>
      <c r="H28" s="8">
        <v>481.1318</v>
      </c>
      <c r="I28" s="8">
        <v>420.08839999999998</v>
      </c>
      <c r="J28" s="8">
        <v>485.35250000000002</v>
      </c>
      <c r="K28" s="8">
        <v>362.51369999999997</v>
      </c>
      <c r="L28" s="9">
        <v>483.83879999999999</v>
      </c>
    </row>
    <row r="29" spans="2:16" x14ac:dyDescent="0.25">
      <c r="B29" s="5" t="s">
        <v>25</v>
      </c>
      <c r="C29" s="8" t="s">
        <v>37</v>
      </c>
      <c r="D29" s="8" t="s">
        <v>37</v>
      </c>
      <c r="E29" s="8" t="s">
        <v>38</v>
      </c>
      <c r="F29" s="8" t="s">
        <v>37</v>
      </c>
      <c r="G29" s="8" t="s">
        <v>39</v>
      </c>
      <c r="H29" s="8" t="s">
        <v>40</v>
      </c>
      <c r="I29" s="8" t="s">
        <v>37</v>
      </c>
      <c r="J29" s="8" t="s">
        <v>41</v>
      </c>
      <c r="K29" s="8" t="s">
        <v>42</v>
      </c>
      <c r="L29" s="9" t="s">
        <v>43</v>
      </c>
    </row>
    <row r="30" spans="2:16" x14ac:dyDescent="0.25">
      <c r="B30" s="5" t="s">
        <v>28</v>
      </c>
      <c r="C30" s="8">
        <v>36.328000000000003</v>
      </c>
      <c r="D30" s="8">
        <v>30.265999999999998</v>
      </c>
      <c r="E30" s="8">
        <v>10745.718000000001</v>
      </c>
      <c r="F30" s="8">
        <v>10791.672</v>
      </c>
      <c r="G30" s="8">
        <v>10790.25</v>
      </c>
      <c r="H30" s="8">
        <v>10787.343999999999</v>
      </c>
      <c r="I30" s="8">
        <v>10790.5</v>
      </c>
      <c r="J30" s="8">
        <v>10787.921</v>
      </c>
      <c r="K30" s="8">
        <v>13.39</v>
      </c>
      <c r="L30" s="9">
        <v>1.2190000000000001</v>
      </c>
    </row>
    <row r="31" spans="2:16" x14ac:dyDescent="0.25">
      <c r="B31" s="5" t="s">
        <v>29</v>
      </c>
      <c r="C31" s="8" t="s">
        <v>30</v>
      </c>
      <c r="D31" s="8" t="s">
        <v>30</v>
      </c>
      <c r="E31" s="8" t="s">
        <v>44</v>
      </c>
      <c r="F31" s="8" t="s">
        <v>44</v>
      </c>
      <c r="G31" s="8" t="s">
        <v>44</v>
      </c>
      <c r="H31" s="8" t="s">
        <v>44</v>
      </c>
      <c r="I31" s="8" t="s">
        <v>44</v>
      </c>
      <c r="J31" s="8" t="s">
        <v>44</v>
      </c>
      <c r="K31" s="8" t="s">
        <v>31</v>
      </c>
      <c r="L31" s="9" t="s">
        <v>31</v>
      </c>
    </row>
    <row r="32" spans="2:16" x14ac:dyDescent="0.25">
      <c r="B32" s="5" t="s">
        <v>45</v>
      </c>
      <c r="C32" s="8"/>
      <c r="D32" s="14">
        <f>+D28/D25</f>
        <v>0.11511586038617726</v>
      </c>
      <c r="E32" s="14">
        <f t="shared" ref="E32:L32" si="2">+E28/E25</f>
        <v>0.10027147323208352</v>
      </c>
      <c r="F32" s="14">
        <f t="shared" si="2"/>
        <v>0.11509908567039465</v>
      </c>
      <c r="G32" s="14">
        <f t="shared" si="2"/>
        <v>0.11363921627411157</v>
      </c>
      <c r="H32" s="14">
        <f t="shared" si="2"/>
        <v>0.13119573229484591</v>
      </c>
      <c r="I32" s="14">
        <f t="shared" si="2"/>
        <v>0.11512318054586501</v>
      </c>
      <c r="J32" s="14">
        <f t="shared" si="2"/>
        <v>0.13256558855950251</v>
      </c>
      <c r="K32" s="14">
        <f t="shared" si="2"/>
        <v>9.5826408760185292E-2</v>
      </c>
      <c r="L32" s="15">
        <f t="shared" si="2"/>
        <v>0.13185642722373239</v>
      </c>
    </row>
    <row r="33" spans="2:12" ht="15.75" thickBot="1" x14ac:dyDescent="0.3">
      <c r="B33" s="16" t="s">
        <v>54</v>
      </c>
      <c r="C33" s="17"/>
      <c r="D33" s="28">
        <f>+ABS($D$25-D25)/$D$25</f>
        <v>0</v>
      </c>
      <c r="E33" s="28">
        <f t="shared" ref="E33:L33" si="3">+ABS($D$25-E25)/$D$25</f>
        <v>2.9122501212033632E-3</v>
      </c>
      <c r="F33" s="28">
        <f t="shared" si="3"/>
        <v>2.7404512389257097E-8</v>
      </c>
      <c r="G33" s="28">
        <f t="shared" si="3"/>
        <v>3.6846463013321972E-3</v>
      </c>
      <c r="H33" s="28">
        <f t="shared" si="3"/>
        <v>5.000857624213542E-3</v>
      </c>
      <c r="I33" s="28">
        <f t="shared" si="3"/>
        <v>2.7404512264635803E-8</v>
      </c>
      <c r="J33" s="28">
        <f t="shared" si="3"/>
        <v>3.3409663121536618E-3</v>
      </c>
      <c r="K33" s="28">
        <f t="shared" si="3"/>
        <v>3.6719552716703921E-2</v>
      </c>
      <c r="L33" s="29">
        <f t="shared" si="3"/>
        <v>5.5912056289087967E-3</v>
      </c>
    </row>
    <row r="34" spans="2:12" ht="15.75" thickBot="1" x14ac:dyDescent="0.3"/>
    <row r="35" spans="2:12" ht="15.75" thickBot="1" x14ac:dyDescent="0.3">
      <c r="B35" s="30" t="s">
        <v>67</v>
      </c>
      <c r="C35" s="31"/>
    </row>
    <row r="36" spans="2:12" x14ac:dyDescent="0.25">
      <c r="B36" s="2" t="s">
        <v>0</v>
      </c>
      <c r="C36" s="3">
        <v>70</v>
      </c>
      <c r="D36" s="3"/>
      <c r="E36" s="3"/>
      <c r="F36" s="3"/>
      <c r="G36" s="3"/>
      <c r="H36" s="3"/>
      <c r="I36" s="3"/>
      <c r="J36" s="3"/>
      <c r="K36" s="3"/>
      <c r="L36" s="4"/>
    </row>
    <row r="37" spans="2:12" x14ac:dyDescent="0.25">
      <c r="B37" s="5" t="s">
        <v>1</v>
      </c>
      <c r="C37" s="6">
        <v>10</v>
      </c>
      <c r="D37" s="6"/>
      <c r="E37" s="6"/>
      <c r="F37" s="6"/>
      <c r="G37" s="6"/>
      <c r="H37" s="6"/>
      <c r="I37" s="6"/>
      <c r="J37" s="6"/>
      <c r="K37" s="6"/>
      <c r="L37" s="7"/>
    </row>
    <row r="38" spans="2:12" x14ac:dyDescent="0.25">
      <c r="B38" s="5" t="s">
        <v>2</v>
      </c>
      <c r="C38" s="6">
        <v>0.5</v>
      </c>
      <c r="D38" s="6"/>
      <c r="E38" s="6"/>
      <c r="F38" s="6"/>
      <c r="G38" s="6"/>
      <c r="H38" s="6"/>
      <c r="I38" s="6"/>
      <c r="J38" s="6"/>
      <c r="K38" s="6"/>
      <c r="L38" s="7"/>
    </row>
    <row r="39" spans="2:12" x14ac:dyDescent="0.25">
      <c r="B39" s="5" t="s">
        <v>3</v>
      </c>
      <c r="C39" s="6">
        <v>72500</v>
      </c>
      <c r="D39" s="6"/>
      <c r="E39" s="6"/>
      <c r="F39" s="6"/>
      <c r="G39" s="6"/>
      <c r="H39" s="6"/>
      <c r="I39" s="6"/>
      <c r="J39" s="6"/>
      <c r="K39" s="6"/>
      <c r="L39" s="7"/>
    </row>
    <row r="40" spans="2:12" x14ac:dyDescent="0.25">
      <c r="B40" s="5" t="s">
        <v>4</v>
      </c>
      <c r="C40" s="6" t="s">
        <v>32</v>
      </c>
      <c r="D40" s="6"/>
      <c r="E40" s="6"/>
      <c r="F40" s="6"/>
      <c r="G40" s="6"/>
      <c r="H40" s="6"/>
      <c r="I40" s="6"/>
      <c r="J40" s="6"/>
      <c r="K40" s="6"/>
      <c r="L40" s="7"/>
    </row>
    <row r="41" spans="2:12" x14ac:dyDescent="0.25">
      <c r="B41" s="5" t="s">
        <v>6</v>
      </c>
      <c r="C41" s="8" t="s">
        <v>7</v>
      </c>
      <c r="D41" s="8" t="s">
        <v>8</v>
      </c>
      <c r="E41" s="8" t="s">
        <v>9</v>
      </c>
      <c r="F41" s="8" t="s">
        <v>10</v>
      </c>
      <c r="G41" s="8" t="s">
        <v>11</v>
      </c>
      <c r="H41" s="8" t="s">
        <v>12</v>
      </c>
      <c r="I41" s="8" t="s">
        <v>13</v>
      </c>
      <c r="J41" s="8" t="s">
        <v>14</v>
      </c>
      <c r="K41" s="8" t="s">
        <v>15</v>
      </c>
      <c r="L41" s="9" t="s">
        <v>16</v>
      </c>
    </row>
    <row r="42" spans="2:12" x14ac:dyDescent="0.25">
      <c r="B42" s="5" t="s">
        <v>17</v>
      </c>
      <c r="C42" s="8" t="s">
        <v>33</v>
      </c>
      <c r="D42" s="8">
        <v>3649.0340999999999</v>
      </c>
      <c r="E42" s="8">
        <v>3663.5146</v>
      </c>
      <c r="F42" s="8">
        <v>3661.4792000000002</v>
      </c>
      <c r="G42" s="8">
        <v>3663.5146</v>
      </c>
      <c r="H42" s="8">
        <v>3667.2824000000001</v>
      </c>
      <c r="I42" s="8">
        <v>3649.0340000000001</v>
      </c>
      <c r="J42" s="8">
        <v>3661.2253999999998</v>
      </c>
      <c r="K42" s="8">
        <v>3659.6597000000002</v>
      </c>
      <c r="L42" s="9">
        <v>3661.1138999999998</v>
      </c>
    </row>
    <row r="43" spans="2:12" x14ac:dyDescent="0.25">
      <c r="B43" s="5" t="s">
        <v>19</v>
      </c>
      <c r="C43" s="8" t="s">
        <v>34</v>
      </c>
      <c r="D43" s="8">
        <v>1705.6407999999999</v>
      </c>
      <c r="E43" s="8">
        <v>1546.3081999999999</v>
      </c>
      <c r="F43" s="8">
        <v>1492.2411</v>
      </c>
      <c r="G43" s="8">
        <v>1546.3081999999999</v>
      </c>
      <c r="H43" s="8">
        <v>1474.6436000000001</v>
      </c>
      <c r="I43" s="8">
        <v>1705.6407999999999</v>
      </c>
      <c r="J43" s="8">
        <v>1492.2411</v>
      </c>
      <c r="K43" s="8">
        <v>1834.5842</v>
      </c>
      <c r="L43" s="9">
        <v>1492.2411</v>
      </c>
    </row>
    <row r="44" spans="2:12" x14ac:dyDescent="0.25">
      <c r="B44" s="5" t="s">
        <v>21</v>
      </c>
      <c r="C44" s="8" t="s">
        <v>35</v>
      </c>
      <c r="D44" s="8">
        <v>1523.3316</v>
      </c>
      <c r="E44" s="8">
        <v>1715.1574000000001</v>
      </c>
      <c r="F44" s="8">
        <v>1683.8418999999999</v>
      </c>
      <c r="G44" s="8">
        <v>1715.1745000000001</v>
      </c>
      <c r="H44" s="8">
        <v>1711.4987000000001</v>
      </c>
      <c r="I44" s="8">
        <v>1523.3806</v>
      </c>
      <c r="J44" s="8">
        <v>1683.7458999999999</v>
      </c>
      <c r="K44" s="8">
        <v>1458.1103000000001</v>
      </c>
      <c r="L44" s="9">
        <v>1683.0843</v>
      </c>
    </row>
    <row r="45" spans="2:12" x14ac:dyDescent="0.25">
      <c r="B45" s="5" t="s">
        <v>23</v>
      </c>
      <c r="C45" s="8" t="s">
        <v>36</v>
      </c>
      <c r="D45" s="8">
        <v>420.06169999999997</v>
      </c>
      <c r="E45" s="8">
        <v>402.04930000000002</v>
      </c>
      <c r="F45" s="8">
        <v>485.3965</v>
      </c>
      <c r="G45" s="8">
        <v>402.03190000000001</v>
      </c>
      <c r="H45" s="8">
        <v>481.14010000000002</v>
      </c>
      <c r="I45" s="8">
        <v>420.01280000000003</v>
      </c>
      <c r="J45" s="8">
        <v>485.47089999999997</v>
      </c>
      <c r="K45" s="8">
        <v>366.96620000000001</v>
      </c>
      <c r="L45" s="9">
        <v>485.78840000000002</v>
      </c>
    </row>
    <row r="46" spans="2:12" x14ac:dyDescent="0.25">
      <c r="B46" s="5" t="s">
        <v>25</v>
      </c>
      <c r="C46" s="8" t="s">
        <v>37</v>
      </c>
      <c r="D46" s="8" t="s">
        <v>37</v>
      </c>
      <c r="E46" s="8" t="s">
        <v>68</v>
      </c>
      <c r="F46" s="8" t="s">
        <v>41</v>
      </c>
      <c r="G46" s="8" t="s">
        <v>68</v>
      </c>
      <c r="H46" s="8" t="s">
        <v>40</v>
      </c>
      <c r="I46" s="8" t="s">
        <v>37</v>
      </c>
      <c r="J46" s="8" t="s">
        <v>41</v>
      </c>
      <c r="K46" s="8" t="s">
        <v>38</v>
      </c>
      <c r="L46" s="9" t="s">
        <v>41</v>
      </c>
    </row>
    <row r="47" spans="2:12" x14ac:dyDescent="0.25">
      <c r="B47" s="5" t="s">
        <v>28</v>
      </c>
      <c r="C47" s="8">
        <v>45.578000000000003</v>
      </c>
      <c r="D47" s="8">
        <v>32.579000000000001</v>
      </c>
      <c r="E47" s="8">
        <v>10710.859</v>
      </c>
      <c r="F47" s="8">
        <v>10787.656000000001</v>
      </c>
      <c r="G47" s="32">
        <v>18446743998094.801</v>
      </c>
      <c r="H47" s="8">
        <v>10706.484</v>
      </c>
      <c r="I47" s="8">
        <v>5235.0630000000001</v>
      </c>
      <c r="J47" s="8">
        <v>10790.906000000001</v>
      </c>
      <c r="K47" s="8">
        <v>15.186999999999999</v>
      </c>
      <c r="L47" s="9">
        <v>2.4220000000000002</v>
      </c>
    </row>
    <row r="48" spans="2:12" x14ac:dyDescent="0.25">
      <c r="B48" s="5" t="s">
        <v>29</v>
      </c>
      <c r="C48" s="8" t="s">
        <v>30</v>
      </c>
      <c r="D48" s="8" t="s">
        <v>30</v>
      </c>
      <c r="E48" s="8" t="s">
        <v>44</v>
      </c>
      <c r="F48" s="8" t="s">
        <v>44</v>
      </c>
      <c r="G48" s="8" t="s">
        <v>44</v>
      </c>
      <c r="H48" s="8" t="s">
        <v>44</v>
      </c>
      <c r="I48" s="8" t="s">
        <v>30</v>
      </c>
      <c r="J48" s="8" t="s">
        <v>44</v>
      </c>
      <c r="K48" s="8" t="s">
        <v>31</v>
      </c>
      <c r="L48" s="9" t="s">
        <v>31</v>
      </c>
    </row>
    <row r="49" spans="2:12" x14ac:dyDescent="0.25">
      <c r="B49" s="5" t="s">
        <v>45</v>
      </c>
      <c r="C49" s="8"/>
      <c r="D49" s="14">
        <f>+D45/D42</f>
        <v>0.11511586038617726</v>
      </c>
      <c r="E49" s="14">
        <f t="shared" ref="E49:L49" si="4">+E45/E42</f>
        <v>0.10974415114928163</v>
      </c>
      <c r="F49" s="14">
        <f t="shared" si="4"/>
        <v>0.13256841661151592</v>
      </c>
      <c r="G49" s="14">
        <f t="shared" si="4"/>
        <v>0.10973940161177466</v>
      </c>
      <c r="H49" s="14">
        <f t="shared" si="4"/>
        <v>0.13119799555114708</v>
      </c>
      <c r="I49" s="14">
        <f t="shared" si="4"/>
        <v>0.11510246273397289</v>
      </c>
      <c r="J49" s="14">
        <f t="shared" si="4"/>
        <v>0.1325979274589322</v>
      </c>
      <c r="K49" s="14">
        <f t="shared" si="4"/>
        <v>0.10027331229731551</v>
      </c>
      <c r="L49" s="15">
        <f t="shared" si="4"/>
        <v>0.13268868799738792</v>
      </c>
    </row>
    <row r="50" spans="2:12" ht="15.75" thickBot="1" x14ac:dyDescent="0.3">
      <c r="B50" s="16" t="s">
        <v>54</v>
      </c>
      <c r="C50" s="17"/>
      <c r="D50" s="26">
        <f>+ABS($D$42-D42)/$D$42</f>
        <v>0</v>
      </c>
      <c r="E50" s="26">
        <f t="shared" ref="E50:L50" si="5">+ABS($D$42-E42)/$D$42</f>
        <v>3.9683104084996413E-3</v>
      </c>
      <c r="F50" s="26">
        <f t="shared" si="5"/>
        <v>3.4105189644570233E-3</v>
      </c>
      <c r="G50" s="26">
        <f t="shared" si="5"/>
        <v>3.9683104084996413E-3</v>
      </c>
      <c r="H50" s="26">
        <f t="shared" si="5"/>
        <v>5.000857624213542E-3</v>
      </c>
      <c r="I50" s="26">
        <f t="shared" si="5"/>
        <v>2.7404512264635803E-8</v>
      </c>
      <c r="J50" s="26">
        <f t="shared" si="5"/>
        <v>3.3409663121536618E-3</v>
      </c>
      <c r="K50" s="26">
        <f t="shared" si="5"/>
        <v>2.9118938625430505E-3</v>
      </c>
      <c r="L50" s="27">
        <f t="shared" si="5"/>
        <v>3.3104102809014524E-3</v>
      </c>
    </row>
    <row r="51" spans="2:12" ht="15.75" thickBot="1" x14ac:dyDescent="0.3"/>
    <row r="52" spans="2:12" ht="15.75" thickBot="1" x14ac:dyDescent="0.3">
      <c r="B52" s="30" t="s">
        <v>69</v>
      </c>
      <c r="C52" s="31"/>
    </row>
    <row r="53" spans="2:12" x14ac:dyDescent="0.25">
      <c r="B53" s="2" t="s">
        <v>0</v>
      </c>
      <c r="C53" s="3">
        <v>70</v>
      </c>
      <c r="D53" s="3"/>
      <c r="E53" s="3"/>
      <c r="F53" s="3"/>
      <c r="G53" s="3"/>
      <c r="H53" s="3"/>
      <c r="I53" s="3"/>
      <c r="J53" s="3"/>
      <c r="K53" s="3"/>
      <c r="L53" s="4"/>
    </row>
    <row r="54" spans="2:12" x14ac:dyDescent="0.25">
      <c r="B54" s="5" t="s">
        <v>1</v>
      </c>
      <c r="C54" s="6">
        <v>10</v>
      </c>
      <c r="D54" s="6"/>
      <c r="E54" s="6"/>
      <c r="F54" s="6"/>
      <c r="G54" s="6"/>
      <c r="H54" s="6"/>
      <c r="I54" s="6"/>
      <c r="J54" s="6"/>
      <c r="K54" s="6"/>
      <c r="L54" s="7"/>
    </row>
    <row r="55" spans="2:12" x14ac:dyDescent="0.25">
      <c r="B55" s="5" t="s">
        <v>2</v>
      </c>
      <c r="C55" s="6">
        <v>0.5</v>
      </c>
      <c r="D55" s="6"/>
      <c r="E55" s="6"/>
      <c r="F55" s="6"/>
      <c r="G55" s="6"/>
      <c r="H55" s="6"/>
      <c r="I55" s="6"/>
      <c r="J55" s="6"/>
      <c r="K55" s="6"/>
      <c r="L55" s="7"/>
    </row>
    <row r="56" spans="2:12" x14ac:dyDescent="0.25">
      <c r="B56" s="5" t="s">
        <v>3</v>
      </c>
      <c r="C56" s="6">
        <v>72500</v>
      </c>
      <c r="D56" s="6"/>
      <c r="E56" s="6"/>
      <c r="F56" s="6"/>
      <c r="G56" s="6"/>
      <c r="H56" s="6"/>
      <c r="I56" s="6"/>
      <c r="J56" s="6"/>
      <c r="K56" s="6"/>
      <c r="L56" s="7"/>
    </row>
    <row r="57" spans="2:12" x14ac:dyDescent="0.25">
      <c r="B57" s="5" t="s">
        <v>4</v>
      </c>
      <c r="C57" s="6" t="s">
        <v>32</v>
      </c>
      <c r="D57" s="6"/>
      <c r="E57" s="6"/>
      <c r="F57" s="6"/>
      <c r="G57" s="6"/>
      <c r="H57" s="6"/>
      <c r="I57" s="6"/>
      <c r="J57" s="6"/>
      <c r="K57" s="6"/>
      <c r="L57" s="7"/>
    </row>
    <row r="58" spans="2:12" x14ac:dyDescent="0.25">
      <c r="B58" s="5" t="s">
        <v>6</v>
      </c>
      <c r="C58" s="8" t="s">
        <v>7</v>
      </c>
      <c r="D58" s="8" t="s">
        <v>8</v>
      </c>
      <c r="E58" s="8" t="s">
        <v>9</v>
      </c>
      <c r="F58" s="8" t="s">
        <v>10</v>
      </c>
      <c r="G58" s="8" t="s">
        <v>11</v>
      </c>
      <c r="H58" s="8" t="s">
        <v>12</v>
      </c>
      <c r="I58" s="8" t="s">
        <v>13</v>
      </c>
      <c r="J58" s="8" t="s">
        <v>14</v>
      </c>
      <c r="K58" s="8" t="s">
        <v>15</v>
      </c>
      <c r="L58" s="9" t="s">
        <v>16</v>
      </c>
    </row>
    <row r="59" spans="2:12" x14ac:dyDescent="0.25">
      <c r="B59" s="5" t="s">
        <v>17</v>
      </c>
      <c r="C59" s="8" t="s">
        <v>33</v>
      </c>
      <c r="D59" s="8">
        <v>3649.0340999999999</v>
      </c>
      <c r="E59" s="8">
        <v>3996.5774000000001</v>
      </c>
      <c r="F59" s="8">
        <v>4450.5163000000002</v>
      </c>
      <c r="G59" s="8">
        <v>4609.0373</v>
      </c>
      <c r="H59" s="8">
        <v>3916.2017999999998</v>
      </c>
      <c r="I59" s="8">
        <v>4667.2979999999998</v>
      </c>
      <c r="J59" s="8">
        <v>4246.6738999999998</v>
      </c>
      <c r="K59" s="8">
        <v>3663.5097000000001</v>
      </c>
      <c r="L59" s="9">
        <v>4016.2195000000002</v>
      </c>
    </row>
    <row r="60" spans="2:12" x14ac:dyDescent="0.25">
      <c r="B60" s="5" t="s">
        <v>19</v>
      </c>
      <c r="C60" s="8" t="s">
        <v>34</v>
      </c>
      <c r="D60" s="8">
        <v>1705.6407999999999</v>
      </c>
      <c r="E60" s="8">
        <v>1860.0869</v>
      </c>
      <c r="F60" s="8">
        <v>2585.0524</v>
      </c>
      <c r="G60" s="8">
        <v>1925.6629</v>
      </c>
      <c r="H60" s="8">
        <v>2104.8647000000001</v>
      </c>
      <c r="I60" s="8">
        <v>2942.6377000000002</v>
      </c>
      <c r="J60" s="8">
        <v>2287.9861999999998</v>
      </c>
      <c r="K60" s="8">
        <v>1546.3081999999999</v>
      </c>
      <c r="L60" s="9">
        <v>1917.8516999999999</v>
      </c>
    </row>
    <row r="61" spans="2:12" x14ac:dyDescent="0.25">
      <c r="B61" s="5" t="s">
        <v>21</v>
      </c>
      <c r="C61" s="8" t="s">
        <v>35</v>
      </c>
      <c r="D61" s="8">
        <v>1523.3316</v>
      </c>
      <c r="E61" s="8">
        <v>1654.0154</v>
      </c>
      <c r="F61" s="8">
        <v>1572.6016999999999</v>
      </c>
      <c r="G61" s="8">
        <v>2056.5715</v>
      </c>
      <c r="H61" s="8">
        <v>1547.3770999999999</v>
      </c>
      <c r="I61" s="8">
        <v>1528.5507</v>
      </c>
      <c r="J61" s="8">
        <v>1647.5351000000001</v>
      </c>
      <c r="K61" s="8">
        <v>1715.1451999999999</v>
      </c>
      <c r="L61" s="9">
        <v>1614.3915</v>
      </c>
    </row>
    <row r="62" spans="2:12" x14ac:dyDescent="0.25">
      <c r="B62" s="5" t="s">
        <v>23</v>
      </c>
      <c r="C62" s="8" t="s">
        <v>36</v>
      </c>
      <c r="D62" s="8">
        <v>420.06169999999997</v>
      </c>
      <c r="E62" s="8">
        <v>482.47609999999997</v>
      </c>
      <c r="F62" s="8">
        <v>292.863</v>
      </c>
      <c r="G62" s="8">
        <v>598.80700000000002</v>
      </c>
      <c r="H62" s="8">
        <v>263.96089999999998</v>
      </c>
      <c r="I62" s="8">
        <v>196.1097</v>
      </c>
      <c r="J62" s="8">
        <v>311.26369999999997</v>
      </c>
      <c r="K62" s="8">
        <v>402.06099999999998</v>
      </c>
      <c r="L62" s="9">
        <v>483.97629999999998</v>
      </c>
    </row>
    <row r="63" spans="2:12" x14ac:dyDescent="0.25">
      <c r="B63" s="5" t="s">
        <v>25</v>
      </c>
      <c r="C63" s="8" t="s">
        <v>37</v>
      </c>
      <c r="D63" s="8" t="s">
        <v>37</v>
      </c>
      <c r="E63" s="8" t="s">
        <v>70</v>
      </c>
      <c r="F63" s="8" t="s">
        <v>71</v>
      </c>
      <c r="G63" s="8" t="s">
        <v>72</v>
      </c>
      <c r="H63" s="8" t="s">
        <v>73</v>
      </c>
      <c r="I63" s="8" t="s">
        <v>74</v>
      </c>
      <c r="J63" s="8" t="s">
        <v>75</v>
      </c>
      <c r="K63" s="8" t="s">
        <v>68</v>
      </c>
      <c r="L63" s="9" t="s">
        <v>76</v>
      </c>
    </row>
    <row r="64" spans="2:12" x14ac:dyDescent="0.25">
      <c r="B64" s="5" t="s">
        <v>28</v>
      </c>
      <c r="C64" s="8">
        <v>37.89</v>
      </c>
      <c r="D64" s="8">
        <v>32.267000000000003</v>
      </c>
      <c r="E64" s="8">
        <v>6.53</v>
      </c>
      <c r="F64" s="8">
        <v>5.36</v>
      </c>
      <c r="G64" s="8">
        <v>5.5780000000000003</v>
      </c>
      <c r="H64" s="8">
        <v>33.969000000000001</v>
      </c>
      <c r="I64" s="8">
        <v>10.718</v>
      </c>
      <c r="J64" s="8">
        <v>5</v>
      </c>
      <c r="K64" s="8">
        <v>14.61</v>
      </c>
      <c r="L64" s="9">
        <v>1</v>
      </c>
    </row>
    <row r="65" spans="2:12" x14ac:dyDescent="0.25">
      <c r="B65" s="5" t="s">
        <v>29</v>
      </c>
      <c r="C65" s="8" t="s">
        <v>30</v>
      </c>
      <c r="D65" s="8" t="s">
        <v>30</v>
      </c>
      <c r="E65" s="8" t="s">
        <v>30</v>
      </c>
      <c r="F65" s="8" t="s">
        <v>30</v>
      </c>
      <c r="G65" s="8" t="s">
        <v>30</v>
      </c>
      <c r="H65" s="8" t="s">
        <v>30</v>
      </c>
      <c r="I65" s="8" t="s">
        <v>30</v>
      </c>
      <c r="J65" s="8" t="s">
        <v>30</v>
      </c>
      <c r="K65" s="8" t="s">
        <v>31</v>
      </c>
      <c r="L65" s="9" t="s">
        <v>31</v>
      </c>
    </row>
    <row r="66" spans="2:12" x14ac:dyDescent="0.25">
      <c r="B66" s="5" t="s">
        <v>45</v>
      </c>
      <c r="C66" s="8"/>
      <c r="D66" s="14">
        <f>+D62/D59</f>
        <v>0.11511586038617726</v>
      </c>
      <c r="E66" s="14">
        <f t="shared" ref="E66:L66" si="6">+E62/E59</f>
        <v>0.12072232105400986</v>
      </c>
      <c r="F66" s="14">
        <f t="shared" si="6"/>
        <v>6.5804275337672621E-2</v>
      </c>
      <c r="G66" s="14">
        <f t="shared" si="6"/>
        <v>0.12992018962398069</v>
      </c>
      <c r="H66" s="14">
        <f t="shared" si="6"/>
        <v>6.7402272273098904E-2</v>
      </c>
      <c r="I66" s="14">
        <f t="shared" si="6"/>
        <v>4.2017822731696158E-2</v>
      </c>
      <c r="J66" s="14">
        <f t="shared" si="6"/>
        <v>7.3295879864945596E-2</v>
      </c>
      <c r="K66" s="14">
        <f t="shared" si="6"/>
        <v>0.10974749159255671</v>
      </c>
      <c r="L66" s="15">
        <f t="shared" si="6"/>
        <v>0.12050544050194467</v>
      </c>
    </row>
    <row r="67" spans="2:12" ht="15.75" thickBot="1" x14ac:dyDescent="0.3">
      <c r="B67" s="16" t="s">
        <v>54</v>
      </c>
      <c r="C67" s="17"/>
      <c r="D67" s="26">
        <f>+ABS($D$59-D59)/$D$59</f>
        <v>0</v>
      </c>
      <c r="E67" s="26">
        <f t="shared" ref="E67:L67" si="7">+ABS($D$59-E59)/$D$59</f>
        <v>9.5242546513884391E-2</v>
      </c>
      <c r="F67" s="26">
        <f t="shared" si="7"/>
        <v>0.21964228835241645</v>
      </c>
      <c r="G67" s="26">
        <f t="shared" si="7"/>
        <v>0.26308419534911998</v>
      </c>
      <c r="H67" s="26">
        <f t="shared" si="7"/>
        <v>7.3216005298498033E-2</v>
      </c>
      <c r="I67" s="26">
        <f t="shared" si="7"/>
        <v>0.279050256066393</v>
      </c>
      <c r="J67" s="26">
        <f t="shared" si="7"/>
        <v>0.16378027270285031</v>
      </c>
      <c r="K67" s="26">
        <f t="shared" si="7"/>
        <v>3.9669675873953095E-3</v>
      </c>
      <c r="L67" s="27">
        <f t="shared" si="7"/>
        <v>0.10062536823100675</v>
      </c>
    </row>
  </sheetData>
  <mergeCells count="24">
    <mergeCell ref="C53:L53"/>
    <mergeCell ref="C54:L54"/>
    <mergeCell ref="C55:L55"/>
    <mergeCell ref="C56:L56"/>
    <mergeCell ref="C57:L57"/>
    <mergeCell ref="C36:L36"/>
    <mergeCell ref="C37:L37"/>
    <mergeCell ref="C38:L38"/>
    <mergeCell ref="C39:L39"/>
    <mergeCell ref="C40:L40"/>
    <mergeCell ref="B52:C52"/>
    <mergeCell ref="B35:C35"/>
    <mergeCell ref="C19:L19"/>
    <mergeCell ref="C20:L20"/>
    <mergeCell ref="C21:L21"/>
    <mergeCell ref="C22:L22"/>
    <mergeCell ref="C23:L23"/>
    <mergeCell ref="O2:P2"/>
    <mergeCell ref="B18:C18"/>
    <mergeCell ref="C2:L2"/>
    <mergeCell ref="C3:L3"/>
    <mergeCell ref="C4:L4"/>
    <mergeCell ref="C5:L5"/>
    <mergeCell ref="C6:L6"/>
  </mergeCells>
  <conditionalFormatting sqref="C13:L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{0B33EAC0-B876-43E3-B842-0E35BA19571A}</x14:id>
        </ext>
      </extLst>
    </cfRule>
  </conditionalFormatting>
  <conditionalFormatting sqref="C30:L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{F56E3B10-9946-4972-9EE0-0E92A1C85BFA}</x14:id>
        </ext>
      </extLs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33EAC0-B876-43E3-B842-0E35BA195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  <x14:conditionalFormatting xmlns:xm="http://schemas.microsoft.com/office/excel/2006/main">
          <x14:cfRule type="dataBar" id="{F56E3B10-9946-4972-9EE0-0E92A1C8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C30:L30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914B190259C5488E520B8CDEDA2C69" ma:contentTypeVersion="18" ma:contentTypeDescription="Create a new document." ma:contentTypeScope="" ma:versionID="9fd37417183193881d53a6fcf6fb3758">
  <xsd:schema xmlns:xsd="http://www.w3.org/2001/XMLSchema" xmlns:xs="http://www.w3.org/2001/XMLSchema" xmlns:p="http://schemas.microsoft.com/office/2006/metadata/properties" xmlns:ns3="b5107946-4df7-4a81-b096-b2a9c5a3145a" xmlns:ns4="6995f6e5-ef84-4712-92e8-59a965263d63" targetNamespace="http://schemas.microsoft.com/office/2006/metadata/properties" ma:root="true" ma:fieldsID="38704fad029165004b017e2ea0dad28c" ns3:_="" ns4:_="">
    <xsd:import namespace="b5107946-4df7-4a81-b096-b2a9c5a3145a"/>
    <xsd:import namespace="6995f6e5-ef84-4712-92e8-59a965263d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SearchPropertie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07946-4df7-4a81-b096-b2a9c5a31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95f6e5-ef84-4712-92e8-59a965263d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107946-4df7-4a81-b096-b2a9c5a3145a" xsi:nil="true"/>
  </documentManagement>
</p:properties>
</file>

<file path=customXml/itemProps1.xml><?xml version="1.0" encoding="utf-8"?>
<ds:datastoreItem xmlns:ds="http://schemas.openxmlformats.org/officeDocument/2006/customXml" ds:itemID="{EFAE37C5-9BC0-4BB6-A0D3-9BA55A7B7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107946-4df7-4a81-b096-b2a9c5a3145a"/>
    <ds:schemaRef ds:uri="6995f6e5-ef84-4712-92e8-59a965263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60C75-C1BE-47B9-955E-31B6C1DE3B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FE527-C1A7-4CF9-A8D1-3B8B6E6F0774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6995f6e5-ef84-4712-92e8-59a965263d63"/>
    <ds:schemaRef ds:uri="b5107946-4df7-4a81-b096-b2a9c5a3145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240722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m_hoyo</dc:creator>
  <cp:lastModifiedBy>m_hoyo</cp:lastModifiedBy>
  <dcterms:created xsi:type="dcterms:W3CDTF">2024-07-22T13:11:26Z</dcterms:created>
  <dcterms:modified xsi:type="dcterms:W3CDTF">2024-07-23T17:10:18Z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0x01010040914B190259C5488E520B8CDEDA2C69</vt:lpwstr>
  </property>
</Properties>
</file>