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1060" yWindow="3200" windowWidth="25520" windowHeight="15620" activeTab="1"/>
  </bookViews>
  <sheets>
    <sheet name="Key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5" i="1" l="1"/>
  <c r="V95" i="1"/>
  <c r="T95" i="1"/>
  <c r="R95" i="1"/>
  <c r="P95" i="1"/>
  <c r="X85" i="1"/>
  <c r="V85" i="1"/>
  <c r="T85" i="1"/>
  <c r="R85" i="1"/>
  <c r="P85" i="1"/>
  <c r="X70" i="1"/>
  <c r="V70" i="1"/>
  <c r="T70" i="1"/>
  <c r="R70" i="1"/>
  <c r="P70" i="1"/>
  <c r="X59" i="1"/>
  <c r="V59" i="1"/>
  <c r="T59" i="1"/>
  <c r="R59" i="1"/>
  <c r="P59" i="1"/>
  <c r="X42" i="1"/>
  <c r="V42" i="1"/>
  <c r="T42" i="1"/>
  <c r="R42" i="1"/>
  <c r="P42" i="1"/>
  <c r="X30" i="1"/>
  <c r="V30" i="1"/>
  <c r="T30" i="1"/>
  <c r="R30" i="1"/>
  <c r="P30" i="1"/>
  <c r="X13" i="1"/>
  <c r="V13" i="1"/>
  <c r="T13" i="1"/>
  <c r="R13" i="1"/>
  <c r="P13" i="1"/>
  <c r="X2" i="1"/>
  <c r="V2" i="1"/>
  <c r="T2" i="1"/>
  <c r="R2" i="1"/>
  <c r="P2" i="1"/>
  <c r="M95" i="1"/>
  <c r="K95" i="1"/>
  <c r="I95" i="1"/>
  <c r="G95" i="1"/>
  <c r="E95" i="1"/>
  <c r="M85" i="1"/>
  <c r="K85" i="1"/>
  <c r="I85" i="1"/>
  <c r="G85" i="1"/>
  <c r="E85" i="1"/>
  <c r="K70" i="1"/>
  <c r="M70" i="1"/>
  <c r="I70" i="1"/>
  <c r="G70" i="1"/>
  <c r="E70" i="1"/>
  <c r="M59" i="1"/>
  <c r="K59" i="1"/>
  <c r="I59" i="1"/>
  <c r="G59" i="1"/>
  <c r="E59" i="1"/>
  <c r="M42" i="1"/>
  <c r="K42" i="1"/>
  <c r="I42" i="1"/>
  <c r="G42" i="1"/>
  <c r="E42" i="1"/>
  <c r="M30" i="1"/>
  <c r="K30" i="1"/>
  <c r="I30" i="1"/>
  <c r="G30" i="1"/>
  <c r="E30" i="1"/>
  <c r="G2" i="1"/>
  <c r="M2" i="1"/>
  <c r="K2" i="1"/>
  <c r="I2" i="1"/>
  <c r="E2" i="1"/>
  <c r="M13" i="1"/>
  <c r="K13" i="1"/>
  <c r="I13" i="1"/>
  <c r="G13" i="1"/>
  <c r="E13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AB85" i="1"/>
  <c r="AA85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AB59" i="1"/>
  <c r="AA59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AB30" i="1"/>
  <c r="AA30" i="1"/>
  <c r="AB2" i="1"/>
  <c r="AA2" i="1"/>
  <c r="Z29" i="1"/>
  <c r="Z94" i="1"/>
  <c r="Z69" i="1"/>
  <c r="Z93" i="1"/>
  <c r="Z92" i="1"/>
  <c r="Z91" i="1"/>
  <c r="Z41" i="1"/>
  <c r="Z40" i="1"/>
  <c r="Z68" i="1"/>
  <c r="Z67" i="1"/>
  <c r="Z90" i="1"/>
  <c r="Z39" i="1"/>
  <c r="Z38" i="1"/>
  <c r="Z37" i="1"/>
  <c r="Z28" i="1"/>
  <c r="Z12" i="1"/>
  <c r="Z11" i="1"/>
  <c r="Z89" i="1"/>
  <c r="Z88" i="1"/>
  <c r="Z27" i="1"/>
  <c r="Z26" i="1"/>
  <c r="Z10" i="1"/>
  <c r="Z9" i="1"/>
  <c r="Z25" i="1"/>
  <c r="Z24" i="1"/>
  <c r="Z23" i="1"/>
  <c r="Z8" i="1"/>
  <c r="Z7" i="1"/>
  <c r="Z22" i="1"/>
  <c r="Z21" i="1"/>
  <c r="Z20" i="1"/>
  <c r="Z6" i="1"/>
  <c r="Z19" i="1"/>
  <c r="Z18" i="1"/>
  <c r="Z5" i="1"/>
  <c r="Z66" i="1"/>
  <c r="Z65" i="1"/>
  <c r="Z64" i="1"/>
  <c r="Z36" i="1"/>
  <c r="Z87" i="1"/>
  <c r="Z63" i="1"/>
  <c r="Z62" i="1"/>
  <c r="Z61" i="1"/>
  <c r="Z35" i="1"/>
  <c r="Z34" i="1"/>
  <c r="Z86" i="1"/>
  <c r="Z60" i="1"/>
  <c r="Z17" i="1"/>
  <c r="Z16" i="1"/>
  <c r="Z4" i="1"/>
  <c r="Z15" i="1"/>
  <c r="Z3" i="1"/>
  <c r="Z33" i="1"/>
  <c r="Z14" i="1"/>
  <c r="Z2" i="1"/>
  <c r="Z32" i="1"/>
  <c r="Z31" i="1"/>
  <c r="Z30" i="1"/>
  <c r="Z85" i="1"/>
  <c r="Z59" i="1"/>
  <c r="Z13" i="1"/>
</calcChain>
</file>

<file path=xl/sharedStrings.xml><?xml version="1.0" encoding="utf-8"?>
<sst xmlns="http://schemas.openxmlformats.org/spreadsheetml/2006/main" count="394" uniqueCount="151">
  <si>
    <t>ID</t>
  </si>
  <si>
    <t>Sex</t>
  </si>
  <si>
    <t>Exposure</t>
  </si>
  <si>
    <t>Glucose0</t>
  </si>
  <si>
    <t>Glucose15</t>
  </si>
  <si>
    <t>Glucose30</t>
  </si>
  <si>
    <t>Glucose60</t>
  </si>
  <si>
    <t>Glucose120</t>
  </si>
  <si>
    <t>GlucoseAUC</t>
  </si>
  <si>
    <t>Insulin0</t>
  </si>
  <si>
    <t>Insulin15</t>
  </si>
  <si>
    <t>Insulin30</t>
  </si>
  <si>
    <t>Insulin60</t>
  </si>
  <si>
    <t>Insulin120</t>
  </si>
  <si>
    <t>InsulinAUC</t>
  </si>
  <si>
    <t>HOMAIR</t>
  </si>
  <si>
    <t>181La</t>
  </si>
  <si>
    <t>f</t>
  </si>
  <si>
    <t>0 ppm</t>
  </si>
  <si>
    <t>201Lb</t>
  </si>
  <si>
    <t>221La</t>
  </si>
  <si>
    <t>341La</t>
  </si>
  <si>
    <t>351La</t>
  </si>
  <si>
    <t>361La</t>
  </si>
  <si>
    <t>361Lb</t>
  </si>
  <si>
    <t>371La</t>
  </si>
  <si>
    <t>371Lb</t>
  </si>
  <si>
    <t>411La</t>
  </si>
  <si>
    <t>411Lb</t>
  </si>
  <si>
    <t>71Lh</t>
  </si>
  <si>
    <t>m</t>
  </si>
  <si>
    <t>181Lf</t>
  </si>
  <si>
    <t>201Le</t>
  </si>
  <si>
    <t>221Ld</t>
  </si>
  <si>
    <t>221Le</t>
  </si>
  <si>
    <t>341Ld</t>
  </si>
  <si>
    <t>341Le</t>
  </si>
  <si>
    <t>351Lc</t>
  </si>
  <si>
    <t>351Ld</t>
  </si>
  <si>
    <t>351Le</t>
  </si>
  <si>
    <t>361Le</t>
  </si>
  <si>
    <t>361Lf</t>
  </si>
  <si>
    <t>361Lg</t>
  </si>
  <si>
    <t>371Le</t>
  </si>
  <si>
    <t>371Lf</t>
  </si>
  <si>
    <t>411Le</t>
  </si>
  <si>
    <t>521Ld</t>
  </si>
  <si>
    <t>111La</t>
  </si>
  <si>
    <t>141La</t>
  </si>
  <si>
    <t>161La</t>
  </si>
  <si>
    <t>191La</t>
  </si>
  <si>
    <t>291La</t>
  </si>
  <si>
    <t>291Lb</t>
  </si>
  <si>
    <t>321La</t>
  </si>
  <si>
    <t>441La</t>
  </si>
  <si>
    <t>451La</t>
  </si>
  <si>
    <t>451Lb</t>
  </si>
  <si>
    <t>481La</t>
  </si>
  <si>
    <t>481Lb</t>
  </si>
  <si>
    <t>111Lc</t>
  </si>
  <si>
    <t>111Ld</t>
  </si>
  <si>
    <t>111Le</t>
  </si>
  <si>
    <t>141Lc</t>
  </si>
  <si>
    <t>191Lc</t>
  </si>
  <si>
    <t>191Ld</t>
  </si>
  <si>
    <t>241Lb</t>
  </si>
  <si>
    <t>291Lf</t>
  </si>
  <si>
    <t>321Ld</t>
  </si>
  <si>
    <t>431La</t>
  </si>
  <si>
    <t>441Lb</t>
  </si>
  <si>
    <t>441Lc</t>
  </si>
  <si>
    <t>451Ld</t>
  </si>
  <si>
    <t>481Ld</t>
  </si>
  <si>
    <t>481Le</t>
  </si>
  <si>
    <t>481Lf</t>
  </si>
  <si>
    <t>481Lg</t>
  </si>
  <si>
    <t>91La</t>
  </si>
  <si>
    <t>231La</t>
  </si>
  <si>
    <t>301La</t>
  </si>
  <si>
    <t>301Lb</t>
  </si>
  <si>
    <t>301Lc</t>
  </si>
  <si>
    <t>331La</t>
  </si>
  <si>
    <t>331Lb</t>
  </si>
  <si>
    <t>331Lc</t>
  </si>
  <si>
    <t>471La</t>
  </si>
  <si>
    <t>471Lb</t>
  </si>
  <si>
    <t>501La</t>
  </si>
  <si>
    <t>91Lc</t>
  </si>
  <si>
    <t>91Le</t>
  </si>
  <si>
    <t>131Lc</t>
  </si>
  <si>
    <t>171La</t>
  </si>
  <si>
    <t>231Lc</t>
  </si>
  <si>
    <t>231Ld</t>
  </si>
  <si>
    <t>301Le</t>
  </si>
  <si>
    <t>301Lf</t>
  </si>
  <si>
    <t>331Le</t>
  </si>
  <si>
    <t>331Lf</t>
  </si>
  <si>
    <t>331Lg</t>
  </si>
  <si>
    <t>471Ld</t>
  </si>
  <si>
    <t>501Le</t>
  </si>
  <si>
    <t>501Lf</t>
  </si>
  <si>
    <t>501Lg</t>
  </si>
  <si>
    <t>101La</t>
  </si>
  <si>
    <t>281La</t>
  </si>
  <si>
    <t>311La</t>
  </si>
  <si>
    <t>391La</t>
  </si>
  <si>
    <t>391Lb</t>
  </si>
  <si>
    <t>461La</t>
  </si>
  <si>
    <t>491La</t>
  </si>
  <si>
    <t>491Lb</t>
  </si>
  <si>
    <t>491Lc</t>
  </si>
  <si>
    <t>511La</t>
  </si>
  <si>
    <t>251Lb</t>
  </si>
  <si>
    <t>281Ld</t>
  </si>
  <si>
    <t>281Le</t>
  </si>
  <si>
    <t>281Lf</t>
  </si>
  <si>
    <t>311Le</t>
  </si>
  <si>
    <t>381Le</t>
  </si>
  <si>
    <t>391Ld</t>
  </si>
  <si>
    <t>401La</t>
  </si>
  <si>
    <t>461Lc</t>
  </si>
  <si>
    <t>461Ld</t>
  </si>
  <si>
    <t>461Le</t>
  </si>
  <si>
    <t>461Lf</t>
  </si>
  <si>
    <t>491Le</t>
  </si>
  <si>
    <t>511Lc</t>
  </si>
  <si>
    <t>511Ld</t>
  </si>
  <si>
    <t>Glucose at Time=15 min</t>
  </si>
  <si>
    <t>Glucose at Time=30 min</t>
  </si>
  <si>
    <t>Glucose at Time=60 min</t>
  </si>
  <si>
    <t>Glucose at Time=120 min</t>
  </si>
  <si>
    <t>Variable</t>
  </si>
  <si>
    <t>Units</t>
  </si>
  <si>
    <t>Measures</t>
  </si>
  <si>
    <t>Area under glucose curve</t>
  </si>
  <si>
    <t>Insulin at Time=15 min</t>
  </si>
  <si>
    <t>Insulin at Time=30 min</t>
  </si>
  <si>
    <t>Insulin at Time=60 min</t>
  </si>
  <si>
    <t>Insulin at Time=120 min</t>
  </si>
  <si>
    <t>Area under insulin curve</t>
  </si>
  <si>
    <t>Homeostatic model assessment of insulin resistance (HOMA-IR)</t>
  </si>
  <si>
    <t>mg/dL</t>
  </si>
  <si>
    <t>.</t>
  </si>
  <si>
    <t>ng/mL</t>
  </si>
  <si>
    <t>Glucose at Time=0 min (Baseline Glucose)</t>
  </si>
  <si>
    <t>Insulin at Time=0 min (Baseline Insulin)</t>
  </si>
  <si>
    <t>HOMAIR-Liv</t>
  </si>
  <si>
    <t>SE</t>
  </si>
  <si>
    <t>2.1 ppm</t>
  </si>
  <si>
    <t>16 ppm</t>
  </si>
  <si>
    <t>32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</si>
</sst>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2" fillId="0" borderId="0" xfId="0" applyFont="1"/>
    <xf numFmtId="0" fontId="1" fillId="0" borderId="0" xfId="0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7" sqref="A17:XFD19"/>
    </sheetView>
  </sheetViews>
  <sheetFormatPr baseColWidth="10" defaultColWidth="8.83203125" defaultRowHeight="14" x14ac:dyDescent="0"/>
  <cols>
    <col min="1" max="1" width="12.5" bestFit="1" customWidth="1"/>
    <col min="2" max="2" width="12.5" customWidth="1"/>
    <col min="3" max="3" width="23.33203125" bestFit="1" customWidth="1"/>
  </cols>
  <sheetData>
    <row r="1" spans="1:3">
      <c r="A1" s="1" t="s">
        <v>131</v>
      </c>
      <c r="B1" s="1" t="s">
        <v>132</v>
      </c>
      <c r="C1" s="1" t="s">
        <v>133</v>
      </c>
    </row>
    <row r="2" spans="1:3" ht="15">
      <c r="A2" s="3" t="s">
        <v>3</v>
      </c>
      <c r="B2" s="3" t="s">
        <v>141</v>
      </c>
      <c r="C2" t="s">
        <v>144</v>
      </c>
    </row>
    <row r="3" spans="1:3" ht="15">
      <c r="A3" s="3" t="s">
        <v>4</v>
      </c>
      <c r="B3" s="3" t="s">
        <v>141</v>
      </c>
      <c r="C3" t="s">
        <v>127</v>
      </c>
    </row>
    <row r="4" spans="1:3" ht="15">
      <c r="A4" s="3" t="s">
        <v>5</v>
      </c>
      <c r="B4" s="3" t="s">
        <v>141</v>
      </c>
      <c r="C4" t="s">
        <v>128</v>
      </c>
    </row>
    <row r="5" spans="1:3" ht="15">
      <c r="A5" s="3" t="s">
        <v>6</v>
      </c>
      <c r="B5" s="3" t="s">
        <v>141</v>
      </c>
      <c r="C5" t="s">
        <v>129</v>
      </c>
    </row>
    <row r="6" spans="1:3" ht="15">
      <c r="A6" s="3" t="s">
        <v>7</v>
      </c>
      <c r="B6" s="3" t="s">
        <v>141</v>
      </c>
      <c r="C6" t="s">
        <v>130</v>
      </c>
    </row>
    <row r="7" spans="1:3" ht="15">
      <c r="A7" s="3" t="s">
        <v>8</v>
      </c>
      <c r="B7" s="3" t="s">
        <v>142</v>
      </c>
      <c r="C7" t="s">
        <v>134</v>
      </c>
    </row>
    <row r="8" spans="1:3" ht="15">
      <c r="A8" s="3" t="s">
        <v>9</v>
      </c>
      <c r="B8" s="3" t="s">
        <v>143</v>
      </c>
      <c r="C8" t="s">
        <v>145</v>
      </c>
    </row>
    <row r="9" spans="1:3" ht="15">
      <c r="A9" s="3" t="s">
        <v>10</v>
      </c>
      <c r="B9" s="3" t="s">
        <v>143</v>
      </c>
      <c r="C9" t="s">
        <v>135</v>
      </c>
    </row>
    <row r="10" spans="1:3" ht="15">
      <c r="A10" s="3" t="s">
        <v>11</v>
      </c>
      <c r="B10" s="3" t="s">
        <v>143</v>
      </c>
      <c r="C10" t="s">
        <v>136</v>
      </c>
    </row>
    <row r="11" spans="1:3" ht="15">
      <c r="A11" s="3" t="s">
        <v>12</v>
      </c>
      <c r="B11" s="3" t="s">
        <v>143</v>
      </c>
      <c r="C11" t="s">
        <v>137</v>
      </c>
    </row>
    <row r="12" spans="1:3" ht="15">
      <c r="A12" s="3" t="s">
        <v>13</v>
      </c>
      <c r="B12" s="3" t="s">
        <v>143</v>
      </c>
      <c r="C12" t="s">
        <v>138</v>
      </c>
    </row>
    <row r="13" spans="1:3" ht="15">
      <c r="A13" s="3" t="s">
        <v>14</v>
      </c>
      <c r="B13" s="3" t="s">
        <v>142</v>
      </c>
      <c r="C13" t="s">
        <v>139</v>
      </c>
    </row>
    <row r="14" spans="1:3" ht="15">
      <c r="A14" s="4" t="s">
        <v>15</v>
      </c>
      <c r="B14" s="4" t="s">
        <v>142</v>
      </c>
      <c r="C14" t="s">
        <v>140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12.5" defaultRowHeight="14" x14ac:dyDescent="0"/>
  <cols>
    <col min="1" max="1" width="5.83203125" bestFit="1" customWidth="1"/>
    <col min="2" max="2" width="4.6640625" bestFit="1" customWidth="1"/>
    <col min="3" max="3" width="9.5" customWidth="1"/>
    <col min="4" max="4" width="12.5" customWidth="1"/>
    <col min="5" max="5" width="6.5" customWidth="1"/>
    <col min="6" max="6" width="12.5" customWidth="1"/>
    <col min="7" max="7" width="6.1640625" customWidth="1"/>
    <col min="8" max="8" width="12.5" customWidth="1"/>
    <col min="9" max="9" width="5.6640625" customWidth="1"/>
    <col min="10" max="10" width="12.5" customWidth="1"/>
    <col min="11" max="11" width="6.33203125" customWidth="1"/>
    <col min="12" max="12" width="12.5" customWidth="1"/>
    <col min="13" max="13" width="6.5" customWidth="1"/>
    <col min="14" max="15" width="12.5" customWidth="1"/>
    <col min="16" max="16" width="4.6640625" customWidth="1"/>
    <col min="17" max="17" width="12.5" customWidth="1"/>
    <col min="18" max="18" width="5" customWidth="1"/>
    <col min="19" max="19" width="12.5" customWidth="1"/>
    <col min="20" max="20" width="4.6640625" customWidth="1"/>
    <col min="21" max="21" width="12.5" customWidth="1"/>
    <col min="22" max="22" width="4.33203125" customWidth="1"/>
    <col min="23" max="23" width="12.5" customWidth="1"/>
    <col min="24" max="24" width="4" customWidth="1"/>
    <col min="26" max="26" width="14.33203125" bestFit="1" customWidth="1"/>
  </cols>
  <sheetData>
    <row r="1" spans="1:28" s="3" customFormat="1" ht="15">
      <c r="A1" s="5" t="s">
        <v>0</v>
      </c>
      <c r="B1" s="5" t="s">
        <v>1</v>
      </c>
      <c r="C1" s="3" t="s">
        <v>2</v>
      </c>
      <c r="D1" s="3" t="s">
        <v>3</v>
      </c>
      <c r="E1" s="7" t="s">
        <v>147</v>
      </c>
      <c r="F1" s="3" t="s">
        <v>4</v>
      </c>
      <c r="G1" s="7" t="s">
        <v>147</v>
      </c>
      <c r="H1" s="3" t="s">
        <v>5</v>
      </c>
      <c r="I1" s="7" t="s">
        <v>147</v>
      </c>
      <c r="J1" s="3" t="s">
        <v>6</v>
      </c>
      <c r="K1" s="7" t="s">
        <v>147</v>
      </c>
      <c r="L1" s="3" t="s">
        <v>7</v>
      </c>
      <c r="M1" s="7" t="s">
        <v>147</v>
      </c>
      <c r="N1" s="3" t="s">
        <v>8</v>
      </c>
      <c r="O1" s="3" t="s">
        <v>9</v>
      </c>
      <c r="P1" s="7" t="s">
        <v>147</v>
      </c>
      <c r="Q1" s="3" t="s">
        <v>10</v>
      </c>
      <c r="R1" s="7" t="s">
        <v>147</v>
      </c>
      <c r="S1" s="3" t="s">
        <v>11</v>
      </c>
      <c r="T1" s="7" t="s">
        <v>147</v>
      </c>
      <c r="U1" s="3" t="s">
        <v>12</v>
      </c>
      <c r="V1" s="7" t="s">
        <v>147</v>
      </c>
      <c r="W1" s="3" t="s">
        <v>13</v>
      </c>
      <c r="X1" s="7" t="s">
        <v>147</v>
      </c>
      <c r="Y1" s="3" t="s">
        <v>14</v>
      </c>
      <c r="Z1" s="5" t="s">
        <v>146</v>
      </c>
      <c r="AA1" s="6" t="s">
        <v>17</v>
      </c>
      <c r="AB1" s="6" t="s">
        <v>30</v>
      </c>
    </row>
    <row r="2" spans="1:28">
      <c r="A2" t="s">
        <v>16</v>
      </c>
      <c r="B2" t="s">
        <v>17</v>
      </c>
      <c r="C2" t="s">
        <v>18</v>
      </c>
      <c r="D2">
        <v>124</v>
      </c>
      <c r="E2">
        <f>(_xlfn.STDEV.P(D2:D12))/(SQRT(COUNT(D2:D12)))</f>
        <v>4.3472488428750298</v>
      </c>
      <c r="F2">
        <v>155</v>
      </c>
      <c r="G2">
        <f>(_xlfn.STDEV.P(F2:F12))/(SQRT(COUNT(F2:F12)))</f>
        <v>5.6184733402126854</v>
      </c>
      <c r="H2">
        <v>183</v>
      </c>
      <c r="I2">
        <f>(_xlfn.STDEV.P(H2:H12))/(SQRT(COUNT(H2:H12)))</f>
        <v>6.5892702436690342</v>
      </c>
      <c r="J2">
        <v>135</v>
      </c>
      <c r="K2">
        <f>(_xlfn.STDEV.P(J2:J12))/(SQRT(COUNT(J2:J12)))</f>
        <v>3.916483496097821</v>
      </c>
      <c r="L2">
        <v>101</v>
      </c>
      <c r="M2">
        <f>(_xlfn.STDEV.P(L2:L12))/(SQRT(COUNT(L2:L12)))</f>
        <v>6.0128837381896654</v>
      </c>
      <c r="N2">
        <v>16477.5</v>
      </c>
      <c r="O2">
        <v>0.81140999999999996</v>
      </c>
      <c r="P2">
        <f>(_xlfn.STDEV.P(O2:O12))/(SQRT(COUNT(O2:O12)))</f>
        <v>0.18639975608397874</v>
      </c>
      <c r="Q2">
        <v>1.889683</v>
      </c>
      <c r="R2">
        <f>(_xlfn.STDEV.P(Q2:Q12))/(SQRT(COUNT(Q2:Q12)))</f>
        <v>0.22422136684463284</v>
      </c>
      <c r="S2">
        <v>1.495287</v>
      </c>
      <c r="T2">
        <f>(_xlfn.STDEV.P(S2:S12))/(SQRT(COUNT(S2:S12)))</f>
        <v>0.20845397653989559</v>
      </c>
      <c r="U2">
        <v>1.615124</v>
      </c>
      <c r="V2">
        <f>(_xlfn.STDEV.P(U2:U12))/(SQRT(COUNT(U2:U12)))</f>
        <v>0.21910305105685027</v>
      </c>
      <c r="W2">
        <v>1.19025</v>
      </c>
      <c r="X2">
        <f>(_xlfn.STDEV.P(W2:W12))/(SQRT(COUNT(W2:W12)))</f>
        <v>0.23446889926527287</v>
      </c>
      <c r="Y2">
        <v>176.46285749999998</v>
      </c>
      <c r="Z2">
        <f t="shared" ref="Z2:Z33" si="0">((D2*0.05551)*(O2*((1000000/5808)*0.144)))/22.5</f>
        <v>6.154412967933883</v>
      </c>
      <c r="AA2">
        <f>_xlfn.STDEV.P(Y2:Y12)/(COUNT(Y2:Y12))</f>
        <v>7.3895473988954929</v>
      </c>
      <c r="AB2">
        <f>_xlfn.STDEV.P(Y13:Y29)/(COUNT(Y13:Y29))</f>
        <v>14.6081892646163</v>
      </c>
    </row>
    <row r="3" spans="1:28">
      <c r="A3" t="s">
        <v>19</v>
      </c>
      <c r="B3" t="s">
        <v>17</v>
      </c>
      <c r="C3" t="s">
        <v>18</v>
      </c>
      <c r="D3">
        <v>130</v>
      </c>
      <c r="F3">
        <v>153</v>
      </c>
      <c r="H3">
        <v>199</v>
      </c>
      <c r="J3">
        <v>138</v>
      </c>
      <c r="L3">
        <v>122</v>
      </c>
      <c r="N3">
        <v>17617.5</v>
      </c>
      <c r="O3">
        <v>0.95057700000000001</v>
      </c>
      <c r="Q3">
        <v>0.91789500000000002</v>
      </c>
      <c r="S3">
        <v>1.2229319999999999</v>
      </c>
      <c r="U3">
        <v>1.026837</v>
      </c>
      <c r="W3">
        <v>1.1848030000000001</v>
      </c>
      <c r="Y3">
        <v>130.16547749999998</v>
      </c>
      <c r="Z3">
        <f t="shared" si="0"/>
        <v>7.5588416585123959</v>
      </c>
    </row>
    <row r="4" spans="1:28">
      <c r="A4" t="s">
        <v>20</v>
      </c>
      <c r="B4" t="s">
        <v>17</v>
      </c>
      <c r="C4" t="s">
        <v>18</v>
      </c>
      <c r="D4">
        <v>134</v>
      </c>
      <c r="F4">
        <v>154</v>
      </c>
      <c r="H4">
        <v>168</v>
      </c>
      <c r="J4">
        <v>130</v>
      </c>
      <c r="L4">
        <v>118</v>
      </c>
      <c r="N4">
        <v>16485</v>
      </c>
      <c r="O4">
        <v>0.75714700000000001</v>
      </c>
      <c r="Q4">
        <v>0.46392800000000001</v>
      </c>
      <c r="S4">
        <v>0.82463399999999998</v>
      </c>
      <c r="U4">
        <v>0.55697700000000006</v>
      </c>
      <c r="W4">
        <v>0.49962200000000001</v>
      </c>
      <c r="Y4">
        <v>71.244412499999996</v>
      </c>
      <c r="Z4">
        <f t="shared" si="0"/>
        <v>6.2059689432286484</v>
      </c>
    </row>
    <row r="5" spans="1:28">
      <c r="A5" t="s">
        <v>21</v>
      </c>
      <c r="B5" t="s">
        <v>17</v>
      </c>
      <c r="C5" t="s">
        <v>18</v>
      </c>
      <c r="D5">
        <v>122</v>
      </c>
      <c r="F5">
        <v>173</v>
      </c>
      <c r="H5">
        <v>199</v>
      </c>
      <c r="J5">
        <v>150</v>
      </c>
      <c r="L5">
        <v>147</v>
      </c>
      <c r="N5">
        <v>19147.5</v>
      </c>
      <c r="O5">
        <v>1.0403960000000001</v>
      </c>
      <c r="Q5">
        <v>2.3995060000000001</v>
      </c>
      <c r="S5">
        <v>1.7240660000000001</v>
      </c>
      <c r="U5">
        <v>1.5116289999999999</v>
      </c>
      <c r="W5">
        <v>1.2719560000000001</v>
      </c>
      <c r="Y5">
        <v>188.76902999999999</v>
      </c>
      <c r="Z5">
        <f t="shared" si="0"/>
        <v>7.7639565830523418</v>
      </c>
    </row>
    <row r="6" spans="1:28">
      <c r="A6" t="s">
        <v>22</v>
      </c>
      <c r="B6" t="s">
        <v>17</v>
      </c>
      <c r="C6" t="s">
        <v>18</v>
      </c>
      <c r="D6">
        <v>151</v>
      </c>
      <c r="F6">
        <v>186</v>
      </c>
      <c r="H6">
        <v>206</v>
      </c>
      <c r="J6">
        <v>143</v>
      </c>
      <c r="L6">
        <v>144</v>
      </c>
      <c r="N6">
        <v>19312.5</v>
      </c>
      <c r="O6">
        <v>2.214305</v>
      </c>
      <c r="Q6">
        <v>2.8080379999999998</v>
      </c>
      <c r="S6">
        <v>2.9605570000000001</v>
      </c>
      <c r="U6">
        <v>3.3690899999999999</v>
      </c>
      <c r="W6">
        <v>3.5869740000000001</v>
      </c>
      <c r="Y6">
        <v>384.55865999999997</v>
      </c>
      <c r="Z6">
        <f t="shared" si="0"/>
        <v>20.452150581873273</v>
      </c>
    </row>
    <row r="7" spans="1:28">
      <c r="A7" t="s">
        <v>23</v>
      </c>
      <c r="B7" t="s">
        <v>17</v>
      </c>
      <c r="C7" t="s">
        <v>18</v>
      </c>
      <c r="D7">
        <v>129</v>
      </c>
      <c r="F7">
        <v>169</v>
      </c>
      <c r="H7">
        <v>179</v>
      </c>
      <c r="J7">
        <v>149</v>
      </c>
      <c r="L7">
        <v>123</v>
      </c>
      <c r="N7">
        <v>17925</v>
      </c>
      <c r="O7">
        <v>0.91090700000000002</v>
      </c>
      <c r="Q7">
        <v>2.2626979999999999</v>
      </c>
      <c r="S7">
        <v>2.713295</v>
      </c>
      <c r="U7">
        <v>1.567491</v>
      </c>
      <c r="W7">
        <v>1.670485</v>
      </c>
      <c r="Y7">
        <v>222.47305499999999</v>
      </c>
      <c r="Z7">
        <f t="shared" si="0"/>
        <v>7.1876735388760329</v>
      </c>
    </row>
    <row r="8" spans="1:28">
      <c r="A8" t="s">
        <v>24</v>
      </c>
      <c r="B8" t="s">
        <v>17</v>
      </c>
      <c r="C8" t="s">
        <v>18</v>
      </c>
      <c r="D8">
        <v>133</v>
      </c>
      <c r="F8">
        <v>207</v>
      </c>
      <c r="H8">
        <v>223</v>
      </c>
      <c r="J8">
        <v>170</v>
      </c>
      <c r="L8">
        <v>129</v>
      </c>
      <c r="N8">
        <v>20640</v>
      </c>
      <c r="O8">
        <v>1.432312</v>
      </c>
      <c r="Q8">
        <v>2.056711</v>
      </c>
      <c r="S8">
        <v>2.224075</v>
      </c>
      <c r="U8">
        <v>1.4709350000000001</v>
      </c>
      <c r="W8">
        <v>1.187702</v>
      </c>
      <c r="Y8">
        <v>193.45782750000001</v>
      </c>
      <c r="Z8">
        <f t="shared" si="0"/>
        <v>11.652359231911843</v>
      </c>
    </row>
    <row r="9" spans="1:28">
      <c r="A9" t="s">
        <v>25</v>
      </c>
      <c r="B9" t="s">
        <v>17</v>
      </c>
      <c r="C9" t="s">
        <v>18</v>
      </c>
      <c r="D9">
        <v>105</v>
      </c>
      <c r="F9">
        <v>148</v>
      </c>
      <c r="H9">
        <v>190</v>
      </c>
      <c r="J9">
        <v>146</v>
      </c>
      <c r="L9">
        <v>124</v>
      </c>
      <c r="N9">
        <v>17572.5</v>
      </c>
      <c r="O9">
        <v>0.35731600000000002</v>
      </c>
      <c r="Q9">
        <v>0.49249500000000002</v>
      </c>
      <c r="S9">
        <v>0.80147599999999997</v>
      </c>
      <c r="U9">
        <v>0.54399200000000003</v>
      </c>
      <c r="W9">
        <v>0.66629700000000003</v>
      </c>
      <c r="Y9">
        <v>72.569054999999992</v>
      </c>
      <c r="Z9">
        <f t="shared" si="0"/>
        <v>2.2949136879338843</v>
      </c>
    </row>
    <row r="10" spans="1:28">
      <c r="A10" t="s">
        <v>26</v>
      </c>
      <c r="B10" t="s">
        <v>17</v>
      </c>
      <c r="C10" t="s">
        <v>18</v>
      </c>
      <c r="D10">
        <v>131</v>
      </c>
      <c r="F10">
        <v>161</v>
      </c>
      <c r="H10">
        <v>170</v>
      </c>
      <c r="J10">
        <v>144</v>
      </c>
      <c r="L10">
        <v>120</v>
      </c>
      <c r="N10">
        <v>17302.5</v>
      </c>
      <c r="O10">
        <v>0.96240400000000004</v>
      </c>
      <c r="Q10">
        <v>1.2005760000000001</v>
      </c>
      <c r="S10">
        <v>1.277822</v>
      </c>
      <c r="U10">
        <v>0.97527799999999998</v>
      </c>
      <c r="W10">
        <v>0.87872099999999997</v>
      </c>
      <c r="Y10">
        <v>124.226805</v>
      </c>
      <c r="Z10">
        <f t="shared" si="0"/>
        <v>7.7117565082534423</v>
      </c>
    </row>
    <row r="11" spans="1:28">
      <c r="A11" t="s">
        <v>27</v>
      </c>
      <c r="B11" t="s">
        <v>17</v>
      </c>
      <c r="C11" t="s">
        <v>18</v>
      </c>
      <c r="D11">
        <v>151</v>
      </c>
      <c r="F11">
        <v>179</v>
      </c>
      <c r="H11">
        <v>200</v>
      </c>
      <c r="J11">
        <v>159</v>
      </c>
      <c r="L11">
        <v>158</v>
      </c>
      <c r="N11">
        <v>20212.5</v>
      </c>
      <c r="O11">
        <v>2.3442210000000001</v>
      </c>
      <c r="Q11">
        <v>1.7066429999999999</v>
      </c>
      <c r="S11">
        <v>1.9931950000000001</v>
      </c>
      <c r="U11">
        <v>1.3126340000000001</v>
      </c>
      <c r="W11">
        <v>1.1621939999999999</v>
      </c>
      <c r="Y11">
        <v>181.96253999999999</v>
      </c>
      <c r="Z11">
        <f t="shared" si="0"/>
        <v>21.652103431636363</v>
      </c>
    </row>
    <row r="12" spans="1:28">
      <c r="A12" t="s">
        <v>28</v>
      </c>
      <c r="B12" t="s">
        <v>17</v>
      </c>
      <c r="C12" t="s">
        <v>18</v>
      </c>
      <c r="D12">
        <v>158</v>
      </c>
      <c r="F12">
        <v>198</v>
      </c>
      <c r="H12">
        <v>138</v>
      </c>
      <c r="J12">
        <v>120</v>
      </c>
      <c r="L12">
        <v>83</v>
      </c>
      <c r="N12">
        <v>15150</v>
      </c>
      <c r="O12">
        <v>1.9430480000000001</v>
      </c>
      <c r="Q12">
        <v>1.957376</v>
      </c>
      <c r="S12">
        <v>1.1836850000000001</v>
      </c>
      <c r="U12">
        <v>1.119211</v>
      </c>
      <c r="W12">
        <v>1.463074</v>
      </c>
      <c r="Y12">
        <v>164.8231275</v>
      </c>
      <c r="Z12">
        <f t="shared" si="0"/>
        <v>18.778686421862254</v>
      </c>
    </row>
    <row r="13" spans="1:28">
      <c r="A13" t="s">
        <v>29</v>
      </c>
      <c r="B13" t="s">
        <v>30</v>
      </c>
      <c r="C13" t="s">
        <v>18</v>
      </c>
      <c r="D13">
        <v>124</v>
      </c>
      <c r="E13">
        <f>(_xlfn.STDEV.P(D13:D29))/(SQRT(COUNT(D13:D29)))</f>
        <v>6.7640589430383598</v>
      </c>
      <c r="F13">
        <v>211</v>
      </c>
      <c r="G13">
        <f>(_xlfn.STDEV.P(F13:F29))/(SQRT(COUNT(F13:F29)))</f>
        <v>12.469266104752339</v>
      </c>
      <c r="H13">
        <v>196</v>
      </c>
      <c r="I13">
        <f>(_xlfn.STDEV.P(H13:H29))/(SQRT(COUNT(H13:H29)))</f>
        <v>12.098062582813983</v>
      </c>
      <c r="J13">
        <v>154</v>
      </c>
      <c r="K13">
        <f>(_xlfn.STDEV.P(J13:J29))/(SQRT(COUNT(J13:J29)))</f>
        <v>12.590288614350023</v>
      </c>
      <c r="L13">
        <v>97</v>
      </c>
      <c r="M13">
        <f>(_xlfn.STDEV.P(L13:L29))/(SQRT(COUNT(L13:L29)))</f>
        <v>9.8587830638936342</v>
      </c>
      <c r="N13">
        <v>18345</v>
      </c>
      <c r="O13">
        <v>1.3818539999999999</v>
      </c>
      <c r="P13">
        <f>(_xlfn.STDEV.P(O13:O29))/(SQRT(COUNT(O13:O29)))</f>
        <v>0.43172875762694485</v>
      </c>
      <c r="Q13">
        <v>1.732782</v>
      </c>
      <c r="R13">
        <f>(_xlfn.STDEV.P(Q13:Q29))/(SQRT(COUNT(Q13:Q29)))</f>
        <v>0.62098852324736031</v>
      </c>
      <c r="S13">
        <v>1.678793</v>
      </c>
      <c r="T13">
        <f>(_xlfn.STDEV.P(S13:S29))/(SQRT(COUNT(S13:S29)))</f>
        <v>0.60691740392716409</v>
      </c>
      <c r="U13">
        <v>1.8484100000000001</v>
      </c>
      <c r="V13">
        <f>(_xlfn.STDEV.P(U13:U29))/(SQRT(COUNT(U13:U29)))</f>
        <v>0.55481662505837237</v>
      </c>
      <c r="W13">
        <v>1.497584</v>
      </c>
      <c r="X13">
        <f>(_xlfn.STDEV.P(W13:W29))/(SQRT(COUNT(W13:W29)))</f>
        <v>0.47536010658367867</v>
      </c>
      <c r="Y13">
        <v>202.23444750000002</v>
      </c>
      <c r="Z13">
        <f t="shared" si="0"/>
        <v>10.481137991140494</v>
      </c>
    </row>
    <row r="14" spans="1:28">
      <c r="A14" t="s">
        <v>31</v>
      </c>
      <c r="B14" t="s">
        <v>30</v>
      </c>
      <c r="C14" t="s">
        <v>18</v>
      </c>
      <c r="D14">
        <v>99</v>
      </c>
      <c r="F14">
        <v>127</v>
      </c>
      <c r="H14">
        <v>150</v>
      </c>
      <c r="J14">
        <v>110</v>
      </c>
      <c r="L14">
        <v>40</v>
      </c>
      <c r="N14">
        <v>12172.5</v>
      </c>
      <c r="O14">
        <v>0.76497800000000005</v>
      </c>
      <c r="Q14">
        <v>2.457195</v>
      </c>
      <c r="S14">
        <v>1.363445</v>
      </c>
      <c r="U14">
        <v>0.44510699999999997</v>
      </c>
      <c r="W14">
        <v>0.408993</v>
      </c>
      <c r="Y14">
        <v>105.57237750000002</v>
      </c>
      <c r="Z14">
        <f t="shared" si="0"/>
        <v>4.6324285941818175</v>
      </c>
    </row>
    <row r="15" spans="1:28">
      <c r="A15" t="s">
        <v>32</v>
      </c>
      <c r="B15" t="s">
        <v>30</v>
      </c>
      <c r="C15" t="s">
        <v>18</v>
      </c>
      <c r="D15">
        <v>149</v>
      </c>
      <c r="F15">
        <v>186</v>
      </c>
      <c r="H15">
        <v>204</v>
      </c>
      <c r="J15">
        <v>182</v>
      </c>
      <c r="L15">
        <v>182</v>
      </c>
      <c r="N15">
        <v>22147.5</v>
      </c>
      <c r="O15">
        <v>2.0345499999999999</v>
      </c>
      <c r="Q15">
        <v>2.1925159999999999</v>
      </c>
      <c r="S15">
        <v>4.1207900000000004</v>
      </c>
      <c r="U15">
        <v>4.3876970000000002</v>
      </c>
      <c r="W15">
        <v>5.4444350000000004</v>
      </c>
      <c r="Y15">
        <v>501.64405500000004</v>
      </c>
      <c r="Z15">
        <f t="shared" si="0"/>
        <v>18.542967167493106</v>
      </c>
    </row>
    <row r="16" spans="1:28">
      <c r="A16" t="s">
        <v>33</v>
      </c>
      <c r="B16" t="s">
        <v>30</v>
      </c>
      <c r="C16" t="s">
        <v>18</v>
      </c>
      <c r="D16">
        <v>118</v>
      </c>
      <c r="F16">
        <v>170</v>
      </c>
      <c r="H16">
        <v>174</v>
      </c>
      <c r="J16">
        <v>232</v>
      </c>
      <c r="L16">
        <v>149</v>
      </c>
      <c r="N16">
        <v>22260</v>
      </c>
      <c r="O16">
        <v>5.4347120000000002</v>
      </c>
      <c r="Q16">
        <v>3.5216090000000002</v>
      </c>
      <c r="S16">
        <v>5.2211040000000004</v>
      </c>
      <c r="U16">
        <v>8.5191470000000002</v>
      </c>
      <c r="W16">
        <v>4.8522439999999998</v>
      </c>
      <c r="Y16">
        <v>739.98824999999999</v>
      </c>
      <c r="Z16">
        <f t="shared" si="0"/>
        <v>39.226822973179054</v>
      </c>
    </row>
    <row r="17" spans="1:28">
      <c r="A17" t="s">
        <v>34</v>
      </c>
      <c r="B17" t="s">
        <v>30</v>
      </c>
      <c r="C17" t="s">
        <v>18</v>
      </c>
      <c r="D17">
        <v>148</v>
      </c>
      <c r="F17">
        <v>185</v>
      </c>
      <c r="H17">
        <v>256</v>
      </c>
      <c r="J17">
        <v>292</v>
      </c>
      <c r="L17">
        <v>186</v>
      </c>
      <c r="N17">
        <v>28365</v>
      </c>
      <c r="O17">
        <v>4.202496</v>
      </c>
      <c r="Q17">
        <v>2.7916970000000001</v>
      </c>
      <c r="S17">
        <v>2.1925159999999999</v>
      </c>
      <c r="U17">
        <v>2.1870690000000002</v>
      </c>
      <c r="W17">
        <v>4.7254180000000003</v>
      </c>
      <c r="Y17">
        <v>362.90643</v>
      </c>
      <c r="Z17">
        <f t="shared" si="0"/>
        <v>38.044652163173545</v>
      </c>
    </row>
    <row r="18" spans="1:28">
      <c r="A18" t="s">
        <v>35</v>
      </c>
      <c r="B18" t="s">
        <v>30</v>
      </c>
      <c r="C18" t="s">
        <v>18</v>
      </c>
      <c r="D18">
        <v>154</v>
      </c>
      <c r="F18">
        <v>234</v>
      </c>
      <c r="H18">
        <v>251</v>
      </c>
      <c r="J18">
        <v>155</v>
      </c>
      <c r="L18">
        <v>123</v>
      </c>
      <c r="N18">
        <v>20977.5</v>
      </c>
      <c r="O18">
        <v>5.6786599999999998</v>
      </c>
      <c r="Q18">
        <v>7.9882309999999999</v>
      </c>
      <c r="S18">
        <v>8.5819639999999993</v>
      </c>
      <c r="U18">
        <v>4.7199710000000001</v>
      </c>
      <c r="W18">
        <v>4.7090759999999996</v>
      </c>
      <c r="Y18">
        <v>709.17858000000001</v>
      </c>
      <c r="Z18">
        <f t="shared" si="0"/>
        <v>53.492288877575753</v>
      </c>
    </row>
    <row r="19" spans="1:28">
      <c r="A19" t="s">
        <v>36</v>
      </c>
      <c r="B19" t="s">
        <v>30</v>
      </c>
      <c r="C19" t="s">
        <v>18</v>
      </c>
      <c r="D19">
        <v>148</v>
      </c>
      <c r="F19">
        <v>211</v>
      </c>
      <c r="H19">
        <v>205</v>
      </c>
      <c r="J19">
        <v>150</v>
      </c>
      <c r="L19">
        <v>141</v>
      </c>
      <c r="N19">
        <v>19867.5</v>
      </c>
      <c r="O19">
        <v>1.19025</v>
      </c>
      <c r="Q19">
        <v>3.3799839999999999</v>
      </c>
      <c r="S19">
        <v>2.083574</v>
      </c>
      <c r="U19">
        <v>1.2120379999999999</v>
      </c>
      <c r="W19">
        <v>1.963738</v>
      </c>
      <c r="Y19">
        <v>219.96090000000001</v>
      </c>
      <c r="Z19">
        <f t="shared" si="0"/>
        <v>10.775179140495867</v>
      </c>
    </row>
    <row r="20" spans="1:28">
      <c r="A20" t="s">
        <v>37</v>
      </c>
      <c r="B20" t="s">
        <v>30</v>
      </c>
      <c r="C20" t="s">
        <v>18</v>
      </c>
      <c r="D20">
        <v>162</v>
      </c>
      <c r="F20">
        <v>264</v>
      </c>
      <c r="H20">
        <v>250</v>
      </c>
      <c r="J20">
        <v>202</v>
      </c>
      <c r="L20">
        <v>197</v>
      </c>
      <c r="N20">
        <v>25800</v>
      </c>
      <c r="O20">
        <v>5.4716699999999996</v>
      </c>
      <c r="Q20">
        <v>7.8683940000000003</v>
      </c>
      <c r="S20">
        <v>7.9337600000000004</v>
      </c>
      <c r="U20">
        <v>5.9673559999999997</v>
      </c>
      <c r="W20">
        <v>5.5533770000000002</v>
      </c>
      <c r="Y20">
        <v>772.70536500000003</v>
      </c>
      <c r="Z20">
        <f t="shared" si="0"/>
        <v>54.219998981157005</v>
      </c>
    </row>
    <row r="21" spans="1:28">
      <c r="A21" t="s">
        <v>38</v>
      </c>
      <c r="B21" t="s">
        <v>30</v>
      </c>
      <c r="C21" t="s">
        <v>18</v>
      </c>
      <c r="D21">
        <v>210</v>
      </c>
      <c r="F21">
        <v>247</v>
      </c>
      <c r="H21">
        <v>310</v>
      </c>
      <c r="J21">
        <v>277</v>
      </c>
      <c r="L21">
        <v>199</v>
      </c>
      <c r="N21">
        <v>30690</v>
      </c>
      <c r="O21">
        <v>3.396325</v>
      </c>
      <c r="Q21">
        <v>6.7190560000000001</v>
      </c>
      <c r="S21">
        <v>6.4848309999999998</v>
      </c>
      <c r="U21">
        <v>5.5614100000000004</v>
      </c>
      <c r="W21">
        <v>6.3976769999999998</v>
      </c>
      <c r="Y21">
        <v>714.36073499999998</v>
      </c>
      <c r="Z21">
        <f t="shared" si="0"/>
        <v>43.626777033057849</v>
      </c>
    </row>
    <row r="22" spans="1:28">
      <c r="A22" t="s">
        <v>39</v>
      </c>
      <c r="B22" t="s">
        <v>30</v>
      </c>
      <c r="C22" t="s">
        <v>18</v>
      </c>
      <c r="D22">
        <v>125</v>
      </c>
      <c r="F22">
        <v>183</v>
      </c>
      <c r="H22">
        <v>195</v>
      </c>
      <c r="J22">
        <v>167</v>
      </c>
      <c r="L22">
        <v>131</v>
      </c>
      <c r="N22">
        <v>19515</v>
      </c>
      <c r="O22">
        <v>0.53659800000000002</v>
      </c>
      <c r="Q22">
        <v>1.2501679999999999</v>
      </c>
      <c r="S22">
        <v>1.075861</v>
      </c>
      <c r="U22">
        <v>1.0922019999999999</v>
      </c>
      <c r="W22">
        <v>1.1357790000000001</v>
      </c>
      <c r="Y22">
        <v>130.20633749999999</v>
      </c>
      <c r="Z22">
        <f t="shared" si="0"/>
        <v>4.1028312644628091</v>
      </c>
    </row>
    <row r="23" spans="1:28">
      <c r="A23" t="s">
        <v>40</v>
      </c>
      <c r="B23" t="s">
        <v>30</v>
      </c>
      <c r="C23" t="s">
        <v>18</v>
      </c>
      <c r="D23">
        <v>185</v>
      </c>
      <c r="F23">
        <v>227</v>
      </c>
      <c r="H23">
        <v>205</v>
      </c>
      <c r="J23">
        <v>235</v>
      </c>
      <c r="L23">
        <v>147</v>
      </c>
      <c r="N23">
        <v>24390</v>
      </c>
      <c r="O23">
        <v>2.5266190000000002</v>
      </c>
      <c r="Q23">
        <v>3.2604479999999998</v>
      </c>
      <c r="S23">
        <v>2.6875460000000002</v>
      </c>
      <c r="U23">
        <v>2.1017700000000001</v>
      </c>
      <c r="W23">
        <v>1.7026699999999999</v>
      </c>
      <c r="Y23">
        <v>273.98589750000002</v>
      </c>
      <c r="Z23">
        <f t="shared" si="0"/>
        <v>28.591443336253441</v>
      </c>
    </row>
    <row r="24" spans="1:28">
      <c r="A24" t="s">
        <v>41</v>
      </c>
      <c r="B24" t="s">
        <v>30</v>
      </c>
      <c r="C24" t="s">
        <v>18</v>
      </c>
      <c r="D24">
        <v>136</v>
      </c>
      <c r="F24">
        <v>255</v>
      </c>
      <c r="H24">
        <v>200</v>
      </c>
      <c r="J24">
        <v>173</v>
      </c>
      <c r="L24">
        <v>117</v>
      </c>
      <c r="N24">
        <v>20640</v>
      </c>
      <c r="O24">
        <v>1.1297680000000001</v>
      </c>
      <c r="Q24">
        <v>1.25851</v>
      </c>
      <c r="S24">
        <v>0.33156799999999997</v>
      </c>
      <c r="U24">
        <v>0.40881299999999998</v>
      </c>
      <c r="W24">
        <v>1.2134510000000001</v>
      </c>
      <c r="Y24">
        <v>89.611305000000002</v>
      </c>
      <c r="Z24">
        <f t="shared" si="0"/>
        <v>9.398375039647382</v>
      </c>
    </row>
    <row r="25" spans="1:28">
      <c r="A25" t="s">
        <v>42</v>
      </c>
      <c r="B25" t="s">
        <v>30</v>
      </c>
      <c r="C25" t="s">
        <v>18</v>
      </c>
      <c r="D25">
        <v>137</v>
      </c>
      <c r="F25">
        <v>259</v>
      </c>
      <c r="H25">
        <v>204</v>
      </c>
      <c r="J25">
        <v>130</v>
      </c>
      <c r="L25">
        <v>134</v>
      </c>
      <c r="N25">
        <v>19372.5</v>
      </c>
      <c r="O25">
        <v>2.3270689999999998</v>
      </c>
      <c r="Q25">
        <v>4.7731669999999999</v>
      </c>
      <c r="S25">
        <v>3.939505</v>
      </c>
      <c r="U25">
        <v>2.1854529999999999</v>
      </c>
      <c r="W25">
        <v>2.0888960000000001</v>
      </c>
      <c r="Y25">
        <v>338.70164999999997</v>
      </c>
      <c r="Z25">
        <f t="shared" si="0"/>
        <v>19.500889505267214</v>
      </c>
    </row>
    <row r="26" spans="1:28">
      <c r="A26" t="s">
        <v>43</v>
      </c>
      <c r="B26" t="s">
        <v>30</v>
      </c>
      <c r="C26" t="s">
        <v>18</v>
      </c>
      <c r="D26">
        <v>151</v>
      </c>
      <c r="F26">
        <v>223</v>
      </c>
      <c r="H26">
        <v>191</v>
      </c>
      <c r="J26">
        <v>202</v>
      </c>
      <c r="L26">
        <v>149</v>
      </c>
      <c r="N26">
        <v>22335</v>
      </c>
      <c r="O26">
        <v>2.140393</v>
      </c>
      <c r="Q26">
        <v>5.8288510000000002</v>
      </c>
      <c r="S26">
        <v>4.3483179999999999</v>
      </c>
      <c r="U26">
        <v>3.002964</v>
      </c>
      <c r="W26">
        <v>2.5266190000000002</v>
      </c>
      <c r="Y26">
        <v>412.2548175</v>
      </c>
      <c r="Z26">
        <f t="shared" si="0"/>
        <v>19.769471658325063</v>
      </c>
    </row>
    <row r="27" spans="1:28">
      <c r="A27" t="s">
        <v>44</v>
      </c>
      <c r="B27" t="s">
        <v>30</v>
      </c>
      <c r="C27" t="s">
        <v>18</v>
      </c>
      <c r="D27">
        <v>183</v>
      </c>
      <c r="F27">
        <v>346</v>
      </c>
      <c r="H27">
        <v>305</v>
      </c>
      <c r="J27">
        <v>268</v>
      </c>
      <c r="L27">
        <v>206</v>
      </c>
      <c r="N27">
        <v>31665</v>
      </c>
      <c r="O27">
        <v>5.648612</v>
      </c>
      <c r="Q27">
        <v>9.8069790000000001</v>
      </c>
      <c r="S27">
        <v>8.1783929999999998</v>
      </c>
      <c r="U27">
        <v>6.646363</v>
      </c>
      <c r="W27">
        <v>5.8417250000000003</v>
      </c>
      <c r="Y27">
        <v>847.82120250000003</v>
      </c>
      <c r="Z27">
        <f t="shared" si="0"/>
        <v>63.229162245685941</v>
      </c>
    </row>
    <row r="28" spans="1:28">
      <c r="A28" t="s">
        <v>45</v>
      </c>
      <c r="B28" t="s">
        <v>30</v>
      </c>
      <c r="C28" t="s">
        <v>18</v>
      </c>
      <c r="D28">
        <v>172</v>
      </c>
      <c r="F28">
        <v>277</v>
      </c>
      <c r="H28">
        <v>299</v>
      </c>
      <c r="J28">
        <v>245</v>
      </c>
      <c r="L28">
        <v>164</v>
      </c>
      <c r="N28">
        <v>28117.5</v>
      </c>
      <c r="O28">
        <v>3.4904289999999998</v>
      </c>
      <c r="Q28">
        <v>1.7997719999999999</v>
      </c>
      <c r="S28">
        <v>3.1967129999999999</v>
      </c>
      <c r="U28">
        <v>1.5705309999999999</v>
      </c>
      <c r="W28">
        <v>1.3627800000000001</v>
      </c>
      <c r="Y28">
        <v>236.65813499999996</v>
      </c>
      <c r="Z28">
        <f t="shared" si="0"/>
        <v>36.722466966258942</v>
      </c>
    </row>
    <row r="29" spans="1:28">
      <c r="A29" t="s">
        <v>46</v>
      </c>
      <c r="B29" t="s">
        <v>30</v>
      </c>
      <c r="C29" t="s">
        <v>18</v>
      </c>
      <c r="D29">
        <v>112</v>
      </c>
      <c r="F29">
        <v>302</v>
      </c>
      <c r="H29">
        <v>314</v>
      </c>
      <c r="J29">
        <v>227</v>
      </c>
      <c r="L29">
        <v>125</v>
      </c>
      <c r="N29">
        <v>26400</v>
      </c>
      <c r="O29">
        <v>1.168766</v>
      </c>
      <c r="Q29">
        <v>2.4943080000000002</v>
      </c>
      <c r="S29">
        <v>2.8894220000000002</v>
      </c>
      <c r="U29">
        <v>2.6727460000000001</v>
      </c>
      <c r="W29">
        <v>1.5957429999999999</v>
      </c>
      <c r="Y29">
        <v>279.33821999999998</v>
      </c>
      <c r="Z29">
        <f t="shared" si="0"/>
        <v>8.0070065828319539</v>
      </c>
    </row>
    <row r="30" spans="1:28">
      <c r="A30" t="s">
        <v>47</v>
      </c>
      <c r="B30" t="s">
        <v>17</v>
      </c>
      <c r="C30" t="s">
        <v>149</v>
      </c>
      <c r="D30">
        <v>116</v>
      </c>
      <c r="E30">
        <f>(_xlfn.STDEV.P(D30:D41))/(SQRT(COUNT(D30:D41)))</f>
        <v>3.9264063297965826</v>
      </c>
      <c r="F30">
        <v>268</v>
      </c>
      <c r="G30">
        <f>(_xlfn.STDEV.P(F30:F41))/(SQRT(COUNT(F30:F41)))</f>
        <v>9.9392832665062869</v>
      </c>
      <c r="H30">
        <v>242</v>
      </c>
      <c r="I30">
        <f>(_xlfn.STDEV.P(H30:H41))/(SQRT(COUNT(H30:H41)))</f>
        <v>11.981539620043273</v>
      </c>
      <c r="J30">
        <v>155</v>
      </c>
      <c r="K30">
        <f>(_xlfn.STDEV.P(J30:J41))/(SQRT(COUNT(J30:J41)))</f>
        <v>12.963691282449867</v>
      </c>
      <c r="L30">
        <v>102</v>
      </c>
      <c r="M30">
        <f>(_xlfn.STDEV.P(L30:L41))/(SQRT(COUNT(L30:L41)))</f>
        <v>6.8307498503838158</v>
      </c>
      <c r="N30">
        <v>20370</v>
      </c>
      <c r="O30">
        <v>0.93523100000000003</v>
      </c>
      <c r="P30">
        <f>(_xlfn.STDEV.P(O30:O41))/(SQRT(COUNT(O30:O41)))</f>
        <v>0.13220875252198105</v>
      </c>
      <c r="Q30">
        <v>1.1261220000000001</v>
      </c>
      <c r="R30">
        <f>(_xlfn.STDEV.P(Q30:Q41))/(SQRT(COUNT(Q30:Q41)))</f>
        <v>0.16469327253758909</v>
      </c>
      <c r="S30">
        <v>1.384082</v>
      </c>
      <c r="T30">
        <f>(_xlfn.STDEV.P(S30:S41))/(SQRT(COUNT(S30:S41)))</f>
        <v>0.15049798485815591</v>
      </c>
      <c r="U30">
        <v>0.65147500000000003</v>
      </c>
      <c r="V30">
        <f>(_xlfn.STDEV.P(U30:U41))/(SQRT(COUNT(U30:U41)))</f>
        <v>0.16270969483762951</v>
      </c>
      <c r="W30">
        <v>0.47090300000000002</v>
      </c>
      <c r="X30">
        <f>(_xlfn.STDEV.P(W30:W41))/(SQRT(COUNT(W30:W41)))</f>
        <v>0.16853279131877033</v>
      </c>
      <c r="Y30">
        <v>98.491372499999997</v>
      </c>
      <c r="Z30">
        <f t="shared" si="0"/>
        <v>6.6359251195151501</v>
      </c>
      <c r="AA30">
        <f>_xlfn.STDEV.P(Y30:Y41)/(COUNT(Y30:Y41))</f>
        <v>4.3135870561230369</v>
      </c>
      <c r="AB30">
        <f>_xlfn.STDEV.P(Z42:Z58)/(COUNT(Z42:Z58))</f>
        <v>2.0736594805588946</v>
      </c>
    </row>
    <row r="31" spans="1:28">
      <c r="A31" t="s">
        <v>48</v>
      </c>
      <c r="B31" t="s">
        <v>17</v>
      </c>
      <c r="C31" t="s">
        <v>149</v>
      </c>
      <c r="D31">
        <v>132</v>
      </c>
      <c r="F31">
        <v>181</v>
      </c>
      <c r="H31">
        <v>192</v>
      </c>
      <c r="J31">
        <v>120</v>
      </c>
      <c r="L31">
        <v>88</v>
      </c>
      <c r="N31">
        <v>16065</v>
      </c>
      <c r="O31">
        <v>0.51217699999999999</v>
      </c>
      <c r="Q31">
        <v>1.5904499999999999</v>
      </c>
      <c r="S31">
        <v>0.68242999999999998</v>
      </c>
      <c r="U31">
        <v>0.65147500000000003</v>
      </c>
      <c r="W31">
        <v>0.54829099999999997</v>
      </c>
      <c r="Y31">
        <v>88.817857500000002</v>
      </c>
      <c r="Z31">
        <f t="shared" si="0"/>
        <v>4.1354102210909076</v>
      </c>
    </row>
    <row r="32" spans="1:28">
      <c r="A32" t="s">
        <v>49</v>
      </c>
      <c r="B32" t="s">
        <v>17</v>
      </c>
      <c r="C32" t="s">
        <v>149</v>
      </c>
      <c r="D32">
        <v>154</v>
      </c>
      <c r="F32">
        <v>210</v>
      </c>
      <c r="H32">
        <v>211</v>
      </c>
      <c r="J32">
        <v>151</v>
      </c>
      <c r="L32">
        <v>115</v>
      </c>
      <c r="N32">
        <v>19297.5</v>
      </c>
      <c r="O32">
        <v>0.73918200000000001</v>
      </c>
      <c r="Q32">
        <v>1.26542</v>
      </c>
      <c r="S32">
        <v>1.9412750000000001</v>
      </c>
      <c r="U32">
        <v>1.4394169999999999</v>
      </c>
      <c r="W32">
        <v>1.6729970000000001</v>
      </c>
      <c r="Y32">
        <v>183.16752750000001</v>
      </c>
      <c r="Z32">
        <f t="shared" si="0"/>
        <v>6.9630048421818165</v>
      </c>
    </row>
    <row r="33" spans="1:26">
      <c r="A33" t="s">
        <v>50</v>
      </c>
      <c r="B33" t="s">
        <v>17</v>
      </c>
      <c r="C33" t="s">
        <v>149</v>
      </c>
      <c r="D33">
        <v>116</v>
      </c>
      <c r="F33">
        <v>191</v>
      </c>
      <c r="H33">
        <v>233</v>
      </c>
      <c r="J33">
        <v>148</v>
      </c>
      <c r="L33">
        <v>117</v>
      </c>
      <c r="N33">
        <v>19147.5</v>
      </c>
      <c r="O33">
        <v>1.9123000000000001E-2</v>
      </c>
      <c r="Q33">
        <v>0.106277</v>
      </c>
      <c r="S33">
        <v>0.177089</v>
      </c>
      <c r="U33">
        <v>0.111724</v>
      </c>
      <c r="W33">
        <v>0.15530099999999999</v>
      </c>
      <c r="Y33">
        <v>15.40869</v>
      </c>
      <c r="Z33">
        <f t="shared" si="0"/>
        <v>0.13568711479889806</v>
      </c>
    </row>
    <row r="34" spans="1:26">
      <c r="A34" t="s">
        <v>51</v>
      </c>
      <c r="B34" t="s">
        <v>17</v>
      </c>
      <c r="C34" t="s">
        <v>149</v>
      </c>
      <c r="D34">
        <v>122</v>
      </c>
      <c r="F34">
        <v>187</v>
      </c>
      <c r="H34">
        <v>226</v>
      </c>
      <c r="J34">
        <v>136</v>
      </c>
      <c r="L34">
        <v>99</v>
      </c>
      <c r="N34">
        <v>17895</v>
      </c>
      <c r="O34">
        <v>1.35911</v>
      </c>
      <c r="Q34">
        <v>1.3100860000000001</v>
      </c>
      <c r="S34">
        <v>1.3046390000000001</v>
      </c>
      <c r="U34">
        <v>0.67822199999999999</v>
      </c>
      <c r="W34">
        <v>0.74903500000000001</v>
      </c>
      <c r="Y34">
        <v>112.1900325</v>
      </c>
      <c r="Z34">
        <f t="shared" ref="Z34:Z65" si="1">((D34*0.05551)*(O34*((1000000/5808)*0.144)))/22.5</f>
        <v>10.142360247052341</v>
      </c>
    </row>
    <row r="35" spans="1:26">
      <c r="A35" t="s">
        <v>52</v>
      </c>
      <c r="B35" t="s">
        <v>17</v>
      </c>
      <c r="C35" t="s">
        <v>149</v>
      </c>
      <c r="D35">
        <v>129</v>
      </c>
      <c r="F35">
        <v>176</v>
      </c>
      <c r="H35">
        <v>133</v>
      </c>
      <c r="J35">
        <v>134</v>
      </c>
      <c r="L35">
        <v>99</v>
      </c>
      <c r="N35">
        <v>15600</v>
      </c>
      <c r="O35">
        <v>0.86887099999999995</v>
      </c>
      <c r="Q35">
        <v>1.11399</v>
      </c>
      <c r="S35">
        <v>0.85253000000000001</v>
      </c>
      <c r="U35">
        <v>0.45489099999999999</v>
      </c>
      <c r="W35">
        <v>0.38952599999999998</v>
      </c>
      <c r="Y35">
        <v>74.564182500000001</v>
      </c>
      <c r="Z35">
        <f t="shared" si="1"/>
        <v>6.85598101166942</v>
      </c>
    </row>
    <row r="36" spans="1:26">
      <c r="A36" t="s">
        <v>53</v>
      </c>
      <c r="B36" t="s">
        <v>17</v>
      </c>
      <c r="C36" t="s">
        <v>149</v>
      </c>
      <c r="D36">
        <v>148</v>
      </c>
      <c r="F36">
        <v>286</v>
      </c>
      <c r="H36">
        <v>283</v>
      </c>
      <c r="J36">
        <v>292</v>
      </c>
      <c r="L36">
        <v>173</v>
      </c>
      <c r="N36">
        <v>30097.5</v>
      </c>
      <c r="O36">
        <v>1.802216</v>
      </c>
      <c r="Q36">
        <v>1.2414099999999999</v>
      </c>
      <c r="S36">
        <v>0.76727900000000004</v>
      </c>
      <c r="U36">
        <v>1.7104539999999999</v>
      </c>
      <c r="W36">
        <v>1.6365229999999999</v>
      </c>
      <c r="Y36">
        <v>175.4676675</v>
      </c>
      <c r="Z36">
        <f t="shared" si="1"/>
        <v>16.315228103228648</v>
      </c>
    </row>
    <row r="37" spans="1:26">
      <c r="A37" t="s">
        <v>54</v>
      </c>
      <c r="B37" t="s">
        <v>17</v>
      </c>
      <c r="C37" t="s">
        <v>149</v>
      </c>
      <c r="D37">
        <v>134</v>
      </c>
      <c r="F37">
        <v>179</v>
      </c>
      <c r="H37">
        <v>243</v>
      </c>
      <c r="J37">
        <v>162</v>
      </c>
      <c r="L37">
        <v>100</v>
      </c>
      <c r="N37">
        <v>19447.5</v>
      </c>
      <c r="O37">
        <v>1.104884</v>
      </c>
      <c r="Q37">
        <v>1.420091</v>
      </c>
      <c r="S37">
        <v>1.821264</v>
      </c>
      <c r="U37">
        <v>1.556203</v>
      </c>
      <c r="W37">
        <v>1.061901</v>
      </c>
      <c r="Y37">
        <v>172.45259999999999</v>
      </c>
      <c r="Z37">
        <f t="shared" si="1"/>
        <v>9.0562014904242414</v>
      </c>
    </row>
    <row r="38" spans="1:26">
      <c r="A38" t="s">
        <v>55</v>
      </c>
      <c r="B38" t="s">
        <v>17</v>
      </c>
      <c r="C38" t="s">
        <v>149</v>
      </c>
      <c r="D38">
        <v>143</v>
      </c>
      <c r="F38">
        <v>225</v>
      </c>
      <c r="H38">
        <v>236</v>
      </c>
      <c r="J38">
        <v>166</v>
      </c>
      <c r="L38">
        <v>138</v>
      </c>
      <c r="N38">
        <v>21367.5</v>
      </c>
      <c r="O38">
        <v>0.71087500000000003</v>
      </c>
      <c r="Q38">
        <v>0.69654700000000003</v>
      </c>
      <c r="S38">
        <v>1.470237</v>
      </c>
      <c r="U38">
        <v>1.3556170000000001</v>
      </c>
      <c r="W38">
        <v>1.276815</v>
      </c>
      <c r="Y38">
        <v>148.167315</v>
      </c>
      <c r="Z38">
        <f t="shared" si="1"/>
        <v>6.2180451666666663</v>
      </c>
    </row>
    <row r="39" spans="1:26">
      <c r="A39" t="s">
        <v>56</v>
      </c>
      <c r="B39" t="s">
        <v>17</v>
      </c>
      <c r="C39" t="s">
        <v>149</v>
      </c>
      <c r="D39">
        <v>105</v>
      </c>
      <c r="F39">
        <v>189</v>
      </c>
      <c r="H39">
        <v>145</v>
      </c>
      <c r="J39">
        <v>100</v>
      </c>
      <c r="L39">
        <v>81</v>
      </c>
      <c r="N39">
        <v>13815</v>
      </c>
      <c r="O39">
        <v>1.5650250000000001</v>
      </c>
      <c r="Q39">
        <v>2.594954</v>
      </c>
      <c r="S39">
        <v>1.7639530000000001</v>
      </c>
      <c r="U39">
        <v>0.37417600000000001</v>
      </c>
      <c r="W39">
        <v>0.28821000000000002</v>
      </c>
      <c r="Y39">
        <v>115.83516</v>
      </c>
      <c r="Z39">
        <f t="shared" si="1"/>
        <v>10.051599409090908</v>
      </c>
    </row>
    <row r="40" spans="1:26">
      <c r="A40" t="s">
        <v>57</v>
      </c>
      <c r="B40" t="s">
        <v>17</v>
      </c>
      <c r="C40" t="s">
        <v>149</v>
      </c>
      <c r="D40">
        <v>125</v>
      </c>
      <c r="F40">
        <v>184</v>
      </c>
      <c r="H40">
        <v>174</v>
      </c>
      <c r="J40">
        <v>147</v>
      </c>
      <c r="L40">
        <v>125</v>
      </c>
      <c r="N40">
        <v>17977.5</v>
      </c>
      <c r="O40">
        <v>1.190849</v>
      </c>
      <c r="Q40">
        <v>0.753857</v>
      </c>
      <c r="S40">
        <v>1.520384</v>
      </c>
      <c r="U40">
        <v>1.878574</v>
      </c>
      <c r="W40">
        <v>2.0146860000000002</v>
      </c>
      <c r="Y40">
        <v>199.42427250000003</v>
      </c>
      <c r="Z40">
        <f t="shared" si="1"/>
        <v>9.1052380151515138</v>
      </c>
    </row>
    <row r="41" spans="1:26">
      <c r="A41" t="s">
        <v>58</v>
      </c>
      <c r="B41" t="s">
        <v>17</v>
      </c>
      <c r="C41" t="s">
        <v>149</v>
      </c>
      <c r="D41">
        <v>124</v>
      </c>
      <c r="F41">
        <v>206</v>
      </c>
      <c r="H41">
        <v>211</v>
      </c>
      <c r="J41">
        <v>146</v>
      </c>
      <c r="L41">
        <v>114</v>
      </c>
      <c r="N41">
        <v>18757.5</v>
      </c>
      <c r="O41">
        <v>0.88863199999999998</v>
      </c>
      <c r="Q41">
        <v>0.90748099999999998</v>
      </c>
      <c r="S41">
        <v>0.79276999999999997</v>
      </c>
      <c r="U41">
        <v>0.68443299999999996</v>
      </c>
      <c r="W41">
        <v>0.74816099999999996</v>
      </c>
      <c r="Y41">
        <v>91.358594999999994</v>
      </c>
      <c r="Z41">
        <f t="shared" si="1"/>
        <v>6.7401292866997231</v>
      </c>
    </row>
    <row r="42" spans="1:26">
      <c r="A42" t="s">
        <v>59</v>
      </c>
      <c r="B42" t="s">
        <v>30</v>
      </c>
      <c r="C42" t="s">
        <v>149</v>
      </c>
      <c r="D42">
        <v>185</v>
      </c>
      <c r="E42">
        <f>(_xlfn.STDEV.P(D42:D58))/(SQRT(COUNT(D42:D58)))</f>
        <v>5.6432368842764173</v>
      </c>
      <c r="F42">
        <v>261</v>
      </c>
      <c r="G42">
        <f>(_xlfn.STDEV.P(F42:F58))/(SQRT(COUNT(F42:F58)))</f>
        <v>13.363721392659107</v>
      </c>
      <c r="H42">
        <v>285</v>
      </c>
      <c r="I42">
        <f>(_xlfn.STDEV.P(H42:H58))/(SQRT(COUNT(H42:H58)))</f>
        <v>13.165034582511424</v>
      </c>
      <c r="J42">
        <v>178</v>
      </c>
      <c r="K42">
        <f>(_xlfn.STDEV.P(J42:J58))/(SQRT(COUNT(J42:J58)))</f>
        <v>10.932354965914392</v>
      </c>
      <c r="L42">
        <v>104</v>
      </c>
      <c r="M42">
        <f>(_xlfn.STDEV.P(L42:L58))/(SQRT(COUNT(L42:L58)))</f>
        <v>9.7910804023222298</v>
      </c>
      <c r="N42">
        <v>22845</v>
      </c>
      <c r="O42">
        <v>4.5260340000000001</v>
      </c>
      <c r="P42">
        <f>(_xlfn.STDEV.P(O42:O58))/(SQRT(COUNT(O42:O58)))</f>
        <v>0.76522066245936415</v>
      </c>
      <c r="Q42">
        <v>8.5295740000000002</v>
      </c>
      <c r="R42">
        <f>(_xlfn.STDEV.P(Q42:Q58))/(SQRT(COUNT(Q42:Q58)))</f>
        <v>0.93750908559080781</v>
      </c>
      <c r="S42">
        <v>9.1228820000000006</v>
      </c>
      <c r="T42">
        <f>(_xlfn.STDEV.P(S42:S58))/(SQRT(COUNT(S42:S58)))</f>
        <v>0.80664249430148838</v>
      </c>
      <c r="U42">
        <v>2.1528019999999999</v>
      </c>
      <c r="V42">
        <f>(_xlfn.STDEV.P(U42:U58))/(SQRT(COUNT(U42:U58)))</f>
        <v>0.75876733780342287</v>
      </c>
      <c r="W42">
        <v>4.5002380000000004</v>
      </c>
      <c r="X42">
        <f>(_xlfn.STDEV.P(W42:W58))/(SQRT(COUNT(W42:W58)))</f>
        <v>0.73300006781946947</v>
      </c>
      <c r="Y42">
        <v>599.03693999999996</v>
      </c>
      <c r="Z42">
        <f t="shared" si="1"/>
        <v>51.216999733223133</v>
      </c>
    </row>
    <row r="43" spans="1:26">
      <c r="A43" t="s">
        <v>60</v>
      </c>
      <c r="B43" t="s">
        <v>30</v>
      </c>
      <c r="C43" t="s">
        <v>149</v>
      </c>
      <c r="D43">
        <v>99</v>
      </c>
      <c r="F43">
        <v>180</v>
      </c>
      <c r="H43">
        <v>173</v>
      </c>
      <c r="J43">
        <v>162</v>
      </c>
      <c r="L43">
        <v>102</v>
      </c>
      <c r="N43">
        <v>17685</v>
      </c>
      <c r="O43">
        <v>2.812948</v>
      </c>
      <c r="Q43">
        <v>2.730102</v>
      </c>
      <c r="S43">
        <v>2.5197989999999999</v>
      </c>
      <c r="U43">
        <v>2.4496980000000002</v>
      </c>
      <c r="W43">
        <v>0.83100700000000005</v>
      </c>
      <c r="Y43">
        <v>253.91073750000004</v>
      </c>
      <c r="Z43">
        <f t="shared" si="1"/>
        <v>17.03419019781818</v>
      </c>
    </row>
    <row r="44" spans="1:26">
      <c r="A44" t="s">
        <v>61</v>
      </c>
      <c r="B44" t="s">
        <v>30</v>
      </c>
      <c r="C44" t="s">
        <v>149</v>
      </c>
      <c r="D44">
        <v>146</v>
      </c>
      <c r="F44">
        <v>171</v>
      </c>
      <c r="H44">
        <v>186</v>
      </c>
      <c r="J44">
        <v>140</v>
      </c>
      <c r="L44">
        <v>80</v>
      </c>
      <c r="N44">
        <v>16545</v>
      </c>
      <c r="O44">
        <v>5.6169799999999999</v>
      </c>
      <c r="Q44">
        <v>5.1900019999999998</v>
      </c>
      <c r="S44">
        <v>7.0253690000000004</v>
      </c>
      <c r="U44">
        <v>6.4008339999999997</v>
      </c>
      <c r="W44">
        <v>7.751868</v>
      </c>
      <c r="Y44">
        <v>798.64175249999994</v>
      </c>
      <c r="Z44">
        <f t="shared" si="1"/>
        <v>50.162633312176304</v>
      </c>
    </row>
    <row r="45" spans="1:26">
      <c r="A45" t="s">
        <v>62</v>
      </c>
      <c r="B45" t="s">
        <v>30</v>
      </c>
      <c r="C45" t="s">
        <v>149</v>
      </c>
      <c r="D45">
        <v>168</v>
      </c>
      <c r="F45">
        <v>276</v>
      </c>
      <c r="H45">
        <v>214</v>
      </c>
      <c r="J45">
        <v>219</v>
      </c>
      <c r="L45">
        <v>168</v>
      </c>
      <c r="N45">
        <v>25110</v>
      </c>
      <c r="O45">
        <v>4.856223</v>
      </c>
      <c r="Q45">
        <v>12.83751</v>
      </c>
      <c r="S45">
        <v>8.7514190000000003</v>
      </c>
      <c r="U45">
        <v>6.7135350000000003</v>
      </c>
      <c r="W45">
        <v>7.9723800000000002</v>
      </c>
      <c r="Y45">
        <v>967.17172499999992</v>
      </c>
      <c r="Z45">
        <f t="shared" si="1"/>
        <v>49.903671302082635</v>
      </c>
    </row>
    <row r="46" spans="1:26">
      <c r="A46" t="s">
        <v>63</v>
      </c>
      <c r="B46" t="s">
        <v>30</v>
      </c>
      <c r="C46" t="s">
        <v>149</v>
      </c>
      <c r="D46">
        <v>164</v>
      </c>
      <c r="F46">
        <v>212</v>
      </c>
      <c r="H46">
        <v>256</v>
      </c>
      <c r="J46">
        <v>205</v>
      </c>
      <c r="L46">
        <v>165</v>
      </c>
      <c r="N46">
        <v>24345</v>
      </c>
      <c r="O46">
        <v>6.3649950000000004</v>
      </c>
      <c r="Q46">
        <v>3.3364069999999999</v>
      </c>
      <c r="S46">
        <v>8.0481490000000004</v>
      </c>
      <c r="U46">
        <v>7.3672610000000001</v>
      </c>
      <c r="W46">
        <v>7.4925439999999996</v>
      </c>
      <c r="Y46">
        <v>835.169985</v>
      </c>
      <c r="Z46">
        <f t="shared" si="1"/>
        <v>63.850824332561963</v>
      </c>
    </row>
    <row r="47" spans="1:26">
      <c r="A47" t="s">
        <v>64</v>
      </c>
      <c r="B47" t="s">
        <v>30</v>
      </c>
      <c r="C47" t="s">
        <v>149</v>
      </c>
      <c r="D47">
        <v>132</v>
      </c>
      <c r="F47">
        <v>202</v>
      </c>
      <c r="H47">
        <v>161</v>
      </c>
      <c r="J47">
        <v>157</v>
      </c>
      <c r="L47">
        <v>137</v>
      </c>
      <c r="N47">
        <v>18817.5</v>
      </c>
      <c r="O47">
        <v>1.947397</v>
      </c>
      <c r="Q47">
        <v>4.8125710000000002</v>
      </c>
      <c r="S47">
        <v>2.475765</v>
      </c>
      <c r="U47">
        <v>2.731779</v>
      </c>
      <c r="W47">
        <v>3.0967349999999998</v>
      </c>
      <c r="Y47">
        <v>358.33086000000003</v>
      </c>
      <c r="Z47">
        <f t="shared" si="1"/>
        <v>15.723637450181817</v>
      </c>
    </row>
    <row r="48" spans="1:26">
      <c r="A48" t="s">
        <v>65</v>
      </c>
      <c r="B48" t="s">
        <v>30</v>
      </c>
      <c r="C48" t="s">
        <v>149</v>
      </c>
      <c r="D48">
        <v>153</v>
      </c>
      <c r="F48">
        <v>358</v>
      </c>
      <c r="H48">
        <v>261</v>
      </c>
      <c r="J48">
        <v>281</v>
      </c>
      <c r="L48">
        <v>152</v>
      </c>
      <c r="N48">
        <v>29595</v>
      </c>
      <c r="O48">
        <v>7.6178280000000003</v>
      </c>
      <c r="Q48">
        <v>9.9328450000000004</v>
      </c>
      <c r="S48">
        <v>9.9982100000000003</v>
      </c>
      <c r="U48">
        <v>6.4303600000000003</v>
      </c>
      <c r="W48">
        <v>5.4880120000000003</v>
      </c>
      <c r="Y48">
        <v>885.09267</v>
      </c>
      <c r="Z48">
        <f t="shared" si="1"/>
        <v>71.293048748033044</v>
      </c>
    </row>
    <row r="49" spans="1:28">
      <c r="A49" t="s">
        <v>66</v>
      </c>
      <c r="B49" t="s">
        <v>30</v>
      </c>
      <c r="C49" t="s">
        <v>149</v>
      </c>
      <c r="D49">
        <v>189</v>
      </c>
      <c r="F49">
        <v>191</v>
      </c>
      <c r="H49">
        <v>176</v>
      </c>
      <c r="J49">
        <v>213</v>
      </c>
      <c r="L49">
        <v>122</v>
      </c>
      <c r="N49">
        <v>21487.5</v>
      </c>
      <c r="O49">
        <v>8.1406089999999995</v>
      </c>
      <c r="Q49">
        <v>7.9555480000000003</v>
      </c>
      <c r="S49">
        <v>3.8756699999999999</v>
      </c>
      <c r="U49">
        <v>2.3450350000000002</v>
      </c>
      <c r="W49">
        <v>2.1217039999999998</v>
      </c>
      <c r="Y49">
        <v>436.76805750000005</v>
      </c>
      <c r="Z49">
        <f t="shared" si="1"/>
        <v>94.111629593950397</v>
      </c>
    </row>
    <row r="50" spans="1:28">
      <c r="A50" t="s">
        <v>67</v>
      </c>
      <c r="B50" t="s">
        <v>30</v>
      </c>
      <c r="C50" t="s">
        <v>149</v>
      </c>
      <c r="D50">
        <v>157</v>
      </c>
      <c r="F50">
        <v>266</v>
      </c>
      <c r="H50">
        <v>298</v>
      </c>
      <c r="J50">
        <v>286</v>
      </c>
      <c r="L50">
        <v>188</v>
      </c>
      <c r="N50">
        <v>30382.5</v>
      </c>
      <c r="O50">
        <v>9.9339089999999999</v>
      </c>
      <c r="Q50">
        <v>1.4325939999999999</v>
      </c>
      <c r="S50">
        <v>6.9587289999999999</v>
      </c>
      <c r="U50">
        <v>4.8670419999999996</v>
      </c>
      <c r="W50">
        <v>3.153988</v>
      </c>
      <c r="Y50">
        <v>566.20115999999996</v>
      </c>
      <c r="Z50">
        <f t="shared" si="1"/>
        <v>95.39913202052891</v>
      </c>
    </row>
    <row r="51" spans="1:28">
      <c r="A51" t="s">
        <v>68</v>
      </c>
      <c r="B51" t="s">
        <v>30</v>
      </c>
      <c r="C51" t="s">
        <v>149</v>
      </c>
      <c r="D51">
        <v>150</v>
      </c>
      <c r="F51">
        <v>179</v>
      </c>
      <c r="H51">
        <v>184</v>
      </c>
      <c r="J51">
        <v>173</v>
      </c>
      <c r="L51">
        <v>130</v>
      </c>
      <c r="N51">
        <v>19635</v>
      </c>
      <c r="O51">
        <v>1.520384</v>
      </c>
      <c r="Q51">
        <v>2.2510919999999999</v>
      </c>
      <c r="S51">
        <v>2.3872040000000001</v>
      </c>
      <c r="U51">
        <v>0.71803799999999995</v>
      </c>
      <c r="W51">
        <v>0.91146099999999997</v>
      </c>
      <c r="Y51">
        <v>158.53689</v>
      </c>
      <c r="Z51">
        <f t="shared" si="1"/>
        <v>13.949837328925614</v>
      </c>
    </row>
    <row r="52" spans="1:28">
      <c r="A52" t="s">
        <v>69</v>
      </c>
      <c r="B52" t="s">
        <v>30</v>
      </c>
      <c r="C52" t="s">
        <v>149</v>
      </c>
      <c r="D52">
        <v>176</v>
      </c>
      <c r="F52">
        <v>306</v>
      </c>
      <c r="H52">
        <v>310</v>
      </c>
      <c r="J52">
        <v>250</v>
      </c>
      <c r="L52">
        <v>239</v>
      </c>
      <c r="N52">
        <v>31305</v>
      </c>
      <c r="O52">
        <v>10.80467</v>
      </c>
      <c r="Q52">
        <v>9.4005639999999993</v>
      </c>
      <c r="S52">
        <v>2.6665920000000001</v>
      </c>
      <c r="U52">
        <v>5.9477599999999997</v>
      </c>
      <c r="W52">
        <v>7.3087340000000003</v>
      </c>
      <c r="Y52">
        <v>768.95302500000003</v>
      </c>
      <c r="Z52">
        <f t="shared" si="1"/>
        <v>116.31849342060603</v>
      </c>
    </row>
    <row r="53" spans="1:28">
      <c r="A53" t="s">
        <v>70</v>
      </c>
      <c r="B53" t="s">
        <v>30</v>
      </c>
      <c r="C53" t="s">
        <v>149</v>
      </c>
      <c r="D53">
        <v>177</v>
      </c>
      <c r="F53">
        <v>311</v>
      </c>
      <c r="H53">
        <v>340</v>
      </c>
      <c r="J53">
        <v>285</v>
      </c>
      <c r="L53">
        <v>220</v>
      </c>
      <c r="N53">
        <v>33067.5</v>
      </c>
      <c r="O53">
        <v>9.7086070000000007</v>
      </c>
      <c r="Q53">
        <v>12.0655</v>
      </c>
      <c r="S53">
        <v>11.311640000000001</v>
      </c>
      <c r="U53">
        <v>10.181419999999999</v>
      </c>
      <c r="W53">
        <v>9.1068479999999994</v>
      </c>
      <c r="Y53">
        <v>1239.6782924999998</v>
      </c>
      <c r="Z53">
        <f t="shared" si="1"/>
        <v>105.11260065993389</v>
      </c>
    </row>
    <row r="54" spans="1:28">
      <c r="A54" t="s">
        <v>71</v>
      </c>
      <c r="B54" t="s">
        <v>30</v>
      </c>
      <c r="C54" t="s">
        <v>149</v>
      </c>
      <c r="D54">
        <v>122</v>
      </c>
      <c r="F54">
        <v>171</v>
      </c>
      <c r="H54">
        <v>197</v>
      </c>
      <c r="J54">
        <v>184</v>
      </c>
      <c r="L54">
        <v>167</v>
      </c>
      <c r="N54">
        <v>21202.5</v>
      </c>
      <c r="O54">
        <v>1.642169</v>
      </c>
      <c r="Q54">
        <v>8.1468989999999994</v>
      </c>
      <c r="S54">
        <v>3.8486180000000001</v>
      </c>
      <c r="U54">
        <v>6.2699829999999999</v>
      </c>
      <c r="W54">
        <v>4.4002319999999999</v>
      </c>
      <c r="Y54">
        <v>635.26985249999996</v>
      </c>
      <c r="Z54">
        <f t="shared" si="1"/>
        <v>12.254688424440769</v>
      </c>
    </row>
    <row r="55" spans="1:28">
      <c r="A55" t="s">
        <v>72</v>
      </c>
      <c r="B55" t="s">
        <v>30</v>
      </c>
      <c r="C55" t="s">
        <v>149</v>
      </c>
      <c r="D55">
        <v>149</v>
      </c>
      <c r="F55">
        <v>174</v>
      </c>
      <c r="H55">
        <v>189</v>
      </c>
      <c r="J55">
        <v>194</v>
      </c>
      <c r="L55">
        <v>160</v>
      </c>
      <c r="N55">
        <v>21510</v>
      </c>
      <c r="O55">
        <v>7.0062499999999996</v>
      </c>
      <c r="Q55">
        <v>8.1469819999999995</v>
      </c>
      <c r="S55">
        <v>6.6748649999999996</v>
      </c>
      <c r="U55">
        <v>5.1937499999999996</v>
      </c>
      <c r="W55">
        <v>6.1268039999999999</v>
      </c>
      <c r="Y55">
        <v>742.45893749999993</v>
      </c>
      <c r="Z55">
        <f t="shared" si="1"/>
        <v>63.855232713498609</v>
      </c>
    </row>
    <row r="56" spans="1:28">
      <c r="A56" t="s">
        <v>73</v>
      </c>
      <c r="B56" t="s">
        <v>30</v>
      </c>
      <c r="C56" t="s">
        <v>149</v>
      </c>
      <c r="D56">
        <v>185</v>
      </c>
      <c r="F56">
        <v>227</v>
      </c>
      <c r="H56">
        <v>261</v>
      </c>
      <c r="J56">
        <v>245</v>
      </c>
      <c r="L56">
        <v>191</v>
      </c>
      <c r="N56">
        <v>27420</v>
      </c>
      <c r="O56">
        <v>8.0195260000000008</v>
      </c>
      <c r="Q56">
        <v>8.9818180000000005</v>
      </c>
      <c r="S56">
        <v>11.594670000000001</v>
      </c>
      <c r="U56">
        <v>10.339219999999999</v>
      </c>
      <c r="W56">
        <v>10.00784</v>
      </c>
      <c r="Y56">
        <v>1221.25389</v>
      </c>
      <c r="Z56">
        <f t="shared" si="1"/>
        <v>90.749663171460043</v>
      </c>
    </row>
    <row r="57" spans="1:28">
      <c r="A57" t="s">
        <v>74</v>
      </c>
      <c r="B57" t="s">
        <v>30</v>
      </c>
      <c r="C57" t="s">
        <v>149</v>
      </c>
      <c r="D57">
        <v>172</v>
      </c>
      <c r="F57">
        <v>214</v>
      </c>
      <c r="H57">
        <v>276</v>
      </c>
      <c r="J57">
        <v>233</v>
      </c>
      <c r="L57">
        <v>169</v>
      </c>
      <c r="N57">
        <v>26265</v>
      </c>
      <c r="O57">
        <v>9.3195770000000007</v>
      </c>
      <c r="Q57">
        <v>14.379580000000001</v>
      </c>
      <c r="S57">
        <v>9.4406599999999994</v>
      </c>
      <c r="U57">
        <v>11.448090000000001</v>
      </c>
      <c r="W57">
        <v>9.5808619999999998</v>
      </c>
      <c r="Y57">
        <v>1300.5952874999998</v>
      </c>
      <c r="Z57">
        <f t="shared" si="1"/>
        <v>98.050371035195596</v>
      </c>
    </row>
    <row r="58" spans="1:28">
      <c r="A58" t="s">
        <v>75</v>
      </c>
      <c r="B58" t="s">
        <v>30</v>
      </c>
      <c r="C58" t="s">
        <v>149</v>
      </c>
      <c r="D58">
        <v>157</v>
      </c>
      <c r="F58">
        <v>253</v>
      </c>
      <c r="H58">
        <v>193</v>
      </c>
      <c r="J58">
        <v>174</v>
      </c>
      <c r="L58">
        <v>137</v>
      </c>
      <c r="N58">
        <v>21255</v>
      </c>
      <c r="O58">
        <v>1.0731740000000001</v>
      </c>
      <c r="Q58">
        <v>2.2011590000000001</v>
      </c>
      <c r="S58">
        <v>1.4045589999999999</v>
      </c>
      <c r="U58">
        <v>1.4045589999999999</v>
      </c>
      <c r="W58">
        <v>1.1305289999999999</v>
      </c>
      <c r="Y58">
        <v>169.7897925</v>
      </c>
      <c r="Z58">
        <f t="shared" si="1"/>
        <v>10.306100861906335</v>
      </c>
    </row>
    <row r="59" spans="1:28">
      <c r="A59" t="s">
        <v>76</v>
      </c>
      <c r="B59" t="s">
        <v>17</v>
      </c>
      <c r="C59" t="s">
        <v>148</v>
      </c>
      <c r="D59">
        <v>135</v>
      </c>
      <c r="E59">
        <f>(_xlfn.STDEV.P(D59:D69))/(SQRT(COUNT(D59:D69)))</f>
        <v>3.2353234469154368</v>
      </c>
      <c r="F59">
        <v>183</v>
      </c>
      <c r="G59">
        <f>(_xlfn.STDEV.P(F59:F69))/(SQRT(COUNT(F59:F69)))</f>
        <v>6.8222026711503476</v>
      </c>
      <c r="H59">
        <v>150</v>
      </c>
      <c r="I59">
        <f>(_xlfn.STDEV.P(H59:H69))/(SQRT(COUNT(H59:H69)))</f>
        <v>13.037425178951915</v>
      </c>
      <c r="J59">
        <v>130</v>
      </c>
      <c r="K59">
        <f>(_xlfn.STDEV.P(J59:J69))/(SQRT(COUNT(J59:J69)))</f>
        <v>6.6785143909647351</v>
      </c>
      <c r="L59">
        <v>90</v>
      </c>
      <c r="M59">
        <f>(_xlfn.STDEV.P(L59:L69))/(SQRT(COUNT(L59:L69)))</f>
        <v>6.2866655539026892</v>
      </c>
      <c r="N59">
        <v>15682.5</v>
      </c>
      <c r="O59">
        <v>0.56376899999999996</v>
      </c>
      <c r="P59">
        <f>(_xlfn.STDEV.P(O59:O69))/(SQRT(COUNT(O59:O69)))</f>
        <v>0.10741718221370965</v>
      </c>
      <c r="Q59">
        <v>0.64115699999999998</v>
      </c>
      <c r="R59">
        <f>(_xlfn.STDEV.P(Q59:Q69))/(SQRT(COUNT(Q59:Q69)))</f>
        <v>0.44385948600291047</v>
      </c>
      <c r="S59">
        <v>0.48122199999999998</v>
      </c>
      <c r="T59">
        <f>(_xlfn.STDEV.P(S59:S69))/(SQRT(COUNT(S59:S69)))</f>
        <v>0.28061998391526322</v>
      </c>
      <c r="U59">
        <v>0.39867399999999997</v>
      </c>
      <c r="V59">
        <f>(_xlfn.STDEV.P(U59:U69))/(SQRT(COUNT(U59:U69)))</f>
        <v>0.17429827571445108</v>
      </c>
      <c r="W59">
        <v>0.41931099999999999</v>
      </c>
      <c r="X59">
        <f>(_xlfn.STDEV.P(W59:W69))/(SQRT(COUNT(W59:W69)))</f>
        <v>0.18001021822532234</v>
      </c>
      <c r="Y59">
        <v>55.192777499999998</v>
      </c>
      <c r="Z59">
        <f t="shared" si="1"/>
        <v>4.6554273505785106</v>
      </c>
      <c r="AA59">
        <f>_xlfn.STDEV.P(Y59:Y69)/(COUNT(Y59:Y69))</f>
        <v>7.3883143597443341</v>
      </c>
      <c r="AB59">
        <f>_xlfn.STDEV.P(Z70:Z84)/(COUNT(Z70:Z84))</f>
        <v>2.1608499808965433</v>
      </c>
    </row>
    <row r="60" spans="1:28">
      <c r="A60" t="s">
        <v>77</v>
      </c>
      <c r="B60" t="s">
        <v>17</v>
      </c>
      <c r="C60" t="s">
        <v>148</v>
      </c>
      <c r="D60">
        <v>115</v>
      </c>
      <c r="F60">
        <v>219</v>
      </c>
      <c r="H60">
        <v>291</v>
      </c>
      <c r="J60">
        <v>181</v>
      </c>
      <c r="L60">
        <v>120</v>
      </c>
      <c r="N60">
        <v>22440</v>
      </c>
      <c r="O60">
        <v>0.25879600000000003</v>
      </c>
      <c r="Q60">
        <v>0.44944400000000001</v>
      </c>
      <c r="S60">
        <v>0.61285699999999999</v>
      </c>
      <c r="U60">
        <v>0.41676200000000002</v>
      </c>
      <c r="W60">
        <v>0.34594900000000001</v>
      </c>
      <c r="Y60">
        <v>51.604672500000007</v>
      </c>
      <c r="Z60">
        <f t="shared" si="1"/>
        <v>1.8204551905234159</v>
      </c>
    </row>
    <row r="61" spans="1:28">
      <c r="A61" t="s">
        <v>78</v>
      </c>
      <c r="B61" t="s">
        <v>17</v>
      </c>
      <c r="C61" t="s">
        <v>148</v>
      </c>
      <c r="D61">
        <v>103</v>
      </c>
      <c r="F61">
        <v>165</v>
      </c>
      <c r="H61">
        <v>170</v>
      </c>
      <c r="J61">
        <v>108</v>
      </c>
      <c r="L61">
        <v>78</v>
      </c>
      <c r="N61">
        <v>14272.5</v>
      </c>
      <c r="O61">
        <v>0.70545800000000003</v>
      </c>
      <c r="Q61">
        <v>0.87976500000000002</v>
      </c>
      <c r="S61">
        <v>0.55838600000000005</v>
      </c>
      <c r="U61">
        <v>0.47667999999999999</v>
      </c>
      <c r="W61">
        <v>0.465785</v>
      </c>
      <c r="Y61">
        <v>66.475245000000001</v>
      </c>
      <c r="Z61">
        <f t="shared" si="1"/>
        <v>4.4446030619724519</v>
      </c>
      <c r="AB61" s="2"/>
    </row>
    <row r="62" spans="1:28">
      <c r="A62" t="s">
        <v>79</v>
      </c>
      <c r="B62" t="s">
        <v>17</v>
      </c>
      <c r="C62" t="s">
        <v>148</v>
      </c>
      <c r="D62">
        <v>106</v>
      </c>
      <c r="F62">
        <v>171</v>
      </c>
      <c r="H62">
        <v>218</v>
      </c>
      <c r="J62">
        <v>154</v>
      </c>
      <c r="L62">
        <v>113</v>
      </c>
      <c r="N62">
        <v>18585</v>
      </c>
      <c r="O62">
        <v>0.52570399999999995</v>
      </c>
      <c r="Q62">
        <v>1.5661</v>
      </c>
      <c r="S62">
        <v>1.2174849999999999</v>
      </c>
      <c r="U62">
        <v>0.55838600000000005</v>
      </c>
      <c r="W62">
        <v>0.61830399999999996</v>
      </c>
      <c r="Y62">
        <v>98.504182499999985</v>
      </c>
      <c r="Z62">
        <f t="shared" si="1"/>
        <v>3.4085662570137729</v>
      </c>
    </row>
    <row r="63" spans="1:28">
      <c r="A63" t="s">
        <v>80</v>
      </c>
      <c r="B63" t="s">
        <v>17</v>
      </c>
      <c r="C63" t="s">
        <v>148</v>
      </c>
      <c r="D63">
        <v>119</v>
      </c>
      <c r="F63">
        <v>164</v>
      </c>
      <c r="H63">
        <v>191</v>
      </c>
      <c r="J63">
        <v>160</v>
      </c>
      <c r="L63">
        <v>116</v>
      </c>
      <c r="N63">
        <v>18330</v>
      </c>
      <c r="O63">
        <v>0.57472699999999999</v>
      </c>
      <c r="Q63">
        <v>0.71635199999999999</v>
      </c>
      <c r="S63">
        <v>0.96147199999999999</v>
      </c>
      <c r="U63">
        <v>1.375451</v>
      </c>
      <c r="W63">
        <v>0.99415399999999998</v>
      </c>
      <c r="Y63">
        <v>128.40876750000001</v>
      </c>
      <c r="Z63">
        <f t="shared" si="1"/>
        <v>4.1834362497300273</v>
      </c>
    </row>
    <row r="64" spans="1:28">
      <c r="A64" t="s">
        <v>81</v>
      </c>
      <c r="B64" t="s">
        <v>17</v>
      </c>
      <c r="C64" t="s">
        <v>148</v>
      </c>
      <c r="D64">
        <v>130</v>
      </c>
      <c r="F64">
        <v>164</v>
      </c>
      <c r="H64">
        <v>140</v>
      </c>
      <c r="J64">
        <v>126</v>
      </c>
      <c r="L64">
        <v>107</v>
      </c>
      <c r="N64">
        <v>15465</v>
      </c>
      <c r="O64">
        <v>0.73269300000000004</v>
      </c>
      <c r="Q64">
        <v>0.79261099999999995</v>
      </c>
      <c r="S64">
        <v>0.60196300000000003</v>
      </c>
      <c r="U64">
        <v>1.1357790000000001</v>
      </c>
      <c r="W64">
        <v>0.67277500000000001</v>
      </c>
      <c r="Y64">
        <v>102.221835</v>
      </c>
      <c r="Z64">
        <f t="shared" si="1"/>
        <v>5.826261703471074</v>
      </c>
    </row>
    <row r="65" spans="1:26">
      <c r="A65" t="s">
        <v>82</v>
      </c>
      <c r="B65" t="s">
        <v>17</v>
      </c>
      <c r="C65" t="s">
        <v>148</v>
      </c>
      <c r="D65">
        <v>129</v>
      </c>
      <c r="F65">
        <v>217</v>
      </c>
      <c r="H65">
        <v>169</v>
      </c>
      <c r="J65">
        <v>142</v>
      </c>
      <c r="L65">
        <v>105</v>
      </c>
      <c r="N65">
        <v>17565</v>
      </c>
      <c r="O65">
        <v>1.19025</v>
      </c>
      <c r="Q65">
        <v>5.8638620000000001</v>
      </c>
      <c r="S65">
        <v>3.7830689999999998</v>
      </c>
      <c r="U65">
        <v>1.833008</v>
      </c>
      <c r="W65">
        <v>1.996421</v>
      </c>
      <c r="Y65">
        <v>324.38184749999999</v>
      </c>
      <c r="Z65">
        <f t="shared" si="1"/>
        <v>9.3918791157024781</v>
      </c>
    </row>
    <row r="66" spans="1:26">
      <c r="A66" t="s">
        <v>83</v>
      </c>
      <c r="B66" t="s">
        <v>17</v>
      </c>
      <c r="C66" t="s">
        <v>148</v>
      </c>
      <c r="D66">
        <v>127</v>
      </c>
      <c r="F66">
        <v>171</v>
      </c>
      <c r="H66">
        <v>152</v>
      </c>
      <c r="J66">
        <v>146</v>
      </c>
      <c r="L66">
        <v>116</v>
      </c>
      <c r="N66">
        <v>16987.5</v>
      </c>
      <c r="O66">
        <v>0.38952599999999998</v>
      </c>
      <c r="Q66">
        <v>0.580175</v>
      </c>
      <c r="S66">
        <v>0.62919800000000004</v>
      </c>
      <c r="U66">
        <v>0.62375100000000006</v>
      </c>
      <c r="W66">
        <v>0.79261099999999995</v>
      </c>
      <c r="Y66">
        <v>77.628150000000005</v>
      </c>
      <c r="Z66">
        <f t="shared" ref="Z66:Z97" si="2">((D66*0.05551)*(O66*((1000000/5808)*0.144)))/22.5</f>
        <v>3.0259710292231401</v>
      </c>
    </row>
    <row r="67" spans="1:26">
      <c r="A67" t="s">
        <v>84</v>
      </c>
      <c r="B67" t="s">
        <v>17</v>
      </c>
      <c r="C67" t="s">
        <v>148</v>
      </c>
      <c r="D67">
        <v>107</v>
      </c>
      <c r="F67">
        <v>165</v>
      </c>
      <c r="H67">
        <v>149</v>
      </c>
      <c r="J67">
        <v>108</v>
      </c>
      <c r="L67">
        <v>70</v>
      </c>
      <c r="N67">
        <v>13590</v>
      </c>
      <c r="O67">
        <v>0.71629699999999996</v>
      </c>
      <c r="Q67">
        <v>0.78639800000000004</v>
      </c>
      <c r="S67">
        <v>0.87561699999999998</v>
      </c>
      <c r="U67">
        <v>0.69080600000000003</v>
      </c>
      <c r="W67">
        <v>0.83738000000000001</v>
      </c>
      <c r="Y67">
        <v>93.077249999999992</v>
      </c>
      <c r="Z67">
        <f t="shared" si="2"/>
        <v>4.688150052110192</v>
      </c>
    </row>
    <row r="68" spans="1:26">
      <c r="A68" t="s">
        <v>85</v>
      </c>
      <c r="B68" t="s">
        <v>17</v>
      </c>
      <c r="C68" t="s">
        <v>148</v>
      </c>
      <c r="D68">
        <v>130</v>
      </c>
      <c r="F68">
        <v>170</v>
      </c>
      <c r="H68">
        <v>184</v>
      </c>
      <c r="J68">
        <v>168</v>
      </c>
      <c r="L68">
        <v>140</v>
      </c>
      <c r="N68">
        <v>19425</v>
      </c>
      <c r="O68">
        <v>1.4555419999999999</v>
      </c>
      <c r="Q68">
        <v>1.4937780000000001</v>
      </c>
      <c r="S68">
        <v>2.0290940000000002</v>
      </c>
      <c r="U68">
        <v>2.1884139999999999</v>
      </c>
      <c r="W68">
        <v>2.2585139999999999</v>
      </c>
      <c r="Y68">
        <v>245.21190000000001</v>
      </c>
      <c r="Z68">
        <f t="shared" si="2"/>
        <v>11.574245437575756</v>
      </c>
    </row>
    <row r="69" spans="1:26">
      <c r="A69" t="s">
        <v>86</v>
      </c>
      <c r="B69" t="s">
        <v>17</v>
      </c>
      <c r="C69" t="s">
        <v>148</v>
      </c>
      <c r="D69">
        <v>126</v>
      </c>
      <c r="F69">
        <v>138</v>
      </c>
      <c r="H69">
        <v>132</v>
      </c>
      <c r="J69">
        <v>140</v>
      </c>
      <c r="L69">
        <v>136</v>
      </c>
      <c r="N69">
        <v>16365</v>
      </c>
      <c r="O69">
        <v>1.2133750000000001</v>
      </c>
      <c r="Q69">
        <v>0.85649799999999998</v>
      </c>
      <c r="S69">
        <v>0.92659899999999995</v>
      </c>
      <c r="U69">
        <v>0.85649799999999998</v>
      </c>
      <c r="W69">
        <v>0.85012600000000005</v>
      </c>
      <c r="Y69">
        <v>106.84245</v>
      </c>
      <c r="Z69">
        <f t="shared" si="2"/>
        <v>9.3516917107438005</v>
      </c>
    </row>
    <row r="70" spans="1:26">
      <c r="A70" t="s">
        <v>87</v>
      </c>
      <c r="B70" t="s">
        <v>30</v>
      </c>
      <c r="C70" t="s">
        <v>148</v>
      </c>
      <c r="D70">
        <v>150</v>
      </c>
      <c r="E70">
        <f>(_xlfn.STDEV.P(D70:D84))/(SQRT(COUNT(D70:D84)))</f>
        <v>4.1940345642264232</v>
      </c>
      <c r="F70">
        <v>234</v>
      </c>
      <c r="G70">
        <f>(_xlfn.STDEV.P(F70:F84))/(SQRT(COUNT(F70:F84)))</f>
        <v>13.354139322211561</v>
      </c>
      <c r="H70">
        <v>226</v>
      </c>
      <c r="I70">
        <f>(_xlfn.STDEV.P(H70:H84))/(SQRT(COUNT(H70:H84)))</f>
        <v>13.96231966294893</v>
      </c>
      <c r="J70">
        <v>184</v>
      </c>
      <c r="K70">
        <f>(_xlfn.STDEV.P(J70:J84))/(SQRT(COUNT(J70:J84)))</f>
        <v>13.505949306385931</v>
      </c>
      <c r="L70">
        <v>188</v>
      </c>
      <c r="M70">
        <f>(_xlfn.STDEV.P(L70:L84))/(SQRT(COUNT(L70:L84)))</f>
        <v>8.3743877609273838</v>
      </c>
      <c r="N70">
        <v>23640</v>
      </c>
      <c r="O70">
        <v>7.1881820000000003</v>
      </c>
      <c r="P70">
        <f>(_xlfn.STDEV.P(O70:O84))/(SQRT(COUNT(O70:O84)))</f>
        <v>0.7893514903457719</v>
      </c>
      <c r="Q70">
        <v>10.20115</v>
      </c>
      <c r="R70">
        <f>(_xlfn.STDEV.P(Q70:Q84))/(SQRT(COUNT(Q70:Q84)))</f>
        <v>0.74727457718474699</v>
      </c>
      <c r="S70">
        <v>7.998176</v>
      </c>
      <c r="T70">
        <f>(_xlfn.STDEV.P(S70:S84))/(SQRT(COUNT(S70:S84)))</f>
        <v>0.67255302822863472</v>
      </c>
      <c r="U70">
        <v>5.480486</v>
      </c>
      <c r="V70">
        <f>(_xlfn.STDEV.P(U70:U84))/(SQRT(COUNT(U70:U84)))</f>
        <v>0.66716653118317815</v>
      </c>
      <c r="W70">
        <v>5.8416300000000003</v>
      </c>
      <c r="X70">
        <f>(_xlfn.STDEV.P(W70:W84))/(SQRT(COUNT(W70:W84)))</f>
        <v>0.53361847457980882</v>
      </c>
      <c r="Y70">
        <v>808.75834500000008</v>
      </c>
      <c r="Z70">
        <f t="shared" si="2"/>
        <v>65.953055011570243</v>
      </c>
    </row>
    <row r="71" spans="1:26">
      <c r="A71" t="s">
        <v>88</v>
      </c>
      <c r="B71" t="s">
        <v>30</v>
      </c>
      <c r="C71" t="s">
        <v>148</v>
      </c>
      <c r="D71">
        <v>167</v>
      </c>
      <c r="F71">
        <v>287</v>
      </c>
      <c r="H71">
        <v>294</v>
      </c>
      <c r="J71">
        <v>216</v>
      </c>
      <c r="L71">
        <v>149</v>
      </c>
      <c r="N71">
        <v>26362.5</v>
      </c>
      <c r="O71">
        <v>8.3317929999999993</v>
      </c>
      <c r="Q71">
        <v>6.375343</v>
      </c>
      <c r="S71">
        <v>7.2101800000000003</v>
      </c>
      <c r="U71">
        <v>5.9866020000000004</v>
      </c>
      <c r="W71">
        <v>2.9365739999999998</v>
      </c>
      <c r="Y71">
        <v>677.84195249999993</v>
      </c>
      <c r="Z71">
        <f t="shared" si="2"/>
        <v>85.109793404749297</v>
      </c>
    </row>
    <row r="72" spans="1:26">
      <c r="A72" t="s">
        <v>89</v>
      </c>
      <c r="B72" t="s">
        <v>30</v>
      </c>
      <c r="C72" t="s">
        <v>148</v>
      </c>
      <c r="D72">
        <v>158</v>
      </c>
      <c r="F72">
        <v>218</v>
      </c>
      <c r="H72">
        <v>241</v>
      </c>
      <c r="J72">
        <v>220</v>
      </c>
      <c r="L72">
        <v>165</v>
      </c>
      <c r="N72">
        <v>24727.5</v>
      </c>
      <c r="O72">
        <v>0.98649799999999999</v>
      </c>
      <c r="Q72">
        <v>1.2159180000000001</v>
      </c>
      <c r="S72">
        <v>0.69334899999999999</v>
      </c>
      <c r="U72">
        <v>0.29548999999999997</v>
      </c>
      <c r="W72">
        <v>0.41415200000000002</v>
      </c>
      <c r="Y72">
        <v>66.959467500000002</v>
      </c>
      <c r="Z72">
        <f t="shared" si="2"/>
        <v>9.5340601970688681</v>
      </c>
    </row>
    <row r="73" spans="1:26">
      <c r="A73" t="s">
        <v>90</v>
      </c>
      <c r="B73" t="s">
        <v>30</v>
      </c>
      <c r="C73" t="s">
        <v>148</v>
      </c>
      <c r="D73">
        <v>191</v>
      </c>
      <c r="F73">
        <v>386</v>
      </c>
      <c r="H73">
        <v>381</v>
      </c>
      <c r="J73">
        <v>333</v>
      </c>
      <c r="L73">
        <v>226</v>
      </c>
      <c r="N73">
        <v>37560</v>
      </c>
      <c r="O73">
        <v>9.7146899999999992</v>
      </c>
      <c r="Q73">
        <v>10.791689999999999</v>
      </c>
      <c r="S73">
        <v>8.4656219999999998</v>
      </c>
      <c r="U73">
        <v>8.2999290000000006</v>
      </c>
      <c r="W73">
        <v>6.1777860000000002</v>
      </c>
      <c r="Y73">
        <v>984.04240500000003</v>
      </c>
      <c r="Z73">
        <f t="shared" si="2"/>
        <v>113.49765994809914</v>
      </c>
    </row>
    <row r="74" spans="1:26">
      <c r="A74" t="s">
        <v>91</v>
      </c>
      <c r="B74" t="s">
        <v>30</v>
      </c>
      <c r="C74" t="s">
        <v>148</v>
      </c>
      <c r="D74">
        <v>151</v>
      </c>
      <c r="F74">
        <v>196</v>
      </c>
      <c r="H74">
        <v>229</v>
      </c>
      <c r="J74">
        <v>215</v>
      </c>
      <c r="L74">
        <v>189</v>
      </c>
      <c r="N74">
        <v>24570</v>
      </c>
      <c r="O74">
        <v>2.0563389999999999</v>
      </c>
      <c r="Q74">
        <v>3.565185</v>
      </c>
      <c r="S74">
        <v>2.8025910000000001</v>
      </c>
      <c r="U74">
        <v>3.8375400000000002</v>
      </c>
      <c r="W74">
        <v>2.7971439999999999</v>
      </c>
      <c r="Y74">
        <v>388.56223499999999</v>
      </c>
      <c r="Z74">
        <f t="shared" si="2"/>
        <v>18.993117423019278</v>
      </c>
    </row>
    <row r="75" spans="1:26">
      <c r="A75" t="s">
        <v>92</v>
      </c>
      <c r="B75" t="s">
        <v>30</v>
      </c>
      <c r="C75" t="s">
        <v>148</v>
      </c>
      <c r="D75">
        <v>159</v>
      </c>
      <c r="F75">
        <v>218</v>
      </c>
      <c r="H75">
        <v>327</v>
      </c>
      <c r="J75">
        <v>315</v>
      </c>
      <c r="L75">
        <v>210</v>
      </c>
      <c r="N75">
        <v>32295</v>
      </c>
      <c r="O75">
        <v>8.0372540000000008</v>
      </c>
      <c r="Q75">
        <v>9.6387020000000003</v>
      </c>
      <c r="S75">
        <v>9.0340740000000004</v>
      </c>
      <c r="U75">
        <v>9.3500060000000005</v>
      </c>
      <c r="W75">
        <v>8.0100189999999998</v>
      </c>
      <c r="Y75">
        <v>1069.1774399999999</v>
      </c>
      <c r="Z75">
        <f t="shared" si="2"/>
        <v>78.168074002049579</v>
      </c>
    </row>
    <row r="76" spans="1:26">
      <c r="A76" t="s">
        <v>93</v>
      </c>
      <c r="B76" t="s">
        <v>30</v>
      </c>
      <c r="C76" t="s">
        <v>148</v>
      </c>
      <c r="D76">
        <v>145</v>
      </c>
      <c r="F76">
        <v>224</v>
      </c>
      <c r="H76">
        <v>216</v>
      </c>
      <c r="J76">
        <v>167</v>
      </c>
      <c r="L76">
        <v>140</v>
      </c>
      <c r="N76">
        <v>21022.5</v>
      </c>
      <c r="O76">
        <v>1.380898</v>
      </c>
      <c r="Q76">
        <v>2.6936490000000002</v>
      </c>
      <c r="S76">
        <v>1.8602430000000001</v>
      </c>
      <c r="U76">
        <v>1.4598230000000001</v>
      </c>
      <c r="W76">
        <v>2.328694</v>
      </c>
      <c r="Y76">
        <v>228.16979250000003</v>
      </c>
      <c r="Z76">
        <f t="shared" si="2"/>
        <v>12.247690310853992</v>
      </c>
    </row>
    <row r="77" spans="1:26">
      <c r="A77" t="s">
        <v>94</v>
      </c>
      <c r="B77" t="s">
        <v>30</v>
      </c>
      <c r="C77" t="s">
        <v>148</v>
      </c>
      <c r="D77">
        <v>171</v>
      </c>
      <c r="F77">
        <v>243</v>
      </c>
      <c r="H77">
        <v>249</v>
      </c>
      <c r="J77">
        <v>191</v>
      </c>
      <c r="L77">
        <v>151</v>
      </c>
      <c r="N77">
        <v>23655</v>
      </c>
      <c r="O77">
        <v>4.6062479999999999</v>
      </c>
      <c r="Q77">
        <v>3.9218150000000001</v>
      </c>
      <c r="S77">
        <v>2.812948</v>
      </c>
      <c r="U77">
        <v>1.379068</v>
      </c>
      <c r="W77">
        <v>1.2669010000000001</v>
      </c>
      <c r="Y77">
        <v>256.73050499999999</v>
      </c>
      <c r="Z77">
        <f t="shared" si="2"/>
        <v>48.180135898710738</v>
      </c>
    </row>
    <row r="78" spans="1:26">
      <c r="A78" t="s">
        <v>95</v>
      </c>
      <c r="B78" t="s">
        <v>30</v>
      </c>
      <c r="C78" t="s">
        <v>148</v>
      </c>
      <c r="D78">
        <v>147</v>
      </c>
      <c r="F78">
        <v>222</v>
      </c>
      <c r="H78">
        <v>227</v>
      </c>
      <c r="J78">
        <v>215</v>
      </c>
      <c r="L78">
        <v>195</v>
      </c>
      <c r="N78">
        <v>25065</v>
      </c>
      <c r="O78">
        <v>4.8234649999999997</v>
      </c>
      <c r="Q78">
        <v>6.1688989999999997</v>
      </c>
      <c r="S78">
        <v>5.2919159999999996</v>
      </c>
      <c r="U78">
        <v>5.5697179999999999</v>
      </c>
      <c r="W78">
        <v>5.166633</v>
      </c>
      <c r="Y78">
        <v>653.41388249999989</v>
      </c>
      <c r="Z78">
        <f t="shared" si="2"/>
        <v>43.37116219950412</v>
      </c>
    </row>
    <row r="79" spans="1:26">
      <c r="A79" t="s">
        <v>96</v>
      </c>
      <c r="B79" t="s">
        <v>30</v>
      </c>
      <c r="C79" t="s">
        <v>148</v>
      </c>
      <c r="D79">
        <v>153</v>
      </c>
      <c r="F79">
        <v>251</v>
      </c>
      <c r="H79">
        <v>273</v>
      </c>
      <c r="J79">
        <v>248</v>
      </c>
      <c r="L79">
        <v>164</v>
      </c>
      <c r="N79">
        <v>27135</v>
      </c>
      <c r="O79">
        <v>8.396763</v>
      </c>
      <c r="Q79">
        <v>5.9782510000000002</v>
      </c>
      <c r="S79">
        <v>5.907438</v>
      </c>
      <c r="U79">
        <v>3.9628239999999999</v>
      </c>
      <c r="W79">
        <v>4.763547</v>
      </c>
      <c r="Y79">
        <v>606.80033249999997</v>
      </c>
      <c r="Z79">
        <f t="shared" si="2"/>
        <v>78.582876101256176</v>
      </c>
    </row>
    <row r="80" spans="1:26">
      <c r="A80" t="s">
        <v>97</v>
      </c>
      <c r="B80" t="s">
        <v>30</v>
      </c>
      <c r="C80" t="s">
        <v>148</v>
      </c>
      <c r="D80">
        <v>157</v>
      </c>
      <c r="F80">
        <v>260</v>
      </c>
      <c r="H80">
        <v>214</v>
      </c>
      <c r="J80">
        <v>172</v>
      </c>
      <c r="L80">
        <v>146</v>
      </c>
      <c r="N80">
        <v>22012.5</v>
      </c>
      <c r="O80">
        <v>1.571547</v>
      </c>
      <c r="Q80">
        <v>3.864776</v>
      </c>
      <c r="S80">
        <v>3.358196</v>
      </c>
      <c r="U80">
        <v>2.0073150000000002</v>
      </c>
      <c r="W80">
        <v>2.3940589999999999</v>
      </c>
      <c r="Y80">
        <v>307.46859749999999</v>
      </c>
      <c r="Z80">
        <f t="shared" si="2"/>
        <v>15.092167617950411</v>
      </c>
    </row>
    <row r="81" spans="1:28">
      <c r="A81" t="s">
        <v>98</v>
      </c>
      <c r="B81" t="s">
        <v>30</v>
      </c>
      <c r="C81" t="s">
        <v>148</v>
      </c>
      <c r="D81">
        <v>187</v>
      </c>
      <c r="F81">
        <v>316</v>
      </c>
      <c r="H81">
        <v>332</v>
      </c>
      <c r="J81">
        <v>298</v>
      </c>
      <c r="L81">
        <v>237</v>
      </c>
      <c r="N81">
        <v>34132.5</v>
      </c>
      <c r="O81">
        <v>2.2940740000000002</v>
      </c>
      <c r="Q81">
        <v>3.6910150000000002</v>
      </c>
      <c r="S81">
        <v>2.186617</v>
      </c>
      <c r="U81">
        <v>1.3269610000000001</v>
      </c>
      <c r="W81">
        <v>1.7496259999999999</v>
      </c>
      <c r="Y81">
        <v>233.97168749999997</v>
      </c>
      <c r="Z81">
        <f t="shared" si="2"/>
        <v>26.24059165551515</v>
      </c>
    </row>
    <row r="82" spans="1:28">
      <c r="A82" t="s">
        <v>99</v>
      </c>
      <c r="B82" t="s">
        <v>30</v>
      </c>
      <c r="C82" t="s">
        <v>148</v>
      </c>
      <c r="D82">
        <v>158</v>
      </c>
      <c r="F82">
        <v>209</v>
      </c>
      <c r="H82">
        <v>245</v>
      </c>
      <c r="J82">
        <v>211</v>
      </c>
      <c r="L82">
        <v>161</v>
      </c>
      <c r="N82">
        <v>24157.5</v>
      </c>
      <c r="O82">
        <v>1.2894840000000001</v>
      </c>
      <c r="Q82">
        <v>3.8987660000000002</v>
      </c>
      <c r="S82">
        <v>5.7756809999999996</v>
      </c>
      <c r="U82">
        <v>5.3386889999999996</v>
      </c>
      <c r="W82">
        <v>4.980499</v>
      </c>
      <c r="Y82">
        <v>587.76141749999999</v>
      </c>
      <c r="Z82">
        <f t="shared" si="2"/>
        <v>12.462283835504131</v>
      </c>
    </row>
    <row r="83" spans="1:28">
      <c r="A83" t="s">
        <v>100</v>
      </c>
      <c r="B83" t="s">
        <v>30</v>
      </c>
      <c r="C83" t="s">
        <v>148</v>
      </c>
      <c r="D83">
        <v>144</v>
      </c>
      <c r="F83">
        <v>215</v>
      </c>
      <c r="H83">
        <v>240</v>
      </c>
      <c r="J83">
        <v>224</v>
      </c>
      <c r="L83">
        <v>169</v>
      </c>
      <c r="N83">
        <v>24855</v>
      </c>
      <c r="O83">
        <v>2.9977589999999998</v>
      </c>
      <c r="Q83">
        <v>4.0110340000000004</v>
      </c>
      <c r="S83">
        <v>4.2723190000000004</v>
      </c>
      <c r="U83">
        <v>3.556022</v>
      </c>
      <c r="W83">
        <v>3.2469800000000002</v>
      </c>
      <c r="Y83">
        <v>436.20627000000002</v>
      </c>
      <c r="Z83">
        <f t="shared" si="2"/>
        <v>26.404855868826441</v>
      </c>
    </row>
    <row r="84" spans="1:28">
      <c r="A84" t="s">
        <v>101</v>
      </c>
      <c r="B84" t="s">
        <v>30</v>
      </c>
      <c r="C84" t="s">
        <v>148</v>
      </c>
      <c r="D84">
        <v>124</v>
      </c>
      <c r="F84">
        <v>167</v>
      </c>
      <c r="H84">
        <v>160</v>
      </c>
      <c r="J84">
        <v>148</v>
      </c>
      <c r="L84">
        <v>115</v>
      </c>
      <c r="N84">
        <v>17145</v>
      </c>
      <c r="O84">
        <v>1.3985989999999999</v>
      </c>
      <c r="Q84">
        <v>1.5776939999999999</v>
      </c>
      <c r="S84">
        <v>1.6708240000000001</v>
      </c>
      <c r="U84">
        <v>1.9358839999999999</v>
      </c>
      <c r="W84">
        <v>1.613513</v>
      </c>
      <c r="Y84">
        <v>207.26861250000002</v>
      </c>
      <c r="Z84">
        <f t="shared" si="2"/>
        <v>10.608146094501375</v>
      </c>
    </row>
    <row r="85" spans="1:28">
      <c r="A85" t="s">
        <v>102</v>
      </c>
      <c r="B85" t="s">
        <v>17</v>
      </c>
      <c r="C85" t="s">
        <v>150</v>
      </c>
      <c r="D85">
        <v>102</v>
      </c>
      <c r="E85">
        <f>(_xlfn.STDEV.P(D85:D94))/(SQRT(COUNT(D85:D94)))</f>
        <v>5.1068581339214818</v>
      </c>
      <c r="F85">
        <v>213</v>
      </c>
      <c r="G85">
        <f>(_xlfn.STDEV.P(F85:F94))/(SQRT(COUNT(F85:F94)))</f>
        <v>8.6198027819666496</v>
      </c>
      <c r="H85">
        <v>168</v>
      </c>
      <c r="I85">
        <f>(_xlfn.STDEV.P(H85:H94))/(SQRT(COUNT(H85:H94)))</f>
        <v>11.927111972309138</v>
      </c>
      <c r="J85">
        <v>126</v>
      </c>
      <c r="K85">
        <f>(_xlfn.STDEV.P(J85:J94))/(SQRT(COUNT(J85:J94)))</f>
        <v>7.455199527846319</v>
      </c>
      <c r="L85">
        <v>100</v>
      </c>
      <c r="M85">
        <f>(_xlfn.STDEV.P(L85:L94))/(SQRT(COUNT(L85:L94)))</f>
        <v>6.1631160949636499</v>
      </c>
      <c r="N85">
        <v>16410</v>
      </c>
      <c r="O85">
        <v>0.450266</v>
      </c>
      <c r="P85">
        <f>(_xlfn.STDEV.P(O85:O94))/(SQRT(COUNT(O85:O94)))</f>
        <v>0.21417105544695803</v>
      </c>
      <c r="Q85">
        <v>2.7615880000000002</v>
      </c>
      <c r="R85">
        <f>(_xlfn.STDEV.P(Q85:Q94))/(SQRT(COUNT(Q85:Q94)))</f>
        <v>0.24655004548768797</v>
      </c>
      <c r="S85">
        <v>1.4717880000000001</v>
      </c>
      <c r="T85">
        <f>(_xlfn.STDEV.P(S85:S94))/(SQRT(COUNT(S85:S94)))</f>
        <v>0.22188972612228125</v>
      </c>
      <c r="U85">
        <v>1.028097</v>
      </c>
      <c r="V85">
        <f>(_xlfn.STDEV.P(U85:U94))/(SQRT(COUNT(U85:U94)))</f>
        <v>0.2456750881208023</v>
      </c>
      <c r="W85">
        <v>0.69790799999999997</v>
      </c>
      <c r="X85">
        <f>(_xlfn.STDEV.P(W85:W94))/(SQRT(COUNT(W85:W94)))</f>
        <v>0.15638712457945195</v>
      </c>
      <c r="Y85">
        <v>145.11765</v>
      </c>
      <c r="Z85">
        <f t="shared" si="2"/>
        <v>2.8092728345123961</v>
      </c>
      <c r="AA85">
        <f>_xlfn.STDEV.P(Y85:Y94)/(COUNT(Y85:Y94))</f>
        <v>7.3102959871444781</v>
      </c>
      <c r="AB85">
        <f>_xlfn.STDEV.P(Z95:Z109)/(COUNT(Z95:Z109))</f>
        <v>2.22441435966708</v>
      </c>
    </row>
    <row r="86" spans="1:28">
      <c r="A86" t="s">
        <v>103</v>
      </c>
      <c r="B86" t="s">
        <v>17</v>
      </c>
      <c r="C86" t="s">
        <v>150</v>
      </c>
      <c r="D86">
        <v>112</v>
      </c>
      <c r="F86">
        <v>159</v>
      </c>
      <c r="H86">
        <v>134</v>
      </c>
      <c r="J86">
        <v>148</v>
      </c>
      <c r="L86">
        <v>120</v>
      </c>
      <c r="N86">
        <v>16500</v>
      </c>
      <c r="O86">
        <v>1.244721</v>
      </c>
      <c r="Q86">
        <v>1.582441</v>
      </c>
      <c r="S86">
        <v>1.783984</v>
      </c>
      <c r="U86">
        <v>1.8983730000000001</v>
      </c>
      <c r="W86">
        <v>1.9228259999999999</v>
      </c>
      <c r="Y86">
        <v>216.3232275</v>
      </c>
      <c r="Z86">
        <f t="shared" si="2"/>
        <v>8.5273606870743777</v>
      </c>
    </row>
    <row r="87" spans="1:28">
      <c r="A87" t="s">
        <v>104</v>
      </c>
      <c r="B87" t="s">
        <v>17</v>
      </c>
      <c r="C87" t="s">
        <v>150</v>
      </c>
      <c r="D87">
        <v>108</v>
      </c>
      <c r="F87">
        <v>137</v>
      </c>
      <c r="H87">
        <v>119</v>
      </c>
      <c r="J87">
        <v>97</v>
      </c>
      <c r="L87">
        <v>73</v>
      </c>
      <c r="N87">
        <v>12097.5</v>
      </c>
      <c r="O87">
        <v>0.71635199999999999</v>
      </c>
      <c r="Q87">
        <v>0.37863200000000002</v>
      </c>
      <c r="S87">
        <v>0.14440700000000001</v>
      </c>
      <c r="U87">
        <v>0.106277</v>
      </c>
      <c r="W87">
        <v>0.220666</v>
      </c>
      <c r="Y87">
        <v>25.703722499999998</v>
      </c>
      <c r="Z87">
        <f t="shared" si="2"/>
        <v>4.7323278767603298</v>
      </c>
    </row>
    <row r="88" spans="1:28">
      <c r="A88" t="s">
        <v>105</v>
      </c>
      <c r="B88" t="s">
        <v>17</v>
      </c>
      <c r="C88" t="s">
        <v>150</v>
      </c>
      <c r="D88">
        <v>141</v>
      </c>
      <c r="F88">
        <v>206</v>
      </c>
      <c r="H88">
        <v>225</v>
      </c>
      <c r="J88">
        <v>144</v>
      </c>
      <c r="L88">
        <v>87</v>
      </c>
      <c r="N88">
        <v>18300</v>
      </c>
      <c r="O88">
        <v>1.2696510000000001</v>
      </c>
      <c r="Q88">
        <v>1.599186</v>
      </c>
      <c r="S88">
        <v>2.0218500000000001</v>
      </c>
      <c r="U88">
        <v>1.470237</v>
      </c>
      <c r="W88">
        <v>1.15503</v>
      </c>
      <c r="Y88">
        <v>179.81336249999998</v>
      </c>
      <c r="Z88">
        <f t="shared" si="2"/>
        <v>10.950351634611568</v>
      </c>
    </row>
    <row r="89" spans="1:28">
      <c r="A89" t="s">
        <v>106</v>
      </c>
      <c r="B89" t="s">
        <v>17</v>
      </c>
      <c r="C89" t="s">
        <v>150</v>
      </c>
      <c r="D89">
        <v>121</v>
      </c>
      <c r="F89">
        <v>144</v>
      </c>
      <c r="H89">
        <v>129</v>
      </c>
      <c r="J89">
        <v>80</v>
      </c>
      <c r="L89">
        <v>83</v>
      </c>
      <c r="N89">
        <v>12060</v>
      </c>
      <c r="O89">
        <v>0.62490900000000005</v>
      </c>
      <c r="Q89">
        <v>0.71087500000000003</v>
      </c>
      <c r="S89">
        <v>0.417159</v>
      </c>
      <c r="U89">
        <v>0.45297799999999999</v>
      </c>
      <c r="W89">
        <v>0.53894299999999995</v>
      </c>
      <c r="Y89">
        <v>61.288319999999999</v>
      </c>
      <c r="Z89">
        <f t="shared" si="2"/>
        <v>4.6251598120000006</v>
      </c>
    </row>
    <row r="90" spans="1:28">
      <c r="A90" t="s">
        <v>107</v>
      </c>
      <c r="B90" t="s">
        <v>17</v>
      </c>
      <c r="C90" t="s">
        <v>150</v>
      </c>
      <c r="D90">
        <v>128</v>
      </c>
      <c r="F90">
        <v>198</v>
      </c>
      <c r="H90">
        <v>227</v>
      </c>
      <c r="J90">
        <v>146</v>
      </c>
      <c r="L90">
        <v>100</v>
      </c>
      <c r="N90">
        <v>18607.5</v>
      </c>
      <c r="O90">
        <v>0.46730500000000003</v>
      </c>
      <c r="Q90">
        <v>0.74669399999999997</v>
      </c>
      <c r="S90">
        <v>0.71803799999999995</v>
      </c>
      <c r="U90">
        <v>0.40293099999999998</v>
      </c>
      <c r="W90">
        <v>0.40283099999999999</v>
      </c>
      <c r="Y90">
        <v>61.0778775</v>
      </c>
      <c r="Z90">
        <f t="shared" si="2"/>
        <v>3.6587690031955922</v>
      </c>
    </row>
    <row r="91" spans="1:28">
      <c r="A91" t="s">
        <v>108</v>
      </c>
      <c r="B91" t="s">
        <v>17</v>
      </c>
      <c r="C91" t="s">
        <v>150</v>
      </c>
      <c r="D91">
        <v>129</v>
      </c>
      <c r="F91">
        <v>171</v>
      </c>
      <c r="H91">
        <v>171</v>
      </c>
      <c r="J91">
        <v>139</v>
      </c>
      <c r="L91">
        <v>121</v>
      </c>
      <c r="N91">
        <v>17265</v>
      </c>
      <c r="O91">
        <v>2.867178</v>
      </c>
      <c r="Q91">
        <v>2.4445139999999999</v>
      </c>
      <c r="S91">
        <v>2.4373499999999999</v>
      </c>
      <c r="U91">
        <v>2.6952470000000002</v>
      </c>
      <c r="W91">
        <v>0.66531399999999996</v>
      </c>
      <c r="Y91">
        <v>254.25745500000002</v>
      </c>
      <c r="Z91">
        <f t="shared" si="2"/>
        <v>22.623977466247929</v>
      </c>
    </row>
    <row r="92" spans="1:28">
      <c r="A92" t="s">
        <v>109</v>
      </c>
      <c r="B92" t="s">
        <v>17</v>
      </c>
      <c r="C92" t="s">
        <v>150</v>
      </c>
      <c r="D92">
        <v>159</v>
      </c>
      <c r="F92">
        <v>159</v>
      </c>
      <c r="H92">
        <v>149</v>
      </c>
      <c r="J92">
        <v>139</v>
      </c>
      <c r="L92">
        <v>110</v>
      </c>
      <c r="N92">
        <v>16485</v>
      </c>
      <c r="O92">
        <v>1.168766</v>
      </c>
      <c r="Q92">
        <v>1.570252</v>
      </c>
      <c r="S92">
        <v>1.7486900000000001</v>
      </c>
      <c r="U92">
        <v>1.9143829999999999</v>
      </c>
      <c r="W92">
        <v>1.2006300000000001</v>
      </c>
      <c r="Y92">
        <v>193.831185</v>
      </c>
      <c r="Z92">
        <f t="shared" si="2"/>
        <v>11.367089702413221</v>
      </c>
    </row>
    <row r="93" spans="1:28">
      <c r="A93" t="s">
        <v>110</v>
      </c>
      <c r="B93" t="s">
        <v>17</v>
      </c>
      <c r="C93" t="s">
        <v>150</v>
      </c>
      <c r="D93">
        <v>137</v>
      </c>
      <c r="F93">
        <v>215</v>
      </c>
      <c r="H93">
        <v>184</v>
      </c>
      <c r="J93">
        <v>129</v>
      </c>
      <c r="L93">
        <v>139</v>
      </c>
      <c r="N93">
        <v>18367.5</v>
      </c>
      <c r="O93">
        <v>1.175138</v>
      </c>
      <c r="Q93">
        <v>2.2330230000000002</v>
      </c>
      <c r="S93">
        <v>1.481033</v>
      </c>
      <c r="U93">
        <v>1.302594</v>
      </c>
      <c r="W93">
        <v>1.3472040000000001</v>
      </c>
      <c r="Y93">
        <v>174.6649725</v>
      </c>
      <c r="Z93">
        <f t="shared" si="2"/>
        <v>9.8476823383581245</v>
      </c>
    </row>
    <row r="94" spans="1:28">
      <c r="A94" t="s">
        <v>111</v>
      </c>
      <c r="B94" t="s">
        <v>17</v>
      </c>
      <c r="C94" t="s">
        <v>150</v>
      </c>
      <c r="D94">
        <v>133</v>
      </c>
      <c r="F94">
        <v>171</v>
      </c>
      <c r="H94">
        <v>212</v>
      </c>
      <c r="J94">
        <v>162</v>
      </c>
      <c r="L94">
        <v>121</v>
      </c>
      <c r="N94">
        <v>19252.5</v>
      </c>
      <c r="O94">
        <v>0.62707800000000002</v>
      </c>
      <c r="Q94">
        <v>0.72904199999999997</v>
      </c>
      <c r="S94">
        <v>0.90110800000000002</v>
      </c>
      <c r="U94">
        <v>0.65256899999999995</v>
      </c>
      <c r="W94">
        <v>0.55697700000000006</v>
      </c>
      <c r="Y94">
        <v>81.988560000000007</v>
      </c>
      <c r="Z94">
        <f t="shared" si="2"/>
        <v>5.1014989209256187</v>
      </c>
    </row>
    <row r="95" spans="1:28">
      <c r="A95" t="s">
        <v>112</v>
      </c>
      <c r="B95" t="s">
        <v>30</v>
      </c>
      <c r="C95" t="s">
        <v>150</v>
      </c>
      <c r="D95">
        <v>145</v>
      </c>
      <c r="E95">
        <f>(_xlfn.STDEV.P(D95:D109))/(SQRT(COUNT(D95:D109)))</f>
        <v>6.0321116012861005</v>
      </c>
      <c r="F95">
        <v>226</v>
      </c>
      <c r="G95">
        <f>(_xlfn.STDEV.P(F95:F109))/(SQRT(COUNT(F95:F109)))</f>
        <v>11.942404993845964</v>
      </c>
      <c r="H95">
        <v>199</v>
      </c>
      <c r="I95">
        <f>(_xlfn.STDEV.P(H95:H109))/(SQRT(COUNT(H95:H109)))</f>
        <v>14.28123866398772</v>
      </c>
      <c r="J95">
        <v>171</v>
      </c>
      <c r="K95">
        <f>(_xlfn.STDEV.P(J95:J109))/(SQRT(COUNT(J95:J109)))</f>
        <v>14.226631261020195</v>
      </c>
      <c r="L95">
        <v>89</v>
      </c>
      <c r="M95">
        <f>(_xlfn.STDEV.P(L95:L109))/(SQRT(COUNT(L95:L109)))</f>
        <v>10.154714285602635</v>
      </c>
      <c r="N95">
        <v>19320</v>
      </c>
      <c r="O95">
        <v>4.055644</v>
      </c>
      <c r="P95">
        <f>(_xlfn.STDEV.P(O95:O109))/(SQRT(COUNT(O95:O109)))</f>
        <v>0.86113264209319229</v>
      </c>
      <c r="Q95">
        <v>2.7619660000000001</v>
      </c>
      <c r="R95">
        <f>(_xlfn.STDEV.P(Q95:Q109))/(SQRT(COUNT(Q95:Q109)))</f>
        <v>0.99501944157367561</v>
      </c>
      <c r="S95">
        <v>3.2717900000000002</v>
      </c>
      <c r="T95">
        <f>(_xlfn.STDEV.P(S95:S109))/(SQRT(COUNT(S95:S109)))</f>
        <v>0.99090124246901434</v>
      </c>
      <c r="U95">
        <v>3.0423689999999999</v>
      </c>
      <c r="V95">
        <f>(_xlfn.STDEV.P(U95:U109))/(SQRT(COUNT(U95:U109)))</f>
        <v>1.0203049369211721</v>
      </c>
      <c r="W95">
        <v>1.827707</v>
      </c>
      <c r="X95">
        <f>(_xlfn.STDEV.P(W95:W109))/(SQRT(COUNT(W95:W109)))</f>
        <v>0.92261049662374606</v>
      </c>
      <c r="Y95">
        <v>337.19990999999999</v>
      </c>
      <c r="Z95">
        <f t="shared" si="2"/>
        <v>35.970992588209363</v>
      </c>
    </row>
    <row r="96" spans="1:28">
      <c r="A96" t="s">
        <v>113</v>
      </c>
      <c r="B96" t="s">
        <v>30</v>
      </c>
      <c r="C96" t="s">
        <v>150</v>
      </c>
      <c r="D96">
        <v>135</v>
      </c>
      <c r="F96">
        <v>161</v>
      </c>
      <c r="H96">
        <v>160</v>
      </c>
      <c r="J96">
        <v>130</v>
      </c>
      <c r="L96">
        <v>121</v>
      </c>
      <c r="N96">
        <v>16507.5</v>
      </c>
      <c r="O96">
        <v>0.45489099999999999</v>
      </c>
      <c r="Q96">
        <v>0.66188100000000005</v>
      </c>
      <c r="S96">
        <v>0.64009300000000002</v>
      </c>
      <c r="U96">
        <v>0.36229099999999997</v>
      </c>
      <c r="W96">
        <v>0.98407900000000004</v>
      </c>
      <c r="Y96">
        <v>73.567454999999995</v>
      </c>
      <c r="Z96">
        <f t="shared" si="2"/>
        <v>3.7563470196694202</v>
      </c>
    </row>
    <row r="97" spans="1:26">
      <c r="A97" t="s">
        <v>114</v>
      </c>
      <c r="B97" t="s">
        <v>30</v>
      </c>
      <c r="C97" t="s">
        <v>150</v>
      </c>
      <c r="D97">
        <v>126</v>
      </c>
      <c r="F97">
        <v>210</v>
      </c>
      <c r="H97">
        <v>177</v>
      </c>
      <c r="J97">
        <v>148</v>
      </c>
      <c r="L97">
        <v>147</v>
      </c>
      <c r="N97">
        <v>19147.5</v>
      </c>
      <c r="O97">
        <v>0.59651600000000005</v>
      </c>
      <c r="Q97">
        <v>1.3482160000000001</v>
      </c>
      <c r="S97">
        <v>1.1466730000000001</v>
      </c>
      <c r="U97">
        <v>1.2120379999999999</v>
      </c>
      <c r="W97">
        <v>0.847082</v>
      </c>
      <c r="Y97">
        <v>130.45142249999998</v>
      </c>
      <c r="Z97">
        <f t="shared" si="2"/>
        <v>4.597452339570248</v>
      </c>
    </row>
    <row r="98" spans="1:26">
      <c r="A98" t="s">
        <v>115</v>
      </c>
      <c r="B98" t="s">
        <v>30</v>
      </c>
      <c r="C98" t="s">
        <v>150</v>
      </c>
      <c r="D98">
        <v>139</v>
      </c>
      <c r="F98">
        <v>162</v>
      </c>
      <c r="H98">
        <v>187</v>
      </c>
      <c r="J98">
        <v>143</v>
      </c>
      <c r="L98">
        <v>121</v>
      </c>
      <c r="N98">
        <v>17745</v>
      </c>
      <c r="O98">
        <v>7.6180389999999996</v>
      </c>
      <c r="Q98">
        <v>6.5282900000000001</v>
      </c>
      <c r="S98">
        <v>6.7322199999999999</v>
      </c>
      <c r="U98">
        <v>5.3748139999999998</v>
      </c>
      <c r="W98">
        <v>5.625896</v>
      </c>
      <c r="Y98">
        <v>717.17810250000002</v>
      </c>
      <c r="Z98">
        <f t="shared" ref="Z98:Z109" si="3">((D98*0.05551)*(O98*((1000000/5808)*0.144)))/22.5</f>
        <v>64.771295801333324</v>
      </c>
    </row>
    <row r="99" spans="1:26">
      <c r="A99" t="s">
        <v>116</v>
      </c>
      <c r="B99" t="s">
        <v>30</v>
      </c>
      <c r="C99" t="s">
        <v>150</v>
      </c>
      <c r="D99">
        <v>128</v>
      </c>
      <c r="F99">
        <v>197</v>
      </c>
      <c r="H99">
        <v>210</v>
      </c>
      <c r="J99">
        <v>179</v>
      </c>
      <c r="L99">
        <v>71</v>
      </c>
      <c r="N99">
        <v>18825</v>
      </c>
      <c r="O99">
        <v>1.402687</v>
      </c>
      <c r="Q99">
        <v>2.4539770000000001</v>
      </c>
      <c r="S99">
        <v>1.8874789999999999</v>
      </c>
      <c r="U99">
        <v>0.80350600000000005</v>
      </c>
      <c r="W99">
        <v>0.27513700000000002</v>
      </c>
      <c r="Y99">
        <v>134.20996500000001</v>
      </c>
      <c r="Z99">
        <f t="shared" si="3"/>
        <v>10.982351391030301</v>
      </c>
    </row>
    <row r="100" spans="1:26">
      <c r="A100" t="s">
        <v>117</v>
      </c>
      <c r="B100" t="s">
        <v>30</v>
      </c>
      <c r="C100" t="s">
        <v>150</v>
      </c>
      <c r="D100">
        <v>186</v>
      </c>
      <c r="F100">
        <v>254</v>
      </c>
      <c r="H100">
        <v>274</v>
      </c>
      <c r="J100">
        <v>200</v>
      </c>
      <c r="L100">
        <v>174</v>
      </c>
      <c r="N100">
        <v>25590</v>
      </c>
      <c r="O100">
        <v>3.6595490000000002</v>
      </c>
      <c r="Q100">
        <v>4.07796</v>
      </c>
      <c r="S100">
        <v>3.0351499999999998</v>
      </c>
      <c r="U100">
        <v>2.0953330000000001</v>
      </c>
      <c r="W100">
        <v>1.7703169999999999</v>
      </c>
      <c r="Y100">
        <v>304.30638749999997</v>
      </c>
      <c r="Z100">
        <f t="shared" si="3"/>
        <v>41.635626543404953</v>
      </c>
    </row>
    <row r="101" spans="1:26">
      <c r="A101" t="s">
        <v>118</v>
      </c>
      <c r="B101" t="s">
        <v>30</v>
      </c>
      <c r="C101" t="s">
        <v>150</v>
      </c>
      <c r="D101">
        <v>186</v>
      </c>
      <c r="F101">
        <v>253</v>
      </c>
      <c r="H101">
        <v>329</v>
      </c>
      <c r="J101">
        <v>278</v>
      </c>
      <c r="L101">
        <v>184</v>
      </c>
      <c r="N101">
        <v>30622.5</v>
      </c>
      <c r="O101">
        <v>6.4777339999999999</v>
      </c>
      <c r="Q101">
        <v>8.5194170000000007</v>
      </c>
      <c r="S101">
        <v>6.9147249999999998</v>
      </c>
      <c r="U101">
        <v>5.8544830000000001</v>
      </c>
      <c r="W101">
        <v>4.7991299999999999</v>
      </c>
      <c r="Y101">
        <v>739.38120749999996</v>
      </c>
      <c r="Z101">
        <f t="shared" si="3"/>
        <v>73.698839302743792</v>
      </c>
    </row>
    <row r="102" spans="1:26">
      <c r="A102" t="s">
        <v>119</v>
      </c>
      <c r="B102" t="s">
        <v>30</v>
      </c>
      <c r="C102" t="s">
        <v>150</v>
      </c>
      <c r="D102">
        <v>143</v>
      </c>
      <c r="F102">
        <v>217</v>
      </c>
      <c r="H102">
        <v>268</v>
      </c>
      <c r="J102">
        <v>232</v>
      </c>
      <c r="L102">
        <v>160</v>
      </c>
      <c r="N102">
        <v>25597.5</v>
      </c>
      <c r="O102">
        <v>1.334125</v>
      </c>
      <c r="Q102">
        <v>1.5705309999999999</v>
      </c>
      <c r="S102">
        <v>2.2869109999999999</v>
      </c>
      <c r="U102">
        <v>1.792608</v>
      </c>
      <c r="W102">
        <v>1.3484529999999999</v>
      </c>
      <c r="Y102">
        <v>206.14034999999996</v>
      </c>
      <c r="Z102">
        <f t="shared" si="3"/>
        <v>11.669631803030303</v>
      </c>
    </row>
    <row r="103" spans="1:26">
      <c r="A103" t="s">
        <v>120</v>
      </c>
      <c r="B103" t="s">
        <v>30</v>
      </c>
      <c r="C103" t="s">
        <v>150</v>
      </c>
      <c r="D103">
        <v>180</v>
      </c>
      <c r="F103">
        <v>221</v>
      </c>
      <c r="H103">
        <v>277</v>
      </c>
      <c r="J103">
        <v>228</v>
      </c>
      <c r="L103">
        <v>181</v>
      </c>
      <c r="N103">
        <v>26587.5</v>
      </c>
      <c r="O103">
        <v>5.0163180000000001</v>
      </c>
      <c r="Q103">
        <v>7.2872430000000001</v>
      </c>
      <c r="S103">
        <v>4.8443870000000002</v>
      </c>
      <c r="U103">
        <v>4.4288869999999996</v>
      </c>
      <c r="W103">
        <v>6.3058019999999999</v>
      </c>
      <c r="Y103">
        <v>644.40371249999998</v>
      </c>
      <c r="Z103">
        <f t="shared" si="3"/>
        <v>55.230904895206599</v>
      </c>
    </row>
    <row r="104" spans="1:26">
      <c r="A104" t="s">
        <v>121</v>
      </c>
      <c r="B104" t="s">
        <v>30</v>
      </c>
      <c r="C104" t="s">
        <v>150</v>
      </c>
      <c r="D104">
        <v>190</v>
      </c>
      <c r="F104">
        <v>352</v>
      </c>
      <c r="H104">
        <v>334</v>
      </c>
      <c r="J104">
        <v>318</v>
      </c>
      <c r="L104">
        <v>224</v>
      </c>
      <c r="N104">
        <v>35250</v>
      </c>
      <c r="O104">
        <v>3.5620669999999999</v>
      </c>
      <c r="Q104">
        <v>5.782845</v>
      </c>
      <c r="S104">
        <v>4.5363439999999997</v>
      </c>
      <c r="U104">
        <v>3.7841450000000001</v>
      </c>
      <c r="W104">
        <v>4.874701</v>
      </c>
      <c r="Y104">
        <v>532.0534725</v>
      </c>
      <c r="Z104">
        <f t="shared" si="3"/>
        <v>41.398087539724507</v>
      </c>
    </row>
    <row r="105" spans="1:26">
      <c r="A105" t="s">
        <v>122</v>
      </c>
      <c r="B105" t="s">
        <v>30</v>
      </c>
      <c r="C105" t="s">
        <v>150</v>
      </c>
      <c r="D105">
        <v>187</v>
      </c>
      <c r="F105">
        <v>214</v>
      </c>
      <c r="H105">
        <v>243</v>
      </c>
      <c r="J105">
        <v>216</v>
      </c>
      <c r="L105">
        <v>167</v>
      </c>
      <c r="N105">
        <v>24810</v>
      </c>
      <c r="O105">
        <v>6.463406</v>
      </c>
      <c r="Q105">
        <v>6.9362170000000001</v>
      </c>
      <c r="S105">
        <v>5.6109140000000002</v>
      </c>
      <c r="U105">
        <v>4.2282999999999999</v>
      </c>
      <c r="W105">
        <v>5.4461459999999997</v>
      </c>
      <c r="Y105">
        <v>632.42224499999998</v>
      </c>
      <c r="Z105">
        <f t="shared" si="3"/>
        <v>73.931179879030296</v>
      </c>
    </row>
    <row r="106" spans="1:26">
      <c r="A106" t="s">
        <v>123</v>
      </c>
      <c r="B106" t="s">
        <v>30</v>
      </c>
      <c r="C106" t="s">
        <v>150</v>
      </c>
      <c r="D106">
        <v>167</v>
      </c>
      <c r="F106">
        <v>260</v>
      </c>
      <c r="H106">
        <v>332</v>
      </c>
      <c r="J106">
        <v>280</v>
      </c>
      <c r="L106">
        <v>183</v>
      </c>
      <c r="N106">
        <v>30712.5</v>
      </c>
      <c r="O106">
        <v>5.5177839999999998</v>
      </c>
      <c r="Q106">
        <v>2.58779</v>
      </c>
      <c r="S106">
        <v>5.5376440000000002</v>
      </c>
      <c r="U106">
        <v>2.2224360000000001</v>
      </c>
      <c r="W106">
        <v>3.1035840000000001</v>
      </c>
      <c r="Y106">
        <v>397.91435999999999</v>
      </c>
      <c r="Z106">
        <f t="shared" si="3"/>
        <v>56.364513171658395</v>
      </c>
    </row>
    <row r="107" spans="1:26">
      <c r="A107" t="s">
        <v>124</v>
      </c>
      <c r="B107" t="s">
        <v>30</v>
      </c>
      <c r="C107" t="s">
        <v>150</v>
      </c>
      <c r="D107">
        <v>139</v>
      </c>
      <c r="F107">
        <v>208</v>
      </c>
      <c r="H107">
        <v>198</v>
      </c>
      <c r="J107">
        <v>178</v>
      </c>
      <c r="L107">
        <v>132</v>
      </c>
      <c r="N107">
        <v>20587.5</v>
      </c>
      <c r="O107">
        <v>5.7316900000000004</v>
      </c>
      <c r="Q107">
        <v>9.899502</v>
      </c>
      <c r="S107">
        <v>7.6499030000000001</v>
      </c>
      <c r="U107">
        <v>7.3631270000000004</v>
      </c>
      <c r="W107">
        <v>4.8203800000000001</v>
      </c>
      <c r="Y107">
        <v>839.5551375</v>
      </c>
      <c r="Z107">
        <f t="shared" si="3"/>
        <v>48.732881051349857</v>
      </c>
    </row>
    <row r="108" spans="1:26">
      <c r="A108" t="s">
        <v>125</v>
      </c>
      <c r="B108" t="s">
        <v>30</v>
      </c>
      <c r="C108" t="s">
        <v>150</v>
      </c>
      <c r="D108">
        <v>132</v>
      </c>
      <c r="F108">
        <v>164</v>
      </c>
      <c r="H108">
        <v>256</v>
      </c>
      <c r="J108">
        <v>161</v>
      </c>
      <c r="L108">
        <v>142</v>
      </c>
      <c r="N108">
        <v>20715</v>
      </c>
      <c r="O108">
        <v>1.047682</v>
      </c>
      <c r="Q108">
        <v>1.7104539999999999</v>
      </c>
      <c r="S108">
        <v>2.3094969999999999</v>
      </c>
      <c r="U108">
        <v>1.2834760000000001</v>
      </c>
      <c r="W108">
        <v>1.054055</v>
      </c>
      <c r="Y108">
        <v>174.8561775</v>
      </c>
      <c r="Z108">
        <f t="shared" si="3"/>
        <v>8.459174955636362</v>
      </c>
    </row>
    <row r="109" spans="1:26">
      <c r="A109" t="s">
        <v>126</v>
      </c>
      <c r="B109" t="s">
        <v>30</v>
      </c>
      <c r="C109" t="s">
        <v>150</v>
      </c>
      <c r="D109">
        <v>158</v>
      </c>
      <c r="F109">
        <v>218</v>
      </c>
      <c r="H109">
        <v>237</v>
      </c>
      <c r="J109">
        <v>263</v>
      </c>
      <c r="L109">
        <v>190</v>
      </c>
      <c r="N109">
        <v>27322.5</v>
      </c>
      <c r="O109">
        <v>13.53837</v>
      </c>
      <c r="Q109">
        <v>15.09333</v>
      </c>
      <c r="S109">
        <v>16.896840000000001</v>
      </c>
      <c r="U109">
        <v>16.890460000000001</v>
      </c>
      <c r="W109">
        <v>14.978619999999999</v>
      </c>
      <c r="Y109">
        <v>1917.5459250000001</v>
      </c>
      <c r="Z109">
        <f t="shared" si="3"/>
        <v>130.84226683702477</v>
      </c>
    </row>
  </sheetData>
  <sortState ref="A2:Q109">
    <sortCondition ref="C2:C109"/>
    <sortCondition ref="B2:B10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Barks, Amanda</dc:creator>
  <cp:lastModifiedBy>Chris Faulk</cp:lastModifiedBy>
  <dcterms:created xsi:type="dcterms:W3CDTF">2013-05-22T18:42:08Z</dcterms:created>
  <dcterms:modified xsi:type="dcterms:W3CDTF">2014-05-15T15:20:32Z</dcterms:modified>
</cp:coreProperties>
</file>