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2020\GPR109A KO paper\Commucations Biology\Final submission\"/>
    </mc:Choice>
  </mc:AlternateContent>
  <bookViews>
    <workbookView xWindow="0" yWindow="0" windowWidth="24000" windowHeight="14235" tabRatio="738" activeTab="17"/>
  </bookViews>
  <sheets>
    <sheet name="Fig. 1a" sheetId="2" r:id="rId1"/>
    <sheet name="Fig. 1b" sheetId="4" r:id="rId2"/>
    <sheet name="Fig. 3a" sheetId="5" r:id="rId3"/>
    <sheet name="Fig. 3c" sheetId="6" r:id="rId4"/>
    <sheet name="Fig. 3d" sheetId="7" r:id="rId5"/>
    <sheet name="Fig. 3f" sheetId="8" r:id="rId6"/>
    <sheet name="Fig. 4c" sheetId="9" r:id="rId7"/>
    <sheet name="Fig. 4d" sheetId="10" r:id="rId8"/>
    <sheet name="Fig. 4e" sheetId="11" r:id="rId9"/>
    <sheet name="Fig. 4f" sheetId="12" r:id="rId10"/>
    <sheet name="Fig. 5b" sheetId="13" r:id="rId11"/>
    <sheet name="Fig. 5d" sheetId="14" r:id="rId12"/>
    <sheet name="Fig. 5e" sheetId="15" r:id="rId13"/>
    <sheet name="Fig 6a b" sheetId="1" r:id="rId14"/>
    <sheet name="Fig. 7b" sheetId="16" r:id="rId15"/>
    <sheet name="Fig. 7d" sheetId="17" r:id="rId16"/>
    <sheet name="Fig. 8a b" sheetId="3" r:id="rId17"/>
    <sheet name="Fig. 8c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8" l="1"/>
  <c r="Y12" i="18"/>
  <c r="X12" i="18"/>
  <c r="W12" i="18"/>
  <c r="V12" i="18"/>
  <c r="T12" i="18"/>
  <c r="S12" i="18"/>
  <c r="R12" i="18"/>
  <c r="Q12" i="18"/>
  <c r="P12" i="18"/>
  <c r="N12" i="18"/>
  <c r="M12" i="18"/>
  <c r="L12" i="18"/>
  <c r="K12" i="18"/>
  <c r="J12" i="18"/>
  <c r="H12" i="18"/>
  <c r="G12" i="18"/>
  <c r="F12" i="18"/>
  <c r="E12" i="18"/>
  <c r="D12" i="18"/>
  <c r="Z11" i="18"/>
  <c r="Y11" i="18"/>
  <c r="X11" i="18"/>
  <c r="W11" i="18"/>
  <c r="V11" i="18"/>
  <c r="T11" i="18"/>
  <c r="S11" i="18"/>
  <c r="R11" i="18"/>
  <c r="Q11" i="18"/>
  <c r="P11" i="18"/>
  <c r="N11" i="18"/>
  <c r="M11" i="18"/>
  <c r="L11" i="18"/>
  <c r="K11" i="18"/>
  <c r="J11" i="18"/>
  <c r="H11" i="18"/>
  <c r="G11" i="18"/>
  <c r="F11" i="18"/>
  <c r="E11" i="18"/>
  <c r="D11" i="18"/>
  <c r="Z12" i="17"/>
  <c r="Y12" i="17"/>
  <c r="X12" i="17"/>
  <c r="W12" i="17"/>
  <c r="V12" i="17"/>
  <c r="T12" i="17"/>
  <c r="S12" i="17"/>
  <c r="R12" i="17"/>
  <c r="Q12" i="17"/>
  <c r="P12" i="17"/>
  <c r="N12" i="17"/>
  <c r="M12" i="17"/>
  <c r="L12" i="17"/>
  <c r="K12" i="17"/>
  <c r="J12" i="17"/>
  <c r="H12" i="17"/>
  <c r="G12" i="17"/>
  <c r="F12" i="17"/>
  <c r="E12" i="17"/>
  <c r="D12" i="17"/>
  <c r="Z11" i="17"/>
  <c r="Y11" i="17"/>
  <c r="X11" i="17"/>
  <c r="W11" i="17"/>
  <c r="V11" i="17"/>
  <c r="T11" i="17"/>
  <c r="S11" i="17"/>
  <c r="R11" i="17"/>
  <c r="Q11" i="17"/>
  <c r="P11" i="17"/>
  <c r="N11" i="17"/>
  <c r="M11" i="17"/>
  <c r="L11" i="17"/>
  <c r="K11" i="17"/>
  <c r="J11" i="17"/>
  <c r="H11" i="17"/>
  <c r="G11" i="17"/>
  <c r="F11" i="17"/>
  <c r="E11" i="17"/>
  <c r="D11" i="17"/>
  <c r="Z12" i="16"/>
  <c r="Y12" i="16"/>
  <c r="X12" i="16"/>
  <c r="W12" i="16"/>
  <c r="V12" i="16"/>
  <c r="Z11" i="16"/>
  <c r="Y11" i="16"/>
  <c r="X11" i="16"/>
  <c r="W11" i="16"/>
  <c r="V11" i="16"/>
  <c r="T12" i="16"/>
  <c r="S12" i="16"/>
  <c r="R12" i="16"/>
  <c r="Q12" i="16"/>
  <c r="P12" i="16"/>
  <c r="T11" i="16"/>
  <c r="S11" i="16"/>
  <c r="R11" i="16"/>
  <c r="Q11" i="16"/>
  <c r="P11" i="16"/>
  <c r="N12" i="16"/>
  <c r="M12" i="16"/>
  <c r="L12" i="16"/>
  <c r="K12" i="16"/>
  <c r="J12" i="16"/>
  <c r="N11" i="16"/>
  <c r="M11" i="16"/>
  <c r="L11" i="16"/>
  <c r="K11" i="16"/>
  <c r="J11" i="16"/>
  <c r="H12" i="16"/>
  <c r="G12" i="16"/>
  <c r="F12" i="16"/>
  <c r="E12" i="16"/>
  <c r="D12" i="16"/>
  <c r="H11" i="16"/>
  <c r="G11" i="16"/>
  <c r="F11" i="16"/>
  <c r="E11" i="16"/>
  <c r="D11" i="16"/>
  <c r="M12" i="15"/>
  <c r="L12" i="15"/>
  <c r="K12" i="15"/>
  <c r="J12" i="15"/>
  <c r="I12" i="15"/>
  <c r="H12" i="15"/>
  <c r="G12" i="15"/>
  <c r="F12" i="15"/>
  <c r="E12" i="15"/>
  <c r="D12" i="15"/>
  <c r="M11" i="15"/>
  <c r="L11" i="15"/>
  <c r="K11" i="15"/>
  <c r="J11" i="15"/>
  <c r="I11" i="15"/>
  <c r="H11" i="15"/>
  <c r="G11" i="15"/>
  <c r="F11" i="15"/>
  <c r="E11" i="15"/>
  <c r="D11" i="15"/>
  <c r="E12" i="14"/>
  <c r="D12" i="14"/>
  <c r="E11" i="14"/>
  <c r="D11" i="14"/>
  <c r="E12" i="13"/>
  <c r="D12" i="13"/>
  <c r="E11" i="13"/>
  <c r="D11" i="13"/>
  <c r="H13" i="12"/>
  <c r="G13" i="12"/>
  <c r="F13" i="12"/>
  <c r="E13" i="12"/>
  <c r="H12" i="12"/>
  <c r="G12" i="12"/>
  <c r="F12" i="12"/>
  <c r="E12" i="12"/>
  <c r="G13" i="11"/>
  <c r="F13" i="11"/>
  <c r="E13" i="11"/>
  <c r="D13" i="11"/>
  <c r="G12" i="11"/>
  <c r="F12" i="11"/>
  <c r="E12" i="11"/>
  <c r="D12" i="11"/>
  <c r="F13" i="10"/>
  <c r="E13" i="10"/>
  <c r="F12" i="10"/>
  <c r="E12" i="10"/>
  <c r="E11" i="9"/>
  <c r="D11" i="9"/>
  <c r="E10" i="9"/>
  <c r="D10" i="9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L13" i="8"/>
  <c r="K13" i="8"/>
  <c r="J13" i="8"/>
  <c r="I13" i="8"/>
  <c r="H13" i="8"/>
  <c r="G13" i="8"/>
  <c r="F13" i="8"/>
  <c r="E13" i="8"/>
  <c r="O13" i="7"/>
  <c r="N13" i="7"/>
  <c r="M13" i="7"/>
  <c r="L13" i="7"/>
  <c r="K13" i="7"/>
  <c r="J13" i="7"/>
  <c r="I13" i="7"/>
  <c r="H13" i="7"/>
  <c r="G13" i="7"/>
  <c r="F13" i="7"/>
  <c r="E13" i="7"/>
  <c r="D13" i="7"/>
  <c r="O12" i="7"/>
  <c r="N12" i="7"/>
  <c r="M12" i="7"/>
  <c r="L12" i="7"/>
  <c r="K12" i="7"/>
  <c r="J12" i="7"/>
  <c r="I12" i="7"/>
  <c r="H12" i="7"/>
  <c r="G12" i="7"/>
  <c r="F12" i="7"/>
  <c r="E12" i="7"/>
  <c r="D12" i="7"/>
  <c r="P13" i="6" l="1"/>
  <c r="O13" i="6"/>
  <c r="N13" i="6"/>
  <c r="M13" i="6"/>
  <c r="L13" i="6"/>
  <c r="K13" i="6"/>
  <c r="J13" i="6"/>
  <c r="I13" i="6"/>
  <c r="H13" i="6"/>
  <c r="G13" i="6"/>
  <c r="F13" i="6"/>
  <c r="E13" i="6"/>
  <c r="P12" i="6"/>
  <c r="O12" i="6"/>
  <c r="N12" i="6"/>
  <c r="M12" i="6"/>
  <c r="L12" i="6"/>
  <c r="K12" i="6"/>
  <c r="J12" i="6"/>
  <c r="I12" i="6"/>
  <c r="H12" i="6"/>
  <c r="G12" i="6"/>
  <c r="F12" i="6"/>
  <c r="E12" i="6"/>
  <c r="P13" i="5"/>
  <c r="O13" i="5"/>
  <c r="N13" i="5"/>
  <c r="M13" i="5"/>
  <c r="L13" i="5"/>
  <c r="K13" i="5"/>
  <c r="J13" i="5"/>
  <c r="I13" i="5"/>
  <c r="H13" i="5"/>
  <c r="G13" i="5"/>
  <c r="F13" i="5"/>
  <c r="E13" i="5"/>
  <c r="P12" i="5"/>
  <c r="O12" i="5"/>
  <c r="N12" i="5"/>
  <c r="M12" i="5"/>
  <c r="L12" i="5"/>
  <c r="K12" i="5"/>
  <c r="J12" i="5"/>
  <c r="I12" i="5"/>
  <c r="H12" i="5"/>
  <c r="G12" i="5"/>
  <c r="F12" i="5"/>
  <c r="E12" i="5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1" i="4"/>
  <c r="C10" i="4"/>
  <c r="X56" i="3"/>
  <c r="W56" i="3"/>
  <c r="S56" i="3"/>
  <c r="R56" i="3"/>
  <c r="N56" i="3"/>
  <c r="M56" i="3"/>
  <c r="I56" i="3"/>
  <c r="H56" i="3"/>
  <c r="X51" i="3"/>
  <c r="W51" i="3"/>
  <c r="S51" i="3"/>
  <c r="R51" i="3"/>
  <c r="N51" i="3"/>
  <c r="M51" i="3"/>
  <c r="I51" i="3"/>
  <c r="H51" i="3"/>
  <c r="X46" i="3"/>
  <c r="W46" i="3"/>
  <c r="S46" i="3"/>
  <c r="R46" i="3"/>
  <c r="N46" i="3"/>
  <c r="M46" i="3"/>
  <c r="I46" i="3"/>
  <c r="H46" i="3"/>
  <c r="X41" i="3"/>
  <c r="W41" i="3"/>
  <c r="S41" i="3"/>
  <c r="R41" i="3"/>
  <c r="N41" i="3"/>
  <c r="M41" i="3"/>
  <c r="I41" i="3"/>
  <c r="H41" i="3"/>
  <c r="X36" i="3"/>
  <c r="W36" i="3"/>
  <c r="S36" i="3"/>
  <c r="R36" i="3"/>
  <c r="N36" i="3"/>
  <c r="M36" i="3"/>
  <c r="I36" i="3"/>
  <c r="H36" i="3"/>
  <c r="X26" i="3"/>
  <c r="W26" i="3"/>
  <c r="S26" i="3"/>
  <c r="R26" i="3"/>
  <c r="N26" i="3"/>
  <c r="M26" i="3"/>
  <c r="I26" i="3"/>
  <c r="H26" i="3"/>
  <c r="D26" i="3"/>
  <c r="C26" i="3"/>
  <c r="X21" i="3"/>
  <c r="W21" i="3"/>
  <c r="S21" i="3"/>
  <c r="R21" i="3"/>
  <c r="N21" i="3"/>
  <c r="M21" i="3"/>
  <c r="I21" i="3"/>
  <c r="H21" i="3"/>
  <c r="D21" i="3"/>
  <c r="C21" i="3"/>
  <c r="X16" i="3"/>
  <c r="W16" i="3"/>
  <c r="S16" i="3"/>
  <c r="R16" i="3"/>
  <c r="N16" i="3"/>
  <c r="M16" i="3"/>
  <c r="I16" i="3"/>
  <c r="H16" i="3"/>
  <c r="D16" i="3"/>
  <c r="C16" i="3"/>
  <c r="X11" i="3"/>
  <c r="W11" i="3"/>
  <c r="S11" i="3"/>
  <c r="R11" i="3"/>
  <c r="N11" i="3"/>
  <c r="M11" i="3"/>
  <c r="I11" i="3"/>
  <c r="H11" i="3"/>
  <c r="D11" i="3"/>
  <c r="C11" i="3"/>
  <c r="X6" i="3"/>
  <c r="W6" i="3"/>
  <c r="S6" i="3"/>
  <c r="R6" i="3"/>
  <c r="N6" i="3"/>
  <c r="M6" i="3"/>
  <c r="I6" i="3"/>
  <c r="H6" i="3"/>
  <c r="D6" i="3"/>
  <c r="C6" i="3"/>
  <c r="O11" i="2" l="1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C11" i="2"/>
  <c r="C10" i="2"/>
  <c r="S56" i="1" l="1"/>
  <c r="R56" i="1"/>
  <c r="S52" i="1"/>
  <c r="R52" i="1"/>
  <c r="S48" i="1"/>
  <c r="R48" i="1"/>
  <c r="S44" i="1"/>
  <c r="R44" i="1"/>
  <c r="S40" i="1"/>
  <c r="R40" i="1"/>
  <c r="S36" i="1"/>
  <c r="R36" i="1"/>
  <c r="N56" i="1" l="1"/>
  <c r="M56" i="1"/>
  <c r="N52" i="1"/>
  <c r="M52" i="1"/>
  <c r="N48" i="1"/>
  <c r="M48" i="1"/>
  <c r="N44" i="1"/>
  <c r="M44" i="1"/>
  <c r="N40" i="1"/>
  <c r="M40" i="1"/>
  <c r="N36" i="1"/>
  <c r="M36" i="1"/>
  <c r="I56" i="1"/>
  <c r="H56" i="1"/>
  <c r="I52" i="1"/>
  <c r="H52" i="1"/>
  <c r="I48" i="1"/>
  <c r="H48" i="1"/>
  <c r="I44" i="1"/>
  <c r="H44" i="1"/>
  <c r="I40" i="1"/>
  <c r="H40" i="1"/>
  <c r="I36" i="1"/>
  <c r="H36" i="1"/>
  <c r="D56" i="1"/>
  <c r="C56" i="1"/>
  <c r="D52" i="1"/>
  <c r="C52" i="1"/>
  <c r="D48" i="1"/>
  <c r="C48" i="1"/>
  <c r="D44" i="1"/>
  <c r="C44" i="1"/>
  <c r="D40" i="1"/>
  <c r="C40" i="1"/>
  <c r="D36" i="1"/>
  <c r="C36" i="1"/>
  <c r="X27" i="1"/>
  <c r="W27" i="1"/>
  <c r="X23" i="1"/>
  <c r="W23" i="1"/>
  <c r="X19" i="1"/>
  <c r="W19" i="1"/>
  <c r="X15" i="1"/>
  <c r="W15" i="1"/>
  <c r="X11" i="1"/>
  <c r="W11" i="1"/>
  <c r="X7" i="1"/>
  <c r="W7" i="1"/>
  <c r="S27" i="1"/>
  <c r="R27" i="1"/>
  <c r="S23" i="1"/>
  <c r="R23" i="1"/>
  <c r="S19" i="1"/>
  <c r="R19" i="1"/>
  <c r="S15" i="1"/>
  <c r="R15" i="1"/>
  <c r="S11" i="1"/>
  <c r="R11" i="1"/>
  <c r="S7" i="1"/>
  <c r="R7" i="1"/>
  <c r="N27" i="1"/>
  <c r="M27" i="1"/>
  <c r="N23" i="1"/>
  <c r="M23" i="1"/>
  <c r="N19" i="1"/>
  <c r="M19" i="1"/>
  <c r="N15" i="1"/>
  <c r="M15" i="1"/>
  <c r="N11" i="1"/>
  <c r="M11" i="1"/>
  <c r="N7" i="1"/>
  <c r="M7" i="1"/>
  <c r="I27" i="1"/>
  <c r="H27" i="1"/>
  <c r="I23" i="1"/>
  <c r="H23" i="1"/>
  <c r="I19" i="1"/>
  <c r="H19" i="1"/>
  <c r="I15" i="1"/>
  <c r="H15" i="1"/>
  <c r="I11" i="1"/>
  <c r="H11" i="1"/>
  <c r="I7" i="1"/>
  <c r="H7" i="1"/>
  <c r="D27" i="1"/>
  <c r="C27" i="1"/>
  <c r="D23" i="1"/>
  <c r="C23" i="1"/>
  <c r="D19" i="1"/>
  <c r="C19" i="1"/>
  <c r="D15" i="1"/>
  <c r="C15" i="1"/>
  <c r="D11" i="1"/>
  <c r="C11" i="1"/>
  <c r="D7" i="1"/>
  <c r="C7" i="1"/>
</calcChain>
</file>

<file path=xl/sharedStrings.xml><?xml version="1.0" encoding="utf-8"?>
<sst xmlns="http://schemas.openxmlformats.org/spreadsheetml/2006/main" count="456" uniqueCount="99">
  <si>
    <t>Volume</t>
  </si>
  <si>
    <t>INT*mm2</t>
  </si>
  <si>
    <t>Control</t>
  </si>
  <si>
    <t>HA</t>
  </si>
  <si>
    <t>RANKL</t>
  </si>
  <si>
    <t>RANKL+HA</t>
  </si>
  <si>
    <t>RANKL+3-3-PPA</t>
  </si>
  <si>
    <t>3-3-PPA</t>
  </si>
  <si>
    <t>NFkB</t>
  </si>
  <si>
    <t>AVER</t>
  </si>
  <si>
    <t>STDEV</t>
  </si>
  <si>
    <t>WB-Figure 6</t>
  </si>
  <si>
    <t>NFATc1</t>
  </si>
  <si>
    <t>MMP9</t>
  </si>
  <si>
    <t>CathepsinK</t>
  </si>
  <si>
    <t>bActin</t>
  </si>
  <si>
    <t>b-Catenin</t>
  </si>
  <si>
    <t>p-GSK3a/b</t>
  </si>
  <si>
    <t>GPR109a</t>
  </si>
  <si>
    <t>AmidoBlack</t>
  </si>
  <si>
    <t>Tibia</t>
  </si>
  <si>
    <r>
      <rPr>
        <b/>
        <sz val="11"/>
        <color theme="1"/>
        <rFont val="Calibri"/>
        <family val="2"/>
        <scheme val="minor"/>
      </rPr>
      <t>GPR109A mRNA expression in tissues and cell lines</t>
    </r>
    <r>
      <rPr>
        <sz val="11"/>
        <color theme="1"/>
        <rFont val="Calibri"/>
        <family val="2"/>
        <scheme val="minor"/>
      </rPr>
      <t xml:space="preserve"> </t>
    </r>
  </si>
  <si>
    <t>Vertebrae</t>
  </si>
  <si>
    <t>Mean</t>
  </si>
  <si>
    <t>BMC</t>
  </si>
  <si>
    <t>Ab.Fat</t>
  </si>
  <si>
    <t>Liver</t>
  </si>
  <si>
    <t>Sm.Intest.</t>
  </si>
  <si>
    <t>Brain</t>
  </si>
  <si>
    <t>Heart</t>
  </si>
  <si>
    <t>G.Mus.</t>
  </si>
  <si>
    <t>Kidney</t>
  </si>
  <si>
    <t>Spleen</t>
  </si>
  <si>
    <t>ST2</t>
  </si>
  <si>
    <t>RAW</t>
  </si>
  <si>
    <t xml:space="preserve">Figure 8, WB </t>
  </si>
  <si>
    <t>GPR109a-WT</t>
  </si>
  <si>
    <t>CathepsinK-WT</t>
  </si>
  <si>
    <t>NFAT1-WT</t>
  </si>
  <si>
    <t>MMP9-WT</t>
  </si>
  <si>
    <t>bActin-WT</t>
  </si>
  <si>
    <t>Aver</t>
  </si>
  <si>
    <t>HA-1</t>
  </si>
  <si>
    <t>HA-5</t>
  </si>
  <si>
    <t>HA-10</t>
  </si>
  <si>
    <t>5%BB</t>
  </si>
  <si>
    <t>CathepsinK-KO</t>
  </si>
  <si>
    <t>NFATc1-KO</t>
  </si>
  <si>
    <t>MMP9-KO</t>
  </si>
  <si>
    <t>bActin-KO</t>
  </si>
  <si>
    <t>BV/TV</t>
  </si>
  <si>
    <t>Wild type</t>
  </si>
  <si>
    <r>
      <t>GPR109A</t>
    </r>
    <r>
      <rPr>
        <vertAlign val="superscript"/>
        <sz val="11"/>
        <color theme="1"/>
        <rFont val="Calibri"/>
        <family val="2"/>
        <scheme val="minor"/>
      </rPr>
      <t>-/-</t>
    </r>
  </si>
  <si>
    <t>Tb.Th</t>
  </si>
  <si>
    <t>Tb.Sp</t>
  </si>
  <si>
    <t>Tb.N</t>
  </si>
  <si>
    <t>BMD</t>
  </si>
  <si>
    <t>Cs.Th</t>
  </si>
  <si>
    <t>BV</t>
  </si>
  <si>
    <t>MA</t>
  </si>
  <si>
    <t>4 weeks old</t>
  </si>
  <si>
    <r>
      <t>Moment of Inertia (mm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</si>
  <si>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t>Anterior/Posterior (AP) Depth (mm)</t>
  </si>
  <si>
    <t>Outer TRI-CT.Th</t>
  </si>
  <si>
    <t>M Wt</t>
  </si>
  <si>
    <t>M KO</t>
  </si>
  <si>
    <t>F Wt</t>
  </si>
  <si>
    <t>F KO</t>
  </si>
  <si>
    <t>Yield Load (N)</t>
  </si>
  <si>
    <t>Stiffness</t>
  </si>
  <si>
    <t>Modulus of Elasticity</t>
  </si>
  <si>
    <t>6 months old</t>
  </si>
  <si>
    <t>Osteoclast Number</t>
  </si>
  <si>
    <t>Wt</t>
  </si>
  <si>
    <t xml:space="preserve">CTX-1 </t>
  </si>
  <si>
    <t xml:space="preserve">Male </t>
  </si>
  <si>
    <t>Female</t>
  </si>
  <si>
    <t>Resorption Area (%)</t>
  </si>
  <si>
    <r>
      <t>TNF</t>
    </r>
    <r>
      <rPr>
        <sz val="11"/>
        <color theme="1"/>
        <rFont val="Calibri"/>
        <family val="2"/>
      </rPr>
      <t>α</t>
    </r>
  </si>
  <si>
    <t>TRAP</t>
  </si>
  <si>
    <t>Cathepsin k</t>
  </si>
  <si>
    <t>DNMT3a</t>
  </si>
  <si>
    <t>Ezh2</t>
  </si>
  <si>
    <t>Wt BV/TV</t>
  </si>
  <si>
    <t>5% BB</t>
  </si>
  <si>
    <t>HA 1mg</t>
  </si>
  <si>
    <t>HA 5mg</t>
  </si>
  <si>
    <t>HA 10mg</t>
  </si>
  <si>
    <t>Wt Tb.Th</t>
  </si>
  <si>
    <t>Wt Tb.N</t>
  </si>
  <si>
    <t>Wt Tb.Sp</t>
  </si>
  <si>
    <t>KO BV/TV</t>
  </si>
  <si>
    <t>KO Tb.Th</t>
  </si>
  <si>
    <t>KO Tb.N</t>
  </si>
  <si>
    <t>KO Tb.Sp</t>
  </si>
  <si>
    <t>Wt CTX-1</t>
  </si>
  <si>
    <t>KO CTX-1</t>
  </si>
  <si>
    <t>Wt P1NP</t>
  </si>
  <si>
    <t>KO P1NP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</si>
</sst>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C10" sqref="C10"/>
    </sheetView>
  </sheetViews>
  <sheetFormatPr defaultRowHeight="15" x14ac:dyDescent="0.25"/>
  <cols>
    <col min="2" max="2" width="11" customWidth="1"/>
    <col min="3" max="3" width="9.7109375" customWidth="1"/>
    <col min="4" max="4" width="10.42578125" customWidth="1"/>
  </cols>
  <sheetData>
    <row r="2" spans="2:15" x14ac:dyDescent="0.25">
      <c r="C2" t="s">
        <v>21</v>
      </c>
    </row>
    <row r="3" spans="2:15" x14ac:dyDescent="0.25">
      <c r="C3" s="15" t="s">
        <v>20</v>
      </c>
      <c r="D3" s="16" t="s">
        <v>22</v>
      </c>
      <c r="E3" s="16" t="s">
        <v>24</v>
      </c>
      <c r="F3" s="16" t="s">
        <v>25</v>
      </c>
      <c r="G3" s="16" t="s">
        <v>26</v>
      </c>
      <c r="H3" s="16" t="s">
        <v>27</v>
      </c>
      <c r="I3" s="16" t="s">
        <v>28</v>
      </c>
      <c r="J3" s="16" t="s">
        <v>29</v>
      </c>
      <c r="K3" s="16" t="s">
        <v>30</v>
      </c>
      <c r="L3" s="16" t="s">
        <v>31</v>
      </c>
      <c r="M3" s="16" t="s">
        <v>32</v>
      </c>
      <c r="N3" s="16" t="s">
        <v>33</v>
      </c>
      <c r="O3" s="17" t="s">
        <v>34</v>
      </c>
    </row>
    <row r="4" spans="2:15" x14ac:dyDescent="0.25">
      <c r="C4" s="9">
        <v>1.6085039999999999</v>
      </c>
      <c r="D4" s="10">
        <v>1.6217680000000001</v>
      </c>
      <c r="E4" s="10">
        <v>1.3286290000000001</v>
      </c>
      <c r="F4" s="10">
        <v>2.2407699999999999</v>
      </c>
      <c r="G4" s="10">
        <v>0.87946999999999997</v>
      </c>
      <c r="H4" s="10">
        <v>2.2012830000000001</v>
      </c>
      <c r="I4" s="10">
        <v>0.92530999999999997</v>
      </c>
      <c r="J4" s="10">
        <v>0.62541599999999997</v>
      </c>
      <c r="K4" s="10">
        <v>0.47508299999999998</v>
      </c>
      <c r="L4" s="10">
        <v>0.89946199999999998</v>
      </c>
      <c r="M4" s="10">
        <v>1.8580589999999999</v>
      </c>
      <c r="N4" s="10">
        <v>1.058829</v>
      </c>
      <c r="O4" s="11">
        <v>2.5209820000000001</v>
      </c>
    </row>
    <row r="5" spans="2:15" x14ac:dyDescent="0.25">
      <c r="C5" s="9">
        <v>1.228567</v>
      </c>
      <c r="D5" s="10">
        <v>1.578241</v>
      </c>
      <c r="E5" s="10">
        <v>1.367845</v>
      </c>
      <c r="F5" s="10">
        <v>2.2738179999999999</v>
      </c>
      <c r="G5" s="10">
        <v>0.87389799999999995</v>
      </c>
      <c r="H5" s="10">
        <v>2.0808779999999998</v>
      </c>
      <c r="I5" s="10">
        <v>0.90369299999999997</v>
      </c>
      <c r="J5" s="10">
        <v>0.76377600000000001</v>
      </c>
      <c r="K5" s="10">
        <v>0.45266899999999999</v>
      </c>
      <c r="L5" s="10">
        <v>0.88103200000000004</v>
      </c>
      <c r="M5" s="10">
        <v>1.709025</v>
      </c>
      <c r="N5" s="10">
        <v>1.088052</v>
      </c>
      <c r="O5" s="11">
        <v>2.5712470000000001</v>
      </c>
    </row>
    <row r="6" spans="2:15" x14ac:dyDescent="0.25">
      <c r="C6" s="9">
        <v>1.418536</v>
      </c>
      <c r="D6" s="10">
        <v>1.6000049999999999</v>
      </c>
      <c r="E6" s="10">
        <v>1.3482369999999999</v>
      </c>
      <c r="F6" s="10">
        <v>2.2572939999999999</v>
      </c>
      <c r="G6" s="10">
        <v>0.87668400000000002</v>
      </c>
      <c r="H6" s="10">
        <v>2.1410800000000001</v>
      </c>
      <c r="I6" s="10">
        <v>0.91450200000000004</v>
      </c>
      <c r="J6" s="10">
        <v>0.69459599999999999</v>
      </c>
      <c r="K6" s="10">
        <v>0.46387600000000001</v>
      </c>
      <c r="L6" s="10">
        <v>0.89024700000000001</v>
      </c>
      <c r="M6" s="10">
        <v>1.783542</v>
      </c>
      <c r="N6" s="10">
        <v>1.115766</v>
      </c>
      <c r="O6" s="11">
        <v>2.5209820000000001</v>
      </c>
    </row>
    <row r="7" spans="2:15" x14ac:dyDescent="0.25">
      <c r="C7" s="9">
        <v>1.5085040000000001</v>
      </c>
      <c r="D7" s="10">
        <v>1.521768</v>
      </c>
      <c r="E7" s="10">
        <v>1.4286289999999999</v>
      </c>
      <c r="F7" s="10">
        <v>2.34077</v>
      </c>
      <c r="G7" s="10">
        <v>0.77947</v>
      </c>
      <c r="H7" s="10">
        <v>2.3012830000000002</v>
      </c>
      <c r="I7" s="10">
        <v>0.91530999999999996</v>
      </c>
      <c r="J7" s="10">
        <v>0.61541599999999996</v>
      </c>
      <c r="K7" s="10">
        <v>0.46508300000000002</v>
      </c>
      <c r="L7" s="10">
        <v>0.88946199999999997</v>
      </c>
      <c r="M7" s="10">
        <v>1.958059</v>
      </c>
      <c r="N7" s="10">
        <v>1.0838840000000001</v>
      </c>
      <c r="O7" s="11">
        <v>2.4428350000000001</v>
      </c>
    </row>
    <row r="8" spans="2:15" x14ac:dyDescent="0.25">
      <c r="C8" s="9">
        <v>1.3285670000000001</v>
      </c>
      <c r="D8" s="10">
        <v>1.4782409999999999</v>
      </c>
      <c r="E8" s="10">
        <v>1.4678450000000001</v>
      </c>
      <c r="F8" s="10">
        <v>2.373818</v>
      </c>
      <c r="G8" s="10">
        <v>0.77389799999999997</v>
      </c>
      <c r="H8" s="10">
        <v>2.1808779999999999</v>
      </c>
      <c r="I8" s="10">
        <v>0.89369299999999996</v>
      </c>
      <c r="J8" s="10">
        <v>0.753776</v>
      </c>
      <c r="K8" s="10">
        <v>0.44266899999999998</v>
      </c>
      <c r="L8" s="10">
        <v>0.87103200000000003</v>
      </c>
      <c r="M8" s="10">
        <v>1.8090250000000001</v>
      </c>
      <c r="N8" s="10">
        <v>1.086633</v>
      </c>
      <c r="O8" s="11">
        <v>2.514011</v>
      </c>
    </row>
    <row r="9" spans="2:15" x14ac:dyDescent="0.25">
      <c r="C9" s="12">
        <v>1.3185359999999999</v>
      </c>
      <c r="D9" s="13">
        <v>1.500005</v>
      </c>
      <c r="E9" s="13">
        <v>1.448237</v>
      </c>
      <c r="F9" s="13">
        <v>2.357294</v>
      </c>
      <c r="G9" s="13">
        <v>0.77668400000000004</v>
      </c>
      <c r="H9" s="13">
        <v>2.2410800000000002</v>
      </c>
      <c r="I9" s="13">
        <v>0.90450200000000003</v>
      </c>
      <c r="J9" s="13">
        <v>0.68459599999999998</v>
      </c>
      <c r="K9" s="13">
        <v>0.453876</v>
      </c>
      <c r="L9" s="13">
        <v>0.880247</v>
      </c>
      <c r="M9" s="13">
        <v>1.883542</v>
      </c>
      <c r="N9" s="13"/>
      <c r="O9" s="14"/>
    </row>
    <row r="10" spans="2:15" x14ac:dyDescent="0.25">
      <c r="B10" s="21" t="s">
        <v>23</v>
      </c>
      <c r="C10" s="6">
        <f>AVERAGE(C4:C9)</f>
        <v>1.4018689999999998</v>
      </c>
      <c r="D10" s="7">
        <f t="shared" ref="D10:O10" si="0">AVERAGE(D4:D9)</f>
        <v>1.5500046666666665</v>
      </c>
      <c r="E10" s="7">
        <f t="shared" si="0"/>
        <v>1.3982370000000002</v>
      </c>
      <c r="F10" s="7">
        <f t="shared" si="0"/>
        <v>2.3072940000000002</v>
      </c>
      <c r="G10" s="7">
        <f t="shared" si="0"/>
        <v>0.82668400000000009</v>
      </c>
      <c r="H10" s="7">
        <f t="shared" si="0"/>
        <v>2.1910803333333333</v>
      </c>
      <c r="I10" s="7">
        <f t="shared" si="0"/>
        <v>0.90950166666666654</v>
      </c>
      <c r="J10" s="7">
        <f t="shared" si="0"/>
        <v>0.68959599999999999</v>
      </c>
      <c r="K10" s="7">
        <f t="shared" si="0"/>
        <v>0.45887600000000001</v>
      </c>
      <c r="L10" s="7">
        <f t="shared" si="0"/>
        <v>0.88524700000000001</v>
      </c>
      <c r="M10" s="7">
        <f t="shared" si="0"/>
        <v>1.8335420000000002</v>
      </c>
      <c r="N10" s="7">
        <f t="shared" si="0"/>
        <v>1.0866328000000001</v>
      </c>
      <c r="O10" s="8">
        <f t="shared" si="0"/>
        <v>2.5140114000000002</v>
      </c>
    </row>
    <row r="11" spans="2:15" x14ac:dyDescent="0.25">
      <c r="B11" s="22" t="s">
        <v>10</v>
      </c>
      <c r="C11" s="18">
        <f>STDEV(C4:C9)</f>
        <v>0.13906688364668277</v>
      </c>
      <c r="D11" s="19">
        <f t="shared" ref="D11:O11" si="1">STDEV(D4:D9)</f>
        <v>5.8128477924909307E-2</v>
      </c>
      <c r="E11" s="19">
        <f t="shared" si="1"/>
        <v>5.7511554762499695E-2</v>
      </c>
      <c r="F11" s="19">
        <f t="shared" si="1"/>
        <v>5.6731244132312175E-2</v>
      </c>
      <c r="G11" s="19">
        <f t="shared" si="1"/>
        <v>5.4828910592861491E-2</v>
      </c>
      <c r="H11" s="19">
        <f t="shared" si="1"/>
        <v>7.6808025655309531E-2</v>
      </c>
      <c r="I11" s="19">
        <f t="shared" si="1"/>
        <v>1.1111207759135218E-2</v>
      </c>
      <c r="J11" s="19">
        <f t="shared" si="1"/>
        <v>6.2118418524621202E-2</v>
      </c>
      <c r="K11" s="19">
        <f t="shared" si="1"/>
        <v>1.1422673907627762E-2</v>
      </c>
      <c r="L11" s="19">
        <f t="shared" si="1"/>
        <v>9.8961093365018786E-3</v>
      </c>
      <c r="M11" s="19">
        <f t="shared" si="1"/>
        <v>8.6268340839499164E-2</v>
      </c>
      <c r="N11" s="19">
        <f t="shared" si="1"/>
        <v>2.0195077783955181E-2</v>
      </c>
      <c r="O11" s="20">
        <f t="shared" si="1"/>
        <v>4.5932484020570874E-2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3"/>
  <sheetViews>
    <sheetView workbookViewId="0">
      <selection activeCell="T30" sqref="T30"/>
    </sheetView>
  </sheetViews>
  <sheetFormatPr defaultRowHeight="15" x14ac:dyDescent="0.25"/>
  <cols>
    <col min="6" max="6" width="10" customWidth="1"/>
    <col min="8" max="8" width="10.140625" customWidth="1"/>
  </cols>
  <sheetData>
    <row r="3" spans="4:8" x14ac:dyDescent="0.25">
      <c r="E3" s="41" t="s">
        <v>74</v>
      </c>
      <c r="F3" s="42"/>
      <c r="G3" s="42"/>
      <c r="H3" s="43"/>
    </row>
    <row r="4" spans="4:8" x14ac:dyDescent="0.25">
      <c r="E4" s="52" t="s">
        <v>75</v>
      </c>
      <c r="F4" s="53"/>
      <c r="G4" s="54" t="s">
        <v>76</v>
      </c>
      <c r="H4" s="55"/>
    </row>
    <row r="5" spans="4:8" ht="17.25" x14ac:dyDescent="0.25">
      <c r="E5" s="37" t="s">
        <v>73</v>
      </c>
      <c r="F5" s="38" t="s">
        <v>52</v>
      </c>
      <c r="G5" s="38" t="s">
        <v>73</v>
      </c>
      <c r="H5" s="39" t="s">
        <v>52</v>
      </c>
    </row>
    <row r="6" spans="4:8" x14ac:dyDescent="0.25">
      <c r="E6" s="25">
        <v>2651.9</v>
      </c>
      <c r="F6" s="26">
        <v>3679.55</v>
      </c>
      <c r="G6" s="26">
        <v>3177.52</v>
      </c>
      <c r="H6" s="27">
        <v>2980.33</v>
      </c>
    </row>
    <row r="7" spans="4:8" x14ac:dyDescent="0.25">
      <c r="E7" s="28">
        <v>2555.5700000000002</v>
      </c>
      <c r="F7" s="29">
        <v>3935.76</v>
      </c>
      <c r="G7" s="29">
        <v>2906.89</v>
      </c>
      <c r="H7" s="30">
        <v>3243.57</v>
      </c>
    </row>
    <row r="8" spans="4:8" x14ac:dyDescent="0.25">
      <c r="E8" s="28">
        <v>2760.8</v>
      </c>
      <c r="F8" s="29">
        <v>3291</v>
      </c>
      <c r="G8" s="29">
        <v>2968.07</v>
      </c>
      <c r="H8" s="30">
        <v>3439.41</v>
      </c>
    </row>
    <row r="9" spans="4:8" x14ac:dyDescent="0.25">
      <c r="E9" s="28">
        <v>2781.6</v>
      </c>
      <c r="F9" s="29">
        <v>3239.55</v>
      </c>
      <c r="G9" s="29">
        <v>2761.58</v>
      </c>
      <c r="H9" s="30">
        <v>3364.21</v>
      </c>
    </row>
    <row r="10" spans="4:8" x14ac:dyDescent="0.25">
      <c r="E10" s="28">
        <v>3202.3</v>
      </c>
      <c r="F10" s="29">
        <v>3503.34</v>
      </c>
      <c r="G10" s="29"/>
      <c r="H10" s="30">
        <v>3091</v>
      </c>
    </row>
    <row r="11" spans="4:8" x14ac:dyDescent="0.25">
      <c r="E11" s="28">
        <v>3251.98</v>
      </c>
      <c r="F11" s="29">
        <v>3326.73</v>
      </c>
      <c r="G11" s="29"/>
      <c r="H11" s="30"/>
    </row>
    <row r="12" spans="4:8" x14ac:dyDescent="0.25">
      <c r="D12" s="6" t="s">
        <v>23</v>
      </c>
      <c r="E12" s="6">
        <f>AVERAGE(E6:E11)</f>
        <v>2867.3583333333336</v>
      </c>
      <c r="F12" s="7">
        <f t="shared" ref="F12:H12" si="0">AVERAGE(F6:F11)</f>
        <v>3495.9883333333332</v>
      </c>
      <c r="G12" s="7">
        <f t="shared" si="0"/>
        <v>2953.5149999999999</v>
      </c>
      <c r="H12" s="8">
        <f t="shared" si="0"/>
        <v>3223.7040000000002</v>
      </c>
    </row>
    <row r="13" spans="4:8" x14ac:dyDescent="0.25">
      <c r="D13" s="18" t="s">
        <v>10</v>
      </c>
      <c r="E13" s="18">
        <f>STDEV(E6:E11)</f>
        <v>290.67616857366664</v>
      </c>
      <c r="F13" s="19">
        <f t="shared" ref="F13:H13" si="1">STDEV(F6:F11)</f>
        <v>269.65803169322936</v>
      </c>
      <c r="G13" s="19">
        <f t="shared" si="1"/>
        <v>172.6296835232381</v>
      </c>
      <c r="H13" s="20">
        <f t="shared" si="1"/>
        <v>189.41154130622559</v>
      </c>
    </row>
  </sheetData>
  <mergeCells count="3">
    <mergeCell ref="E3:H3"/>
    <mergeCell ref="E4:F4"/>
    <mergeCell ref="G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11" sqref="C11:C12"/>
    </sheetView>
  </sheetViews>
  <sheetFormatPr defaultRowHeight="15" x14ac:dyDescent="0.25"/>
  <cols>
    <col min="4" max="4" width="10.140625" customWidth="1"/>
    <col min="5" max="5" width="13" customWidth="1"/>
  </cols>
  <sheetData>
    <row r="3" spans="3:5" x14ac:dyDescent="0.25">
      <c r="D3" s="52" t="s">
        <v>72</v>
      </c>
      <c r="E3" s="53"/>
    </row>
    <row r="4" spans="3:5" ht="17.25" x14ac:dyDescent="0.25">
      <c r="D4" s="34" t="s">
        <v>73</v>
      </c>
      <c r="E4" s="39" t="s">
        <v>52</v>
      </c>
    </row>
    <row r="5" spans="3:5" x14ac:dyDescent="0.25">
      <c r="D5" s="50">
        <v>115</v>
      </c>
      <c r="E5" s="50">
        <v>16</v>
      </c>
    </row>
    <row r="6" spans="3:5" x14ac:dyDescent="0.25">
      <c r="D6" s="50">
        <v>124</v>
      </c>
      <c r="E6" s="50">
        <v>19</v>
      </c>
    </row>
    <row r="7" spans="3:5" x14ac:dyDescent="0.25">
      <c r="D7" s="50">
        <v>132</v>
      </c>
      <c r="E7" s="50">
        <v>27</v>
      </c>
    </row>
    <row r="8" spans="3:5" x14ac:dyDescent="0.25">
      <c r="D8" s="50">
        <v>120</v>
      </c>
      <c r="E8" s="50">
        <v>17</v>
      </c>
    </row>
    <row r="9" spans="3:5" x14ac:dyDescent="0.25">
      <c r="D9" s="50">
        <v>126</v>
      </c>
      <c r="E9" s="50">
        <v>18</v>
      </c>
    </row>
    <row r="10" spans="3:5" x14ac:dyDescent="0.25">
      <c r="D10" s="50">
        <v>130</v>
      </c>
      <c r="E10" s="50">
        <v>26</v>
      </c>
    </row>
    <row r="11" spans="3:5" x14ac:dyDescent="0.25">
      <c r="C11" s="6" t="s">
        <v>23</v>
      </c>
      <c r="D11" s="51">
        <f>AVERAGE(D5:D10)</f>
        <v>124.5</v>
      </c>
      <c r="E11" s="51">
        <f>AVERAGE(E5:E10)</f>
        <v>20.5</v>
      </c>
    </row>
    <row r="12" spans="3:5" x14ac:dyDescent="0.25">
      <c r="C12" s="18" t="s">
        <v>10</v>
      </c>
      <c r="D12" s="51">
        <f>STDEV(D5:D10)</f>
        <v>6.3166446789415023</v>
      </c>
      <c r="E12" s="51">
        <f>STDEV(E5:E10)</f>
        <v>4.7644516998286379</v>
      </c>
    </row>
  </sheetData>
  <mergeCells count="1">
    <mergeCell ref="D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11" sqref="C11:C12"/>
    </sheetView>
  </sheetViews>
  <sheetFormatPr defaultRowHeight="15" x14ac:dyDescent="0.25"/>
  <cols>
    <col min="4" max="4" width="12" customWidth="1"/>
    <col min="5" max="5" width="13.28515625" customWidth="1"/>
  </cols>
  <sheetData>
    <row r="3" spans="3:5" x14ac:dyDescent="0.25">
      <c r="D3" s="52" t="s">
        <v>77</v>
      </c>
      <c r="E3" s="53"/>
    </row>
    <row r="4" spans="3:5" ht="17.25" x14ac:dyDescent="0.25">
      <c r="D4" s="34" t="s">
        <v>73</v>
      </c>
      <c r="E4" s="39" t="s">
        <v>52</v>
      </c>
    </row>
    <row r="5" spans="3:5" x14ac:dyDescent="0.25">
      <c r="D5" s="50">
        <v>58</v>
      </c>
      <c r="E5" s="50">
        <v>4</v>
      </c>
    </row>
    <row r="6" spans="3:5" x14ac:dyDescent="0.25">
      <c r="D6" s="50">
        <v>59</v>
      </c>
      <c r="E6" s="50">
        <v>6</v>
      </c>
    </row>
    <row r="7" spans="3:5" x14ac:dyDescent="0.25">
      <c r="D7" s="50">
        <v>61</v>
      </c>
      <c r="E7" s="50">
        <v>7</v>
      </c>
    </row>
    <row r="8" spans="3:5" x14ac:dyDescent="0.25">
      <c r="D8" s="50">
        <v>41</v>
      </c>
      <c r="E8" s="50">
        <v>8</v>
      </c>
    </row>
    <row r="9" spans="3:5" x14ac:dyDescent="0.25">
      <c r="D9" s="50">
        <v>48</v>
      </c>
      <c r="E9" s="50">
        <v>5</v>
      </c>
    </row>
    <row r="10" spans="3:5" x14ac:dyDescent="0.25">
      <c r="D10" s="50">
        <v>62</v>
      </c>
      <c r="E10" s="50">
        <v>3</v>
      </c>
    </row>
    <row r="11" spans="3:5" x14ac:dyDescent="0.25">
      <c r="C11" s="6" t="s">
        <v>23</v>
      </c>
      <c r="D11" s="51">
        <f>AVERAGE(D5:D10)</f>
        <v>54.833333333333336</v>
      </c>
      <c r="E11" s="51">
        <f>AVERAGE(E5:E10)</f>
        <v>5.5</v>
      </c>
    </row>
    <row r="12" spans="3:5" x14ac:dyDescent="0.25">
      <c r="C12" s="18" t="s">
        <v>10</v>
      </c>
      <c r="D12" s="51">
        <f>STDEV(D5:D10)</f>
        <v>8.4241715715354726</v>
      </c>
      <c r="E12" s="51">
        <f>STDEV(E5:E10)</f>
        <v>1.8708286933869707</v>
      </c>
    </row>
  </sheetData>
  <mergeCells count="1">
    <mergeCell ref="D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"/>
  <sheetViews>
    <sheetView workbookViewId="0">
      <selection activeCell="M28" sqref="M28"/>
    </sheetView>
  </sheetViews>
  <sheetFormatPr defaultRowHeight="15" x14ac:dyDescent="0.25"/>
  <cols>
    <col min="4" max="4" width="10.28515625" customWidth="1"/>
    <col min="5" max="5" width="11.5703125" customWidth="1"/>
    <col min="6" max="6" width="11.42578125" customWidth="1"/>
    <col min="7" max="7" width="11.85546875" customWidth="1"/>
    <col min="8" max="8" width="10.42578125" customWidth="1"/>
    <col min="9" max="9" width="11.7109375" customWidth="1"/>
    <col min="10" max="10" width="11" customWidth="1"/>
    <col min="11" max="11" width="11.5703125" customWidth="1"/>
    <col min="12" max="12" width="9.85546875" customWidth="1"/>
    <col min="13" max="13" width="11.42578125" customWidth="1"/>
  </cols>
  <sheetData>
    <row r="3" spans="3:13" x14ac:dyDescent="0.25">
      <c r="D3" s="52" t="s">
        <v>78</v>
      </c>
      <c r="E3" s="56"/>
      <c r="F3" s="56" t="s">
        <v>79</v>
      </c>
      <c r="G3" s="56"/>
      <c r="H3" s="56" t="s">
        <v>80</v>
      </c>
      <c r="I3" s="56"/>
      <c r="J3" s="56" t="s">
        <v>81</v>
      </c>
      <c r="K3" s="56"/>
      <c r="L3" s="56" t="s">
        <v>82</v>
      </c>
      <c r="M3" s="53"/>
    </row>
    <row r="4" spans="3:13" ht="17.25" x14ac:dyDescent="0.25">
      <c r="D4" s="34" t="s">
        <v>51</v>
      </c>
      <c r="E4" s="34" t="s">
        <v>52</v>
      </c>
      <c r="F4" s="34" t="s">
        <v>51</v>
      </c>
      <c r="G4" s="34" t="s">
        <v>52</v>
      </c>
      <c r="H4" s="34" t="s">
        <v>51</v>
      </c>
      <c r="I4" s="34" t="s">
        <v>52</v>
      </c>
      <c r="J4" s="34" t="s">
        <v>51</v>
      </c>
      <c r="K4" s="34" t="s">
        <v>52</v>
      </c>
      <c r="L4" s="34" t="s">
        <v>51</v>
      </c>
      <c r="M4" s="34" t="s">
        <v>52</v>
      </c>
    </row>
    <row r="5" spans="3:13" x14ac:dyDescent="0.25">
      <c r="D5" s="25">
        <v>1.46</v>
      </c>
      <c r="E5" s="26">
        <v>0.37</v>
      </c>
      <c r="F5" s="26">
        <v>2.5099999999999998</v>
      </c>
      <c r="G5" s="26">
        <v>0.75</v>
      </c>
      <c r="H5" s="26">
        <v>2.16</v>
      </c>
      <c r="I5" s="26">
        <v>0.75</v>
      </c>
      <c r="J5" s="26">
        <v>1.77</v>
      </c>
      <c r="K5" s="26">
        <v>0.66</v>
      </c>
      <c r="L5" s="26">
        <v>2.4900000000000002</v>
      </c>
      <c r="M5" s="27">
        <v>0.71</v>
      </c>
    </row>
    <row r="6" spans="3:13" x14ac:dyDescent="0.25">
      <c r="D6" s="28">
        <v>0.92</v>
      </c>
      <c r="E6" s="29">
        <v>0.48</v>
      </c>
      <c r="F6" s="29">
        <v>1.28</v>
      </c>
      <c r="G6" s="29">
        <v>0.69</v>
      </c>
      <c r="H6" s="29">
        <v>1.2</v>
      </c>
      <c r="I6" s="29">
        <v>0.56999999999999995</v>
      </c>
      <c r="J6" s="29">
        <v>1</v>
      </c>
      <c r="K6" s="29">
        <v>0.6</v>
      </c>
      <c r="L6" s="29">
        <v>1.46</v>
      </c>
      <c r="M6" s="30">
        <v>1.05</v>
      </c>
    </row>
    <row r="7" spans="3:13" x14ac:dyDescent="0.25">
      <c r="D7" s="28">
        <v>1</v>
      </c>
      <c r="E7" s="29">
        <v>0.51</v>
      </c>
      <c r="F7" s="29">
        <v>1.39</v>
      </c>
      <c r="G7" s="29">
        <v>0.69</v>
      </c>
      <c r="H7" s="29">
        <v>1.21</v>
      </c>
      <c r="I7" s="29">
        <v>0.61</v>
      </c>
      <c r="J7" s="29">
        <v>1.05</v>
      </c>
      <c r="K7" s="29">
        <v>0.57999999999999996</v>
      </c>
      <c r="L7" s="29">
        <v>0.93</v>
      </c>
      <c r="M7" s="30">
        <v>0.54</v>
      </c>
    </row>
    <row r="8" spans="3:13" x14ac:dyDescent="0.25">
      <c r="D8" s="28">
        <v>0.82</v>
      </c>
      <c r="E8" s="29">
        <v>0.65</v>
      </c>
      <c r="F8" s="29">
        <v>1.24</v>
      </c>
      <c r="G8" s="29">
        <v>0.67</v>
      </c>
      <c r="H8" s="29">
        <v>0.96</v>
      </c>
      <c r="I8" s="29">
        <v>0.62</v>
      </c>
      <c r="J8" s="29">
        <v>0.87</v>
      </c>
      <c r="K8" s="29">
        <v>0.66</v>
      </c>
      <c r="L8" s="29">
        <v>1.43</v>
      </c>
      <c r="M8" s="30">
        <v>0.4</v>
      </c>
    </row>
    <row r="9" spans="3:13" x14ac:dyDescent="0.25">
      <c r="D9" s="28">
        <v>0.66</v>
      </c>
      <c r="E9" s="29">
        <v>0.46</v>
      </c>
      <c r="F9" s="29">
        <v>0.89</v>
      </c>
      <c r="G9" s="29">
        <v>0.74</v>
      </c>
      <c r="H9" s="29">
        <v>1.0900000000000001</v>
      </c>
      <c r="I9" s="29">
        <v>0.47</v>
      </c>
      <c r="J9" s="29">
        <v>1.1000000000000001</v>
      </c>
      <c r="K9" s="29">
        <v>1</v>
      </c>
      <c r="L9" s="29">
        <v>1.48</v>
      </c>
      <c r="M9" s="30">
        <v>1.04</v>
      </c>
    </row>
    <row r="10" spans="3:13" x14ac:dyDescent="0.25">
      <c r="D10" s="28">
        <v>1.34</v>
      </c>
      <c r="E10" s="29">
        <v>0.79</v>
      </c>
      <c r="F10" s="29">
        <v>1.34</v>
      </c>
      <c r="G10" s="29">
        <v>0.79</v>
      </c>
      <c r="H10" s="29">
        <v>1.24</v>
      </c>
      <c r="I10" s="29">
        <v>0.89</v>
      </c>
      <c r="J10" s="29">
        <v>1.24</v>
      </c>
      <c r="K10" s="29">
        <v>0.53</v>
      </c>
      <c r="L10" s="29">
        <v>1.24</v>
      </c>
      <c r="M10" s="30">
        <v>0.53</v>
      </c>
    </row>
    <row r="11" spans="3:13" x14ac:dyDescent="0.25">
      <c r="C11" s="6" t="s">
        <v>23</v>
      </c>
      <c r="D11" s="6">
        <f>AVERAGE(D5:D10)</f>
        <v>1.0333333333333334</v>
      </c>
      <c r="E11" s="7">
        <f t="shared" ref="E11:M11" si="0">AVERAGE(E5:E10)</f>
        <v>0.54333333333333333</v>
      </c>
      <c r="F11" s="7">
        <f t="shared" si="0"/>
        <v>1.4416666666666667</v>
      </c>
      <c r="G11" s="7">
        <f t="shared" si="0"/>
        <v>0.72166666666666668</v>
      </c>
      <c r="H11" s="7">
        <f t="shared" si="0"/>
        <v>1.31</v>
      </c>
      <c r="I11" s="7">
        <f t="shared" si="0"/>
        <v>0.65166666666666662</v>
      </c>
      <c r="J11" s="7">
        <f t="shared" si="0"/>
        <v>1.1716666666666669</v>
      </c>
      <c r="K11" s="7">
        <f t="shared" si="0"/>
        <v>0.67166666666666675</v>
      </c>
      <c r="L11" s="7">
        <f t="shared" si="0"/>
        <v>1.5049999999999999</v>
      </c>
      <c r="M11" s="8">
        <f t="shared" si="0"/>
        <v>0.71166666666666656</v>
      </c>
    </row>
    <row r="12" spans="3:13" x14ac:dyDescent="0.25">
      <c r="C12" s="18" t="s">
        <v>10</v>
      </c>
      <c r="D12" s="18">
        <f>STDEV(D5:D10)</f>
        <v>0.30819906986664725</v>
      </c>
      <c r="E12" s="19">
        <f t="shared" ref="E12:M12" si="1">STDEV(E5:E10)</f>
        <v>0.15121728296285025</v>
      </c>
      <c r="F12" s="19">
        <f t="shared" si="1"/>
        <v>0.55235556181382484</v>
      </c>
      <c r="G12" s="19">
        <f t="shared" si="1"/>
        <v>4.5789372857319939E-2</v>
      </c>
      <c r="H12" s="19">
        <f t="shared" si="1"/>
        <v>0.42904545213764961</v>
      </c>
      <c r="I12" s="19">
        <f t="shared" si="1"/>
        <v>0.14756919281024336</v>
      </c>
      <c r="J12" s="19">
        <f t="shared" si="1"/>
        <v>0.31720130306583888</v>
      </c>
      <c r="K12" s="19">
        <f t="shared" si="1"/>
        <v>0.16833498349026144</v>
      </c>
      <c r="L12" s="19">
        <f t="shared" si="1"/>
        <v>0.52523328150451443</v>
      </c>
      <c r="M12" s="20">
        <f t="shared" si="1"/>
        <v>0.27636328747984384</v>
      </c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X33" sqref="X33"/>
    </sheetView>
  </sheetViews>
  <sheetFormatPr defaultRowHeight="15" x14ac:dyDescent="0.25"/>
  <cols>
    <col min="1" max="1" width="15" customWidth="1"/>
    <col min="2" max="4" width="9.140625" style="1"/>
    <col min="6" max="6" width="15.140625" customWidth="1"/>
    <col min="11" max="11" width="14.5703125" customWidth="1"/>
    <col min="16" max="16" width="14.28515625" customWidth="1"/>
    <col min="21" max="21" width="14.140625" customWidth="1"/>
  </cols>
  <sheetData>
    <row r="1" spans="1:24" x14ac:dyDescent="0.25">
      <c r="A1" s="3" t="s">
        <v>11</v>
      </c>
    </row>
    <row r="4" spans="1:24" x14ac:dyDescent="0.25">
      <c r="A4" s="4" t="s">
        <v>8</v>
      </c>
      <c r="F4" s="4" t="s">
        <v>12</v>
      </c>
      <c r="G4" s="1"/>
      <c r="H4" s="1"/>
      <c r="I4" s="1"/>
      <c r="K4" s="4" t="s">
        <v>13</v>
      </c>
      <c r="L4" s="1"/>
      <c r="M4" s="1"/>
      <c r="N4" s="1"/>
      <c r="P4" s="4" t="s">
        <v>14</v>
      </c>
      <c r="Q4" s="1"/>
      <c r="R4" s="1"/>
      <c r="S4" s="1"/>
      <c r="U4" s="4" t="s">
        <v>15</v>
      </c>
      <c r="V4" s="1"/>
      <c r="W4" s="1"/>
      <c r="X4" s="1"/>
    </row>
    <row r="5" spans="1:24" x14ac:dyDescent="0.25">
      <c r="B5" s="2" t="s">
        <v>0</v>
      </c>
      <c r="G5" s="2" t="s">
        <v>0</v>
      </c>
      <c r="H5" s="1"/>
      <c r="I5" s="1"/>
      <c r="L5" s="2" t="s">
        <v>0</v>
      </c>
      <c r="M5" s="1"/>
      <c r="N5" s="1"/>
      <c r="Q5" s="2" t="s">
        <v>0</v>
      </c>
      <c r="R5" s="1"/>
      <c r="S5" s="1"/>
      <c r="V5" s="2" t="s">
        <v>0</v>
      </c>
      <c r="W5" s="1"/>
      <c r="X5" s="1"/>
    </row>
    <row r="6" spans="1:24" x14ac:dyDescent="0.25">
      <c r="B6" s="2" t="s">
        <v>1</v>
      </c>
      <c r="C6" s="2" t="s">
        <v>9</v>
      </c>
      <c r="D6" s="2" t="s">
        <v>10</v>
      </c>
      <c r="G6" s="2" t="s">
        <v>1</v>
      </c>
      <c r="H6" s="2" t="s">
        <v>9</v>
      </c>
      <c r="I6" s="2" t="s">
        <v>10</v>
      </c>
      <c r="L6" s="2" t="s">
        <v>1</v>
      </c>
      <c r="M6" s="2" t="s">
        <v>9</v>
      </c>
      <c r="N6" s="2" t="s">
        <v>10</v>
      </c>
      <c r="Q6" s="2" t="s">
        <v>1</v>
      </c>
      <c r="R6" s="2" t="s">
        <v>9</v>
      </c>
      <c r="S6" s="2" t="s">
        <v>10</v>
      </c>
      <c r="V6" s="2" t="s">
        <v>1</v>
      </c>
      <c r="W6" s="2" t="s">
        <v>9</v>
      </c>
      <c r="X6" s="2" t="s">
        <v>10</v>
      </c>
    </row>
    <row r="7" spans="1:24" x14ac:dyDescent="0.25">
      <c r="A7" s="3" t="s">
        <v>2</v>
      </c>
      <c r="B7" s="1">
        <v>505499.02519961901</v>
      </c>
      <c r="C7" s="5">
        <f>AVERAGE(B7:B10)/10000</f>
        <v>58.375994474435991</v>
      </c>
      <c r="D7" s="5">
        <f>STDEV(B7:B10)/10000</f>
        <v>16.466702340004431</v>
      </c>
      <c r="F7" s="3" t="s">
        <v>2</v>
      </c>
      <c r="G7" s="1">
        <v>509602.57070992002</v>
      </c>
      <c r="H7" s="5">
        <f>AVERAGE(G7:G10)/10000</f>
        <v>56.984790284575695</v>
      </c>
      <c r="I7" s="5">
        <f>STDEV(G7:G10)/10000</f>
        <v>8.872610665363533</v>
      </c>
      <c r="K7" s="3" t="s">
        <v>2</v>
      </c>
      <c r="L7" s="1">
        <v>740617.60505430703</v>
      </c>
      <c r="M7" s="5">
        <f>AVERAGE(L7:L10)/10000</f>
        <v>77.979924755500548</v>
      </c>
      <c r="N7" s="5">
        <f>STDEV(L7:L10)/10000</f>
        <v>18.490873389952768</v>
      </c>
      <c r="P7" s="3" t="s">
        <v>2</v>
      </c>
      <c r="Q7" s="1">
        <v>369314.35899209097</v>
      </c>
      <c r="R7" s="5">
        <f>AVERAGE(Q7:Q10)/10000</f>
        <v>54.821016148543521</v>
      </c>
      <c r="S7" s="5">
        <f>STDEV(Q7:Q10)/10000</f>
        <v>12.794218207271721</v>
      </c>
      <c r="U7" s="3" t="s">
        <v>2</v>
      </c>
      <c r="V7" s="1">
        <v>878979.30785828701</v>
      </c>
      <c r="W7" s="5">
        <f>AVERAGE(V7:V10)/10000</f>
        <v>99.073759364030906</v>
      </c>
      <c r="X7" s="5">
        <f>STDEV(V7:V10)/10000</f>
        <v>20.006345111071209</v>
      </c>
    </row>
    <row r="8" spans="1:24" x14ac:dyDescent="0.25">
      <c r="A8" s="3"/>
      <c r="B8" s="1">
        <v>488328.63385884702</v>
      </c>
      <c r="F8" s="3"/>
      <c r="G8" s="1">
        <v>548154.79935553903</v>
      </c>
      <c r="H8" s="1"/>
      <c r="I8" s="1"/>
      <c r="K8" s="3"/>
      <c r="L8" s="1">
        <v>646483.48337139399</v>
      </c>
      <c r="M8" s="1"/>
      <c r="N8" s="1"/>
      <c r="P8" s="3"/>
      <c r="Q8" s="1">
        <v>609662.38741460803</v>
      </c>
      <c r="R8" s="1"/>
      <c r="S8" s="1"/>
      <c r="U8" s="3"/>
      <c r="V8" s="1">
        <v>973655.51493509801</v>
      </c>
      <c r="W8" s="1"/>
      <c r="X8" s="1"/>
    </row>
    <row r="9" spans="1:24" x14ac:dyDescent="0.25">
      <c r="A9" s="3"/>
      <c r="B9" s="1">
        <v>830339.09302569099</v>
      </c>
      <c r="F9" s="3"/>
      <c r="G9" s="1">
        <v>700705.72284537798</v>
      </c>
      <c r="H9" s="1"/>
      <c r="I9" s="1"/>
      <c r="K9" s="3"/>
      <c r="L9" s="1">
        <v>1050963.80726386</v>
      </c>
      <c r="M9" s="1"/>
      <c r="N9" s="1"/>
      <c r="P9" s="3"/>
      <c r="Q9" s="1">
        <v>663637.43804292998</v>
      </c>
      <c r="R9" s="1"/>
      <c r="S9" s="1"/>
      <c r="U9" s="3"/>
      <c r="V9" s="1">
        <v>1277637.5747382899</v>
      </c>
      <c r="W9" s="1"/>
      <c r="X9" s="1"/>
    </row>
    <row r="10" spans="1:24" x14ac:dyDescent="0.25">
      <c r="A10" s="3"/>
      <c r="B10" s="1">
        <v>510873.02689328301</v>
      </c>
      <c r="F10" s="3"/>
      <c r="G10" s="1">
        <v>520928.518472191</v>
      </c>
      <c r="H10" s="1"/>
      <c r="I10" s="1"/>
      <c r="K10" s="3"/>
      <c r="L10" s="1">
        <v>681132.09453046101</v>
      </c>
      <c r="M10" s="1"/>
      <c r="N10" s="1"/>
      <c r="P10" s="3"/>
      <c r="Q10" s="1">
        <v>550226.46149211202</v>
      </c>
      <c r="R10" s="1"/>
      <c r="S10" s="1"/>
      <c r="U10" s="3"/>
      <c r="V10" s="1">
        <v>832677.97702956095</v>
      </c>
      <c r="W10" s="1"/>
      <c r="X10" s="1"/>
    </row>
    <row r="11" spans="1:24" x14ac:dyDescent="0.25">
      <c r="A11" s="3" t="s">
        <v>3</v>
      </c>
      <c r="B11" s="1">
        <v>299210.29364040802</v>
      </c>
      <c r="C11" s="5">
        <f>AVERAGE(B11:B14)/10000</f>
        <v>46.759256304927149</v>
      </c>
      <c r="D11" s="5">
        <f>STDEV(B11:B14)/10000</f>
        <v>13.639848541741911</v>
      </c>
      <c r="F11" s="3" t="s">
        <v>3</v>
      </c>
      <c r="G11" s="1">
        <v>500208.37028688903</v>
      </c>
      <c r="H11" s="5">
        <f>AVERAGE(G11:G14)/10000</f>
        <v>49.688659086196147</v>
      </c>
      <c r="I11" s="5">
        <f>STDEV(G11:G14)/10000</f>
        <v>0.64554051606308493</v>
      </c>
      <c r="K11" s="3" t="s">
        <v>3</v>
      </c>
      <c r="L11" s="1">
        <v>329667.48978319002</v>
      </c>
      <c r="M11" s="5">
        <f>AVERAGE(L11:L14)/10000</f>
        <v>48.723278615870051</v>
      </c>
      <c r="N11" s="5">
        <f>STDEV(L11:L14)/10000</f>
        <v>11.470862840205145</v>
      </c>
      <c r="P11" s="3" t="s">
        <v>3</v>
      </c>
      <c r="Q11" s="1">
        <v>624878.81437199505</v>
      </c>
      <c r="R11" s="5">
        <f>AVERAGE(Q11:Q14)/10000</f>
        <v>54.680747810247119</v>
      </c>
      <c r="S11" s="5">
        <f>STDEV(Q11:Q14)/10000</f>
        <v>10.24562766071584</v>
      </c>
      <c r="U11" s="3" t="s">
        <v>3</v>
      </c>
      <c r="V11" s="1">
        <v>1040401.2082788</v>
      </c>
      <c r="W11" s="5">
        <f>AVERAGE(V11:V14)/10000</f>
        <v>104.372739689917</v>
      </c>
      <c r="X11" s="5">
        <f>STDEV(V11:V14)/10000</f>
        <v>10.125831948152866</v>
      </c>
    </row>
    <row r="12" spans="1:24" x14ac:dyDescent="0.25">
      <c r="A12" s="3"/>
      <c r="B12" s="1">
        <v>511889.08668432198</v>
      </c>
      <c r="F12" s="3"/>
      <c r="G12" s="1">
        <v>503766.16098042601</v>
      </c>
      <c r="H12" s="1"/>
      <c r="I12" s="1"/>
      <c r="K12" s="3"/>
      <c r="L12" s="1">
        <v>548675.51108581899</v>
      </c>
      <c r="M12" s="1"/>
      <c r="N12" s="1"/>
      <c r="P12" s="3"/>
      <c r="Q12" s="1">
        <v>578594.88635301299</v>
      </c>
      <c r="R12" s="1"/>
      <c r="S12" s="1"/>
      <c r="U12" s="3"/>
      <c r="V12" s="1">
        <v>1119419.78312155</v>
      </c>
      <c r="W12" s="1"/>
      <c r="X12" s="1"/>
    </row>
    <row r="13" spans="1:24" x14ac:dyDescent="0.25">
      <c r="A13" s="3"/>
      <c r="B13" s="1">
        <v>623975.86646028096</v>
      </c>
      <c r="F13" s="3"/>
      <c r="G13" s="1">
        <v>494489.64477004501</v>
      </c>
      <c r="H13" s="1"/>
      <c r="I13" s="1"/>
      <c r="K13" s="3"/>
      <c r="L13" s="1">
        <v>591206.51616116997</v>
      </c>
      <c r="M13" s="1"/>
      <c r="N13" s="1"/>
      <c r="P13" s="3"/>
      <c r="Q13" s="1">
        <v>587669.07907230302</v>
      </c>
      <c r="R13" s="1"/>
      <c r="S13" s="1"/>
      <c r="U13" s="3"/>
      <c r="V13" s="1">
        <v>1113376.49464583</v>
      </c>
      <c r="W13" s="1"/>
      <c r="X13" s="1"/>
    </row>
    <row r="14" spans="1:24" x14ac:dyDescent="0.25">
      <c r="A14" s="3"/>
      <c r="B14" s="1">
        <v>435295.00541207503</v>
      </c>
      <c r="F14" s="3"/>
      <c r="G14" s="1">
        <v>489082.18741048599</v>
      </c>
      <c r="H14" s="1"/>
      <c r="I14" s="1"/>
      <c r="K14" s="3"/>
      <c r="L14" s="1">
        <v>479381.62760462298</v>
      </c>
      <c r="M14" s="1"/>
      <c r="N14" s="1"/>
      <c r="P14" s="3"/>
      <c r="Q14" s="1">
        <v>396087.13261257397</v>
      </c>
      <c r="R14" s="1"/>
      <c r="S14" s="1"/>
      <c r="U14" s="3"/>
      <c r="V14" s="1">
        <v>901712.10155050003</v>
      </c>
      <c r="W14" s="1"/>
      <c r="X14" s="1"/>
    </row>
    <row r="15" spans="1:24" x14ac:dyDescent="0.25">
      <c r="A15" s="3" t="s">
        <v>7</v>
      </c>
      <c r="B15" s="1">
        <v>426978.98403833399</v>
      </c>
      <c r="C15" s="5">
        <f>AVERAGE(B15:B18)/10000</f>
        <v>47.265401640858826</v>
      </c>
      <c r="D15" s="5">
        <f>STDEV(B15:B18)/10000</f>
        <v>17.898804064199357</v>
      </c>
      <c r="F15" s="3" t="s">
        <v>7</v>
      </c>
      <c r="G15" s="1">
        <v>425154.17877893202</v>
      </c>
      <c r="H15" s="5">
        <f>AVERAGE(G15:G18)/10000</f>
        <v>43.135350042547749</v>
      </c>
      <c r="I15" s="5">
        <f>STDEV(G15:G18)/10000</f>
        <v>4.8749355804891099</v>
      </c>
      <c r="K15" s="3" t="s">
        <v>7</v>
      </c>
      <c r="L15" s="1">
        <v>504878.64631390403</v>
      </c>
      <c r="M15" s="5">
        <f>AVERAGE(L15:L18)/10000</f>
        <v>48.977639896142101</v>
      </c>
      <c r="N15" s="5">
        <f>STDEV(L15:L18)/10000</f>
        <v>8.6631449862134335</v>
      </c>
      <c r="P15" s="3" t="s">
        <v>7</v>
      </c>
      <c r="Q15" s="1">
        <v>479557.39853663702</v>
      </c>
      <c r="R15" s="5">
        <f>AVERAGE(Q15:Q18)/10000</f>
        <v>53.509397627889854</v>
      </c>
      <c r="S15" s="5">
        <f>STDEV(Q15:Q18)/10000</f>
        <v>6.0403344250819888</v>
      </c>
      <c r="U15" s="3" t="s">
        <v>7</v>
      </c>
      <c r="V15" s="1">
        <v>940860.69243830605</v>
      </c>
      <c r="W15" s="5">
        <f>AVERAGE(V15:V18)/10000</f>
        <v>99.832201391580369</v>
      </c>
      <c r="X15" s="5">
        <f>STDEV(V15:V18)/10000</f>
        <v>8.4899301888905629</v>
      </c>
    </row>
    <row r="16" spans="1:24" x14ac:dyDescent="0.25">
      <c r="A16" s="3"/>
      <c r="B16" s="1">
        <v>430976.84865630302</v>
      </c>
      <c r="F16" s="3"/>
      <c r="G16" s="1">
        <v>400521.82946074102</v>
      </c>
      <c r="H16" s="1"/>
      <c r="I16" s="1"/>
      <c r="K16" s="3"/>
      <c r="L16" s="1">
        <v>432914.16569814202</v>
      </c>
      <c r="M16" s="1"/>
      <c r="N16" s="1"/>
      <c r="P16" s="3"/>
      <c r="Q16" s="1">
        <v>596962.20501145697</v>
      </c>
      <c r="R16" s="1"/>
      <c r="S16" s="1"/>
      <c r="U16" s="3"/>
      <c r="V16" s="1">
        <v>1096662.1364805801</v>
      </c>
      <c r="W16" s="1"/>
      <c r="X16" s="1"/>
    </row>
    <row r="17" spans="1:24" x14ac:dyDescent="0.25">
      <c r="A17" s="3"/>
      <c r="B17" s="1">
        <v>726653.38878129295</v>
      </c>
      <c r="F17" s="3"/>
      <c r="G17" s="1">
        <v>502093.64773010602</v>
      </c>
      <c r="H17" s="1"/>
      <c r="I17" s="1"/>
      <c r="K17" s="3"/>
      <c r="L17" s="1">
        <v>606002.30073630798</v>
      </c>
      <c r="M17" s="1"/>
      <c r="N17" s="1"/>
      <c r="P17" s="3"/>
      <c r="Q17" s="1">
        <v>576725.79522009997</v>
      </c>
      <c r="R17" s="1"/>
      <c r="S17" s="1"/>
      <c r="U17" s="3"/>
      <c r="V17" s="1">
        <v>1040394.82426935</v>
      </c>
      <c r="W17" s="1"/>
      <c r="X17" s="1"/>
    </row>
    <row r="18" spans="1:24" x14ac:dyDescent="0.25">
      <c r="A18" s="3"/>
      <c r="B18" s="1">
        <v>306006.84415842302</v>
      </c>
      <c r="F18" s="3"/>
      <c r="G18" s="1">
        <v>397644.34573213098</v>
      </c>
      <c r="H18" s="1"/>
      <c r="I18" s="1"/>
      <c r="K18" s="3"/>
      <c r="L18" s="1">
        <v>415310.48309733003</v>
      </c>
      <c r="M18" s="1"/>
      <c r="N18" s="1"/>
      <c r="P18" s="3"/>
      <c r="Q18" s="1">
        <v>487130.50634740002</v>
      </c>
      <c r="R18" s="1"/>
      <c r="S18" s="1"/>
      <c r="U18" s="3"/>
      <c r="V18" s="1">
        <v>915370.40247497906</v>
      </c>
      <c r="W18" s="1"/>
      <c r="X18" s="1"/>
    </row>
    <row r="19" spans="1:24" x14ac:dyDescent="0.25">
      <c r="A19" s="3" t="s">
        <v>4</v>
      </c>
      <c r="B19" s="1">
        <v>1106916.4963376699</v>
      </c>
      <c r="C19" s="5">
        <f>AVERAGE(B19:B22)/10000</f>
        <v>141.21964444128074</v>
      </c>
      <c r="D19" s="5">
        <f>STDEV(B19:B22)/10000</f>
        <v>20.749953747371737</v>
      </c>
      <c r="F19" s="3" t="s">
        <v>4</v>
      </c>
      <c r="G19" s="1">
        <v>855192.83340738295</v>
      </c>
      <c r="H19" s="5">
        <f>AVERAGE(G19:G22)/10000</f>
        <v>113.31520555634583</v>
      </c>
      <c r="I19" s="5">
        <f>STDEV(G19:G22)/10000</f>
        <v>18.741989732374758</v>
      </c>
      <c r="K19" s="3" t="s">
        <v>4</v>
      </c>
      <c r="L19" s="1">
        <v>1134710.2709725001</v>
      </c>
      <c r="M19" s="5">
        <f>AVERAGE(L19:L22)/10000</f>
        <v>144.02746202843474</v>
      </c>
      <c r="N19" s="5">
        <f>STDEV(L19:L22)/10000</f>
        <v>20.521542870397262</v>
      </c>
      <c r="P19" s="3" t="s">
        <v>4</v>
      </c>
      <c r="Q19" s="1">
        <v>932441.90128054004</v>
      </c>
      <c r="R19" s="5">
        <f>AVERAGE(Q19:Q22)/10000</f>
        <v>127.0814605593195</v>
      </c>
      <c r="S19" s="5">
        <f>STDEV(Q19:Q22)/10000</f>
        <v>24.133160510615259</v>
      </c>
      <c r="U19" s="3" t="s">
        <v>4</v>
      </c>
      <c r="V19" s="1">
        <v>1211888.9615255501</v>
      </c>
      <c r="W19" s="5">
        <f>AVERAGE(V19:V22)/10000</f>
        <v>110.02902810320326</v>
      </c>
      <c r="X19" s="5">
        <f>STDEV(V19:V22)/10000</f>
        <v>8.6221081688502714</v>
      </c>
    </row>
    <row r="20" spans="1:24" x14ac:dyDescent="0.25">
      <c r="A20" s="3"/>
      <c r="B20" s="1">
        <v>1515685.74460667</v>
      </c>
      <c r="F20" s="3"/>
      <c r="G20" s="1">
        <v>1191147.0977864801</v>
      </c>
      <c r="H20" s="1"/>
      <c r="I20" s="1"/>
      <c r="K20" s="3"/>
      <c r="L20" s="1">
        <v>1576716.0002796301</v>
      </c>
      <c r="M20" s="1"/>
      <c r="N20" s="1"/>
      <c r="P20" s="3"/>
      <c r="Q20" s="1">
        <v>1262782.36780325</v>
      </c>
      <c r="R20" s="1"/>
      <c r="S20" s="1"/>
      <c r="U20" s="3"/>
      <c r="V20" s="1">
        <v>1123234.6088771599</v>
      </c>
      <c r="W20" s="1"/>
      <c r="X20" s="1"/>
    </row>
    <row r="21" spans="1:24" x14ac:dyDescent="0.25">
      <c r="A21" s="3"/>
      <c r="B21" s="1">
        <v>1562602.1683612899</v>
      </c>
      <c r="F21" s="3"/>
      <c r="G21" s="1">
        <v>1226374.3810975701</v>
      </c>
      <c r="H21" s="1"/>
      <c r="I21" s="1"/>
      <c r="K21" s="3"/>
      <c r="L21" s="1">
        <v>1529984.18292609</v>
      </c>
      <c r="M21" s="1"/>
      <c r="N21" s="1"/>
      <c r="P21" s="3"/>
      <c r="Q21" s="1">
        <v>1453073.42924939</v>
      </c>
      <c r="R21" s="1"/>
      <c r="S21" s="1"/>
      <c r="U21" s="3"/>
      <c r="V21" s="1">
        <v>1021386.78287971</v>
      </c>
      <c r="W21" s="1"/>
      <c r="X21" s="1"/>
    </row>
    <row r="22" spans="1:24" x14ac:dyDescent="0.25">
      <c r="A22" s="3"/>
      <c r="B22" s="1">
        <v>1463581.3683456001</v>
      </c>
      <c r="F22" s="3"/>
      <c r="G22" s="1">
        <v>1259893.9099624001</v>
      </c>
      <c r="H22" s="1"/>
      <c r="I22" s="1"/>
      <c r="K22" s="3"/>
      <c r="L22" s="1">
        <v>1519688.0269591699</v>
      </c>
      <c r="M22" s="1"/>
      <c r="N22" s="1"/>
      <c r="P22" s="3"/>
      <c r="Q22" s="1">
        <v>1434960.7240396</v>
      </c>
      <c r="R22" s="1"/>
      <c r="S22" s="1"/>
      <c r="U22" s="3"/>
      <c r="V22" s="1">
        <v>1044650.77084571</v>
      </c>
      <c r="W22" s="1"/>
      <c r="X22" s="1"/>
    </row>
    <row r="23" spans="1:24" x14ac:dyDescent="0.25">
      <c r="A23" s="3" t="s">
        <v>5</v>
      </c>
      <c r="B23" s="1">
        <v>867066.89945247502</v>
      </c>
      <c r="C23" s="5">
        <f>AVERAGE(B23:B26)/10000</f>
        <v>93.060376142140981</v>
      </c>
      <c r="D23" s="5">
        <f>STDEV(B23:B26)/10000</f>
        <v>11.260493545319248</v>
      </c>
      <c r="F23" s="3" t="s">
        <v>5</v>
      </c>
      <c r="G23" s="1">
        <v>731325.07282803196</v>
      </c>
      <c r="H23" s="5">
        <f>AVERAGE(G23:G26)/10000</f>
        <v>88.496955000354347</v>
      </c>
      <c r="I23" s="5">
        <f>STDEV(G23:G26)/10000</f>
        <v>23.74577859191578</v>
      </c>
      <c r="K23" s="3" t="s">
        <v>5</v>
      </c>
      <c r="L23" s="1">
        <v>835760.90456607996</v>
      </c>
      <c r="M23" s="5">
        <f>AVERAGE(L23:L26)/10000</f>
        <v>94.616073538256217</v>
      </c>
      <c r="N23" s="5">
        <f>STDEV(L23:L26)/10000</f>
        <v>10.531419662341126</v>
      </c>
      <c r="P23" s="3" t="s">
        <v>5</v>
      </c>
      <c r="Q23" s="1">
        <v>935945.40735921299</v>
      </c>
      <c r="R23" s="5">
        <f>AVERAGE(Q23:Q26)/10000</f>
        <v>101.48473495414376</v>
      </c>
      <c r="S23" s="5">
        <f>STDEV(Q23:Q26)/10000</f>
        <v>16.625943798889868</v>
      </c>
      <c r="U23" s="3" t="s">
        <v>5</v>
      </c>
      <c r="V23" s="1">
        <v>986333.11709684704</v>
      </c>
      <c r="W23" s="5">
        <f>AVERAGE(V23:V26)/10000</f>
        <v>107.9782049430171</v>
      </c>
      <c r="X23" s="5">
        <f>STDEV(V23:V26)/10000</f>
        <v>14.483573498796346</v>
      </c>
    </row>
    <row r="24" spans="1:24" x14ac:dyDescent="0.25">
      <c r="A24" s="3"/>
      <c r="B24" s="1">
        <v>1020593.5230256401</v>
      </c>
      <c r="F24" s="3"/>
      <c r="G24" s="1">
        <v>948840.32758643699</v>
      </c>
      <c r="H24" s="1"/>
      <c r="I24" s="1"/>
      <c r="K24" s="3"/>
      <c r="L24" s="1">
        <v>974373.07759657502</v>
      </c>
      <c r="M24" s="1"/>
      <c r="N24" s="1"/>
      <c r="P24" s="3"/>
      <c r="Q24" s="1">
        <v>1216770.9093073299</v>
      </c>
      <c r="R24" s="1"/>
      <c r="S24" s="1"/>
      <c r="U24" s="3"/>
      <c r="V24" s="1">
        <v>1183926.65542541</v>
      </c>
      <c r="W24" s="1"/>
      <c r="X24" s="1"/>
    </row>
    <row r="25" spans="1:24" x14ac:dyDescent="0.25">
      <c r="A25" s="3"/>
      <c r="B25" s="1">
        <v>1030414.1341291</v>
      </c>
      <c r="F25" s="3"/>
      <c r="G25" s="1">
        <v>1192004.10636624</v>
      </c>
      <c r="H25" s="1"/>
      <c r="I25" s="1"/>
      <c r="K25" s="3"/>
      <c r="L25" s="1">
        <v>1079210.4188405599</v>
      </c>
      <c r="M25" s="1"/>
      <c r="N25" s="1"/>
      <c r="P25" s="3"/>
      <c r="Q25" s="1">
        <v>1072418.0306967101</v>
      </c>
      <c r="R25" s="1"/>
      <c r="S25" s="1"/>
      <c r="U25" s="3"/>
      <c r="V25" s="1">
        <v>1221567.0943062401</v>
      </c>
      <c r="W25" s="1"/>
      <c r="X25" s="1"/>
    </row>
    <row r="26" spans="1:24" x14ac:dyDescent="0.25">
      <c r="A26" s="3"/>
      <c r="B26" s="1">
        <v>804340.48907842406</v>
      </c>
      <c r="F26" s="3"/>
      <c r="G26" s="1">
        <v>667708.69323346496</v>
      </c>
      <c r="H26" s="1"/>
      <c r="I26" s="1"/>
      <c r="K26" s="3"/>
      <c r="L26" s="1">
        <v>895298.54052703397</v>
      </c>
      <c r="M26" s="1"/>
      <c r="N26" s="1"/>
      <c r="P26" s="3"/>
      <c r="Q26" s="1">
        <v>834255.05080249696</v>
      </c>
      <c r="R26" s="1"/>
      <c r="S26" s="1"/>
      <c r="U26" s="3"/>
      <c r="V26" s="1">
        <v>927301.33089218696</v>
      </c>
      <c r="W26" s="1"/>
      <c r="X26" s="1"/>
    </row>
    <row r="27" spans="1:24" x14ac:dyDescent="0.25">
      <c r="A27" s="3" t="s">
        <v>6</v>
      </c>
      <c r="B27" s="1">
        <v>534942.07037018705</v>
      </c>
      <c r="C27" s="5">
        <f>AVERAGE(B27:B30)/10000</f>
        <v>58.634898561951253</v>
      </c>
      <c r="D27" s="5">
        <f>STDEV(B27:B30)/10000</f>
        <v>7.788425061354852</v>
      </c>
      <c r="F27" s="3" t="s">
        <v>6</v>
      </c>
      <c r="G27" s="1">
        <v>624955.90128602798</v>
      </c>
      <c r="H27" s="5">
        <f>AVERAGE(G27:G30)/10000</f>
        <v>65.401809081720273</v>
      </c>
      <c r="I27" s="5">
        <f>STDEV(G27:G30)/10000</f>
        <v>7.6575017330326007</v>
      </c>
      <c r="K27" s="3" t="s">
        <v>6</v>
      </c>
      <c r="L27" s="1">
        <v>702408.27432393096</v>
      </c>
      <c r="M27" s="5">
        <f>AVERAGE(L27:L30)/10000</f>
        <v>84.23351367432231</v>
      </c>
      <c r="N27" s="5">
        <f>STDEV(L27:L30)/10000</f>
        <v>13.614204082546252</v>
      </c>
      <c r="P27" s="3" t="s">
        <v>6</v>
      </c>
      <c r="Q27" s="1">
        <v>803191.34822652105</v>
      </c>
      <c r="R27" s="5">
        <f>AVERAGE(Q27:Q30)/10000</f>
        <v>80.403027250352636</v>
      </c>
      <c r="S27" s="5">
        <f>STDEV(Q27:Q30)/10000</f>
        <v>6.5681221340521603</v>
      </c>
      <c r="U27" s="3" t="s">
        <v>6</v>
      </c>
      <c r="V27" s="1">
        <v>889538.26157395705</v>
      </c>
      <c r="W27" s="5">
        <f>AVERAGE(V27:V30)/10000</f>
        <v>91.563404131697496</v>
      </c>
      <c r="X27" s="5">
        <f>STDEV(V27:V30)/10000</f>
        <v>5.0981810707594448</v>
      </c>
    </row>
    <row r="28" spans="1:24" x14ac:dyDescent="0.25">
      <c r="A28" s="3"/>
      <c r="B28" s="1">
        <v>593522.94121981598</v>
      </c>
      <c r="F28" s="3"/>
      <c r="G28" s="1">
        <v>675211.08537161897</v>
      </c>
      <c r="H28" s="1"/>
      <c r="I28" s="1"/>
      <c r="K28" s="3"/>
      <c r="L28" s="1">
        <v>921229.41013410303</v>
      </c>
      <c r="M28" s="1"/>
      <c r="N28" s="1"/>
      <c r="P28" s="3"/>
      <c r="Q28" s="1">
        <v>800091.77119337197</v>
      </c>
      <c r="R28" s="1"/>
      <c r="S28" s="1"/>
      <c r="U28" s="3"/>
      <c r="V28" s="1">
        <v>864591.72323099105</v>
      </c>
      <c r="W28" s="1"/>
      <c r="X28" s="1"/>
    </row>
    <row r="29" spans="1:24" x14ac:dyDescent="0.25">
      <c r="A29" s="3"/>
      <c r="B29" s="1">
        <v>693687.10455886205</v>
      </c>
      <c r="F29" s="3"/>
      <c r="G29" s="1">
        <v>748137.17656187399</v>
      </c>
      <c r="H29" s="1"/>
      <c r="I29" s="1"/>
      <c r="K29" s="3"/>
      <c r="L29" s="1">
        <v>991041.202765433</v>
      </c>
      <c r="M29" s="1"/>
      <c r="N29" s="1"/>
      <c r="P29" s="3"/>
      <c r="Q29" s="1">
        <v>886775.81769552396</v>
      </c>
      <c r="R29" s="1"/>
      <c r="S29" s="1"/>
      <c r="U29" s="3"/>
      <c r="V29" s="1">
        <v>981915.75921832898</v>
      </c>
      <c r="W29" s="1"/>
      <c r="X29" s="1"/>
    </row>
    <row r="30" spans="1:24" x14ac:dyDescent="0.25">
      <c r="A30" s="3"/>
      <c r="B30" s="1">
        <v>523243.82632918499</v>
      </c>
      <c r="F30" s="3"/>
      <c r="G30" s="1">
        <v>567768.20004928997</v>
      </c>
      <c r="H30" s="1"/>
      <c r="I30" s="1"/>
      <c r="K30" s="3"/>
      <c r="L30" s="1">
        <v>754661.65974942502</v>
      </c>
      <c r="M30" s="1"/>
      <c r="N30" s="1"/>
      <c r="P30" s="3"/>
      <c r="Q30" s="1">
        <v>726062.15289868903</v>
      </c>
      <c r="R30" s="1"/>
      <c r="S30" s="1"/>
      <c r="U30" s="3"/>
      <c r="V30" s="1">
        <v>926490.42124462302</v>
      </c>
      <c r="W30" s="1"/>
      <c r="X30" s="1"/>
    </row>
    <row r="33" spans="1:19" x14ac:dyDescent="0.25">
      <c r="A33" s="4" t="s">
        <v>16</v>
      </c>
      <c r="F33" s="4" t="s">
        <v>17</v>
      </c>
      <c r="G33" s="1"/>
      <c r="H33" s="1"/>
      <c r="I33" s="1"/>
      <c r="K33" s="4" t="s">
        <v>18</v>
      </c>
      <c r="L33" s="1"/>
      <c r="M33" s="1"/>
      <c r="N33" s="1"/>
      <c r="P33" s="4" t="s">
        <v>19</v>
      </c>
      <c r="Q33" s="1"/>
      <c r="R33" s="1"/>
      <c r="S33" s="1"/>
    </row>
    <row r="34" spans="1:19" x14ac:dyDescent="0.25">
      <c r="B34" s="2" t="s">
        <v>0</v>
      </c>
      <c r="G34" s="2" t="s">
        <v>0</v>
      </c>
      <c r="H34" s="1"/>
      <c r="I34" s="1"/>
      <c r="L34" s="2" t="s">
        <v>0</v>
      </c>
      <c r="M34" s="1"/>
      <c r="N34" s="1"/>
      <c r="Q34" s="2" t="s">
        <v>0</v>
      </c>
      <c r="R34" s="1"/>
      <c r="S34" s="1"/>
    </row>
    <row r="35" spans="1:19" x14ac:dyDescent="0.25">
      <c r="B35" s="2" t="s">
        <v>1</v>
      </c>
      <c r="C35" s="2" t="s">
        <v>9</v>
      </c>
      <c r="D35" s="2" t="s">
        <v>10</v>
      </c>
      <c r="G35" s="2" t="s">
        <v>1</v>
      </c>
      <c r="H35" s="2" t="s">
        <v>9</v>
      </c>
      <c r="I35" s="2" t="s">
        <v>10</v>
      </c>
      <c r="L35" s="2" t="s">
        <v>1</v>
      </c>
      <c r="M35" s="2" t="s">
        <v>9</v>
      </c>
      <c r="N35" s="2" t="s">
        <v>10</v>
      </c>
      <c r="Q35" s="2" t="s">
        <v>1</v>
      </c>
      <c r="R35" s="2" t="s">
        <v>9</v>
      </c>
      <c r="S35" s="2" t="s">
        <v>10</v>
      </c>
    </row>
    <row r="36" spans="1:19" x14ac:dyDescent="0.25">
      <c r="A36" s="3" t="s">
        <v>2</v>
      </c>
      <c r="B36" s="1">
        <v>715081.45875114505</v>
      </c>
      <c r="C36" s="5">
        <f>AVERAGE(B36:B39)/10000</f>
        <v>76.082043176398557</v>
      </c>
      <c r="D36" s="5">
        <f>STDEV(B36:B39)/10000</f>
        <v>3.8407982034499306</v>
      </c>
      <c r="F36" s="3" t="s">
        <v>2</v>
      </c>
      <c r="G36" s="1">
        <v>2434353.07299873</v>
      </c>
      <c r="H36" s="5">
        <f>AVERAGE(G36:G39)/10000</f>
        <v>219.91857943239998</v>
      </c>
      <c r="I36" s="5">
        <f>STDEV(G36:G39)/10000</f>
        <v>24.910635413014777</v>
      </c>
      <c r="K36" s="3" t="s">
        <v>2</v>
      </c>
      <c r="L36" s="1">
        <v>1208084.4110975401</v>
      </c>
      <c r="M36" s="5">
        <f>AVERAGE(L36:L39)/10000</f>
        <v>99.287456419348956</v>
      </c>
      <c r="N36" s="5">
        <f>STDEV(L36:L39)/10000</f>
        <v>14.715119650935483</v>
      </c>
      <c r="P36" s="3" t="s">
        <v>2</v>
      </c>
      <c r="Q36" s="1">
        <v>2622884.3886257201</v>
      </c>
      <c r="R36" s="5">
        <f>AVERAGE(Q36:Q39)/10000</f>
        <v>272.70827368084599</v>
      </c>
      <c r="S36" s="5">
        <f>STDEV(Q36:Q39)/10000</f>
        <v>23.29305958357282</v>
      </c>
    </row>
    <row r="37" spans="1:19" x14ac:dyDescent="0.25">
      <c r="A37" s="3"/>
      <c r="B37" s="1">
        <v>745365.77591819095</v>
      </c>
      <c r="F37" s="3"/>
      <c r="G37" s="1">
        <v>2385477.2371455799</v>
      </c>
      <c r="H37" s="1"/>
      <c r="I37" s="1"/>
      <c r="K37" s="3"/>
      <c r="L37" s="1">
        <v>943449.50402788899</v>
      </c>
      <c r="M37" s="1"/>
      <c r="N37" s="1"/>
      <c r="P37" s="3"/>
      <c r="Q37" s="1">
        <v>2869415.8600672898</v>
      </c>
      <c r="R37" s="1"/>
      <c r="S37" s="1"/>
    </row>
    <row r="38" spans="1:19" x14ac:dyDescent="0.25">
      <c r="A38" s="3"/>
      <c r="B38" s="1">
        <v>780874.73449395504</v>
      </c>
      <c r="F38" s="3"/>
      <c r="G38" s="1">
        <v>2049037.16241583</v>
      </c>
      <c r="H38" s="1"/>
      <c r="I38" s="1"/>
      <c r="K38" s="3"/>
      <c r="L38" s="1">
        <v>945053.60769681097</v>
      </c>
      <c r="M38" s="1"/>
      <c r="N38" s="1"/>
      <c r="P38" s="3"/>
      <c r="Q38" s="1">
        <v>2963873.55526886</v>
      </c>
      <c r="R38" s="1"/>
      <c r="S38" s="1"/>
    </row>
    <row r="39" spans="1:19" x14ac:dyDescent="0.25">
      <c r="A39" s="3"/>
      <c r="B39" s="1">
        <v>801959.75789265102</v>
      </c>
      <c r="F39" s="3"/>
      <c r="G39" s="1">
        <v>1927875.70473586</v>
      </c>
      <c r="H39" s="1"/>
      <c r="I39" s="1"/>
      <c r="K39" s="3"/>
      <c r="L39" s="1">
        <v>874910.73395171796</v>
      </c>
      <c r="M39" s="1"/>
      <c r="N39" s="1"/>
      <c r="P39" s="3"/>
      <c r="Q39" s="1">
        <v>2452157.1432719701</v>
      </c>
      <c r="R39" s="1"/>
      <c r="S39" s="1"/>
    </row>
    <row r="40" spans="1:19" x14ac:dyDescent="0.25">
      <c r="A40" s="3" t="s">
        <v>3</v>
      </c>
      <c r="B40" s="1">
        <v>646941.12747237796</v>
      </c>
      <c r="C40" s="5">
        <f>AVERAGE(B40:B43)/10000</f>
        <v>50.960064593107298</v>
      </c>
      <c r="D40" s="5">
        <f>STDEV(B40:B43)/10000</f>
        <v>17.176042702043457</v>
      </c>
      <c r="F40" s="3" t="s">
        <v>3</v>
      </c>
      <c r="G40" s="1">
        <v>1942545.05400397</v>
      </c>
      <c r="H40" s="5">
        <f>AVERAGE(G40:G43)/10000</f>
        <v>198.75119784307327</v>
      </c>
      <c r="I40" s="5">
        <f>STDEV(G40:G43)/10000</f>
        <v>25.827593144178774</v>
      </c>
      <c r="K40" s="3" t="s">
        <v>3</v>
      </c>
      <c r="L40" s="1">
        <v>816067.59522612102</v>
      </c>
      <c r="M40" s="5">
        <f>AVERAGE(L40:L43)/10000</f>
        <v>55.462180092205827</v>
      </c>
      <c r="N40" s="5">
        <f>STDEV(L40:L43)/10000</f>
        <v>18.231467533055206</v>
      </c>
      <c r="P40" s="3" t="s">
        <v>3</v>
      </c>
      <c r="Q40" s="1">
        <v>2360487.8174111801</v>
      </c>
      <c r="R40" s="5">
        <f>AVERAGE(Q40:Q43)/10000</f>
        <v>227.74743544948601</v>
      </c>
      <c r="S40" s="5">
        <f>STDEV(Q40:Q43)/10000</f>
        <v>40.01437001679102</v>
      </c>
    </row>
    <row r="41" spans="1:19" x14ac:dyDescent="0.25">
      <c r="A41" s="3"/>
      <c r="B41" s="1">
        <v>629592.281760543</v>
      </c>
      <c r="F41" s="3"/>
      <c r="G41" s="1">
        <v>2085702.3672460101</v>
      </c>
      <c r="H41" s="1"/>
      <c r="I41" s="1"/>
      <c r="K41" s="3"/>
      <c r="L41" s="1">
        <v>534301.65846283699</v>
      </c>
      <c r="M41" s="1"/>
      <c r="N41" s="1"/>
      <c r="P41" s="3"/>
      <c r="Q41" s="1">
        <v>2662773.1415684298</v>
      </c>
      <c r="R41" s="1"/>
      <c r="S41" s="1"/>
    </row>
    <row r="42" spans="1:19" x14ac:dyDescent="0.25">
      <c r="A42" s="3"/>
      <c r="B42" s="1">
        <v>486135.87767606298</v>
      </c>
      <c r="F42" s="3"/>
      <c r="G42" s="1">
        <v>2266710.33841585</v>
      </c>
      <c r="H42" s="1"/>
      <c r="I42" s="1"/>
      <c r="K42" s="3"/>
      <c r="L42" s="1">
        <v>464704.70051730803</v>
      </c>
      <c r="M42" s="1"/>
      <c r="N42" s="1"/>
      <c r="P42" s="3"/>
      <c r="Q42" s="1">
        <v>2371449.58297073</v>
      </c>
      <c r="R42" s="1"/>
      <c r="S42" s="1"/>
    </row>
    <row r="43" spans="1:19" x14ac:dyDescent="0.25">
      <c r="A43" s="3"/>
      <c r="B43" s="1">
        <v>275733.29681530799</v>
      </c>
      <c r="F43" s="3"/>
      <c r="G43" s="1">
        <v>1655090.1540570999</v>
      </c>
      <c r="H43" s="1"/>
      <c r="I43" s="1"/>
      <c r="K43" s="3"/>
      <c r="L43" s="1">
        <v>403413.24948196701</v>
      </c>
      <c r="M43" s="1"/>
      <c r="N43" s="1"/>
      <c r="P43" s="3"/>
      <c r="Q43" s="1">
        <v>1715186.8760291</v>
      </c>
      <c r="R43" s="1"/>
      <c r="S43" s="1"/>
    </row>
    <row r="44" spans="1:19" x14ac:dyDescent="0.25">
      <c r="A44" s="3" t="s">
        <v>7</v>
      </c>
      <c r="B44" s="1">
        <v>713286.620032073</v>
      </c>
      <c r="C44" s="5">
        <f>AVERAGE(B44:B47)/10000</f>
        <v>63.008746543305904</v>
      </c>
      <c r="D44" s="5">
        <f>STDEV(B44:B47)/10000</f>
        <v>12.706130686809962</v>
      </c>
      <c r="F44" s="3" t="s">
        <v>7</v>
      </c>
      <c r="G44" s="1">
        <v>2079356.66185892</v>
      </c>
      <c r="H44" s="5">
        <f>AVERAGE(G44:G47)/10000</f>
        <v>232.8653521803285</v>
      </c>
      <c r="I44" s="5">
        <f>STDEV(G44:G47)/10000</f>
        <v>23.051808469225737</v>
      </c>
      <c r="K44" s="3" t="s">
        <v>7</v>
      </c>
      <c r="L44" s="1">
        <v>557127.63315689098</v>
      </c>
      <c r="M44" s="5">
        <f>AVERAGE(L44:L47)/10000</f>
        <v>41.289372215825928</v>
      </c>
      <c r="N44" s="5">
        <f>STDEV(L44:L47)/10000</f>
        <v>13.314055208010881</v>
      </c>
      <c r="P44" s="3" t="s">
        <v>7</v>
      </c>
      <c r="Q44" s="1">
        <v>2064383.33798115</v>
      </c>
      <c r="R44" s="5">
        <f>AVERAGE(Q44:Q47)/10000</f>
        <v>233.12457967179901</v>
      </c>
      <c r="S44" s="5">
        <f>STDEV(Q44:Q47)/10000</f>
        <v>28.345789584661716</v>
      </c>
    </row>
    <row r="45" spans="1:19" x14ac:dyDescent="0.25">
      <c r="A45" s="3"/>
      <c r="B45" s="1">
        <v>601046.64318149304</v>
      </c>
      <c r="F45" s="3"/>
      <c r="G45" s="1">
        <v>2277472.6356003201</v>
      </c>
      <c r="H45" s="1"/>
      <c r="I45" s="1"/>
      <c r="K45" s="3"/>
      <c r="L45" s="1">
        <v>344101.486159141</v>
      </c>
      <c r="M45" s="1"/>
      <c r="N45" s="1"/>
      <c r="P45" s="3"/>
      <c r="Q45" s="1">
        <v>2180808.57566291</v>
      </c>
      <c r="R45" s="1"/>
      <c r="S45" s="1"/>
    </row>
    <row r="46" spans="1:19" x14ac:dyDescent="0.25">
      <c r="A46" s="3"/>
      <c r="B46" s="1">
        <v>743011.32769929804</v>
      </c>
      <c r="F46" s="3"/>
      <c r="G46" s="1">
        <v>2636219.9459527698</v>
      </c>
      <c r="H46" s="1"/>
      <c r="I46" s="1"/>
      <c r="K46" s="3"/>
      <c r="L46" s="1">
        <v>486523.01677675103</v>
      </c>
      <c r="M46" s="1"/>
      <c r="N46" s="1"/>
      <c r="P46" s="3"/>
      <c r="Q46" s="1">
        <v>2713286.3736997498</v>
      </c>
      <c r="R46" s="1"/>
      <c r="S46" s="1"/>
    </row>
    <row r="47" spans="1:19" x14ac:dyDescent="0.25">
      <c r="A47" s="3"/>
      <c r="B47" s="1">
        <v>463005.27081937197</v>
      </c>
      <c r="F47" s="3"/>
      <c r="G47" s="1">
        <v>2321564.8438011301</v>
      </c>
      <c r="H47" s="1"/>
      <c r="I47" s="1"/>
      <c r="K47" s="3"/>
      <c r="L47" s="1">
        <v>263822.75254025398</v>
      </c>
      <c r="M47" s="1"/>
      <c r="N47" s="1"/>
      <c r="P47" s="3"/>
      <c r="Q47" s="1">
        <v>2366504.89952815</v>
      </c>
      <c r="R47" s="1"/>
      <c r="S47" s="1"/>
    </row>
    <row r="48" spans="1:19" x14ac:dyDescent="0.25">
      <c r="A48" s="3" t="s">
        <v>4</v>
      </c>
      <c r="B48" s="1">
        <v>1028193.36706796</v>
      </c>
      <c r="C48" s="5">
        <f>AVERAGE(B48:B51)/10000</f>
        <v>115.60206977846299</v>
      </c>
      <c r="D48" s="5">
        <f>STDEV(B48:B51)/10000</f>
        <v>11.336038641276488</v>
      </c>
      <c r="F48" s="3" t="s">
        <v>4</v>
      </c>
      <c r="G48" s="1">
        <v>2410153.4765287</v>
      </c>
      <c r="H48" s="5">
        <f>AVERAGE(G48:G51)/10000</f>
        <v>243.56634436051374</v>
      </c>
      <c r="I48" s="5">
        <f>STDEV(G48:G51)/10000</f>
        <v>19.324010365552436</v>
      </c>
      <c r="K48" s="3" t="s">
        <v>4</v>
      </c>
      <c r="L48" s="1">
        <v>747970.22833091102</v>
      </c>
      <c r="M48" s="5">
        <f>AVERAGE(L48:L51)/10000</f>
        <v>91.540945026873942</v>
      </c>
      <c r="N48" s="5">
        <f>STDEV(L48:L51)/10000</f>
        <v>15.211434865690071</v>
      </c>
      <c r="P48" s="3" t="s">
        <v>4</v>
      </c>
      <c r="Q48" s="1">
        <v>2396986.6932593202</v>
      </c>
      <c r="R48" s="5">
        <f>AVERAGE(Q48:Q51)/10000</f>
        <v>232.66860690448675</v>
      </c>
      <c r="S48" s="5">
        <f>STDEV(Q48:Q51)/10000</f>
        <v>25.55486065008369</v>
      </c>
    </row>
    <row r="49" spans="1:19" x14ac:dyDescent="0.25">
      <c r="A49" s="3"/>
      <c r="B49" s="1">
        <v>1121080.35335401</v>
      </c>
      <c r="F49" s="3"/>
      <c r="G49" s="1">
        <v>2702447.6024661502</v>
      </c>
      <c r="H49" s="1"/>
      <c r="I49" s="1"/>
      <c r="K49" s="3"/>
      <c r="L49" s="1">
        <v>831131.73163822701</v>
      </c>
      <c r="M49" s="1"/>
      <c r="N49" s="1"/>
      <c r="P49" s="3"/>
      <c r="Q49" s="1">
        <v>2615841.9005278898</v>
      </c>
      <c r="R49" s="1"/>
      <c r="S49" s="1"/>
    </row>
    <row r="50" spans="1:19" x14ac:dyDescent="0.25">
      <c r="A50" s="3"/>
      <c r="B50" s="1">
        <v>1299631.6172416799</v>
      </c>
      <c r="F50" s="3"/>
      <c r="G50" s="1">
        <v>2240547.9973943699</v>
      </c>
      <c r="H50" s="1"/>
      <c r="I50" s="1"/>
      <c r="K50" s="3"/>
      <c r="L50" s="1">
        <v>1077302.55123429</v>
      </c>
      <c r="M50" s="1"/>
      <c r="N50" s="1"/>
      <c r="P50" s="3"/>
      <c r="Q50" s="1">
        <v>2293172.6257370301</v>
      </c>
      <c r="R50" s="1"/>
      <c r="S50" s="1"/>
    </row>
    <row r="51" spans="1:19" x14ac:dyDescent="0.25">
      <c r="A51" s="3"/>
      <c r="B51" s="1">
        <v>1175177.45347487</v>
      </c>
      <c r="F51" s="3"/>
      <c r="G51" s="1">
        <v>2389504.69803133</v>
      </c>
      <c r="H51" s="1"/>
      <c r="I51" s="1"/>
      <c r="K51" s="3"/>
      <c r="L51" s="1">
        <v>1005233.28987153</v>
      </c>
      <c r="M51" s="1"/>
      <c r="N51" s="1"/>
      <c r="P51" s="3"/>
      <c r="Q51" s="1">
        <v>2000743.05665523</v>
      </c>
      <c r="R51" s="1"/>
      <c r="S51" s="1"/>
    </row>
    <row r="52" spans="1:19" x14ac:dyDescent="0.25">
      <c r="A52" s="3" t="s">
        <v>5</v>
      </c>
      <c r="B52" s="1">
        <v>803704.74388197798</v>
      </c>
      <c r="C52" s="5">
        <f>AVERAGE(B52:B55)/10000</f>
        <v>78.945840865563014</v>
      </c>
      <c r="D52" s="5">
        <f>STDEV(B52:B55)/10000</f>
        <v>3.8091846988989646</v>
      </c>
      <c r="F52" s="3" t="s">
        <v>5</v>
      </c>
      <c r="G52" s="1">
        <v>1648205.52336079</v>
      </c>
      <c r="H52" s="5">
        <f>AVERAGE(G52:G55)/10000</f>
        <v>133.9689040501905</v>
      </c>
      <c r="I52" s="5">
        <f>STDEV(G52:G55)/10000</f>
        <v>23.140957966942427</v>
      </c>
      <c r="K52" s="3" t="s">
        <v>5</v>
      </c>
      <c r="L52" s="1">
        <v>656372.99708877294</v>
      </c>
      <c r="M52" s="5">
        <f>AVERAGE(L52:L55)/10000</f>
        <v>54.887195184440969</v>
      </c>
      <c r="N52" s="5">
        <f>STDEV(L52:L55)/10000</f>
        <v>10.014894399515843</v>
      </c>
      <c r="P52" s="3" t="s">
        <v>5</v>
      </c>
      <c r="Q52" s="1">
        <v>2076229.2598562101</v>
      </c>
      <c r="R52" s="5">
        <f>AVERAGE(Q52:Q55)/10000</f>
        <v>203.83052134500002</v>
      </c>
      <c r="S52" s="5">
        <f>STDEV(Q52:Q55)/10000</f>
        <v>7.6321626600900503</v>
      </c>
    </row>
    <row r="53" spans="1:19" x14ac:dyDescent="0.25">
      <c r="A53" s="3"/>
      <c r="B53" s="1">
        <v>836045.08874646795</v>
      </c>
      <c r="F53" s="3"/>
      <c r="G53" s="1">
        <v>1293212.0616333501</v>
      </c>
      <c r="H53" s="1"/>
      <c r="I53" s="1"/>
      <c r="K53" s="3"/>
      <c r="L53" s="1">
        <v>517851.22163200099</v>
      </c>
      <c r="M53" s="1"/>
      <c r="N53" s="1"/>
      <c r="P53" s="3"/>
      <c r="Q53" s="1">
        <v>1924892.89908325</v>
      </c>
      <c r="R53" s="1"/>
      <c r="S53" s="1"/>
    </row>
    <row r="54" spans="1:19" x14ac:dyDescent="0.25">
      <c r="A54" s="3"/>
      <c r="B54" s="1">
        <v>767084.34203007596</v>
      </c>
      <c r="F54" s="3"/>
      <c r="G54" s="1">
        <v>1329036.0200030799</v>
      </c>
      <c r="H54" s="1"/>
      <c r="I54" s="1"/>
      <c r="K54" s="3"/>
      <c r="L54" s="1">
        <v>596206.47874152497</v>
      </c>
      <c r="M54" s="1"/>
      <c r="N54" s="1"/>
      <c r="P54" s="3"/>
      <c r="Q54" s="1">
        <v>2088799.7673319399</v>
      </c>
      <c r="R54" s="1"/>
      <c r="S54" s="1"/>
    </row>
    <row r="55" spans="1:19" x14ac:dyDescent="0.25">
      <c r="A55" s="3"/>
      <c r="B55" s="1">
        <v>750999.45996399899</v>
      </c>
      <c r="F55" s="3"/>
      <c r="G55" s="1">
        <v>1088302.5570104001</v>
      </c>
      <c r="H55" s="1"/>
      <c r="I55" s="1"/>
      <c r="K55" s="3"/>
      <c r="L55" s="1">
        <v>425057.10991534003</v>
      </c>
      <c r="M55" s="1"/>
      <c r="N55" s="1"/>
      <c r="P55" s="3"/>
      <c r="Q55" s="1">
        <v>2063298.9275286</v>
      </c>
      <c r="R55" s="1"/>
      <c r="S55" s="1"/>
    </row>
    <row r="56" spans="1:19" x14ac:dyDescent="0.25">
      <c r="A56" s="3" t="s">
        <v>6</v>
      </c>
      <c r="B56" s="1">
        <v>826035.78547588596</v>
      </c>
      <c r="C56" s="5">
        <f>AVERAGE(B56:B59)/10000</f>
        <v>76.457172518920672</v>
      </c>
      <c r="D56" s="5">
        <f>STDEV(B56:B59)/10000</f>
        <v>10.922067762188064</v>
      </c>
      <c r="F56" s="3" t="s">
        <v>6</v>
      </c>
      <c r="G56" s="1">
        <v>1143394.1198183601</v>
      </c>
      <c r="H56" s="5">
        <f>AVERAGE(G56:G59)/10000</f>
        <v>130.57480329495826</v>
      </c>
      <c r="I56" s="5">
        <f>STDEV(G56:G59)/10000</f>
        <v>17.482410395698018</v>
      </c>
      <c r="K56" s="3" t="s">
        <v>6</v>
      </c>
      <c r="L56" s="1">
        <v>584679.19847342605</v>
      </c>
      <c r="M56" s="5">
        <f>AVERAGE(L56:L59)/10000</f>
        <v>51.289334722990674</v>
      </c>
      <c r="N56" s="5">
        <f>STDEV(L56:L59)/10000</f>
        <v>7.8803033828255824</v>
      </c>
      <c r="P56" s="3" t="s">
        <v>6</v>
      </c>
      <c r="Q56" s="1">
        <v>2048404.22618354</v>
      </c>
      <c r="R56" s="5">
        <f>AVERAGE(Q56:Q59)/10000</f>
        <v>217.19194059013225</v>
      </c>
      <c r="S56" s="5">
        <f>STDEV(Q56:Q59)/10000</f>
        <v>8.6167314658749419</v>
      </c>
    </row>
    <row r="57" spans="1:19" x14ac:dyDescent="0.25">
      <c r="A57" s="3"/>
      <c r="B57" s="1">
        <v>724650.52073048695</v>
      </c>
      <c r="F57" s="3"/>
      <c r="G57" s="1">
        <v>1210512.6265455601</v>
      </c>
      <c r="H57" s="1"/>
      <c r="I57" s="1"/>
      <c r="K57" s="3"/>
      <c r="L57" s="1">
        <v>400444.21267392399</v>
      </c>
      <c r="M57" s="1"/>
      <c r="N57" s="1"/>
      <c r="P57" s="3"/>
      <c r="Q57" s="1">
        <v>2182546.41794567</v>
      </c>
      <c r="R57" s="1"/>
      <c r="S57" s="1"/>
    </row>
    <row r="58" spans="1:19" x14ac:dyDescent="0.25">
      <c r="A58" s="3"/>
      <c r="B58" s="1">
        <v>876649.57213995105</v>
      </c>
      <c r="F58" s="3"/>
      <c r="G58" s="1">
        <v>1327105.04228262</v>
      </c>
      <c r="H58" s="1"/>
      <c r="I58" s="1"/>
      <c r="K58" s="3"/>
      <c r="L58" s="1">
        <v>534804.04170200299</v>
      </c>
      <c r="M58" s="1"/>
      <c r="N58" s="1"/>
      <c r="P58" s="3"/>
      <c r="Q58" s="1">
        <v>2244697.7503650198</v>
      </c>
      <c r="R58" s="1"/>
      <c r="S58" s="1"/>
    </row>
    <row r="59" spans="1:19" x14ac:dyDescent="0.25">
      <c r="A59" s="3"/>
      <c r="B59" s="1">
        <v>630951.02241050301</v>
      </c>
      <c r="F59" s="3"/>
      <c r="G59" s="1">
        <v>1541980.3431517901</v>
      </c>
      <c r="H59" s="1"/>
      <c r="I59" s="1"/>
      <c r="K59" s="3"/>
      <c r="L59" s="1">
        <v>531645.93607027398</v>
      </c>
      <c r="M59" s="1"/>
      <c r="N59" s="1"/>
      <c r="P59" s="3"/>
      <c r="Q59" s="1">
        <v>2212029.22911106</v>
      </c>
      <c r="R59" s="1"/>
      <c r="S59" s="1"/>
    </row>
    <row r="60" spans="1:19" x14ac:dyDescent="0.25">
      <c r="G60" s="1"/>
      <c r="H60" s="1"/>
      <c r="I60" s="1"/>
      <c r="L60" s="1"/>
      <c r="M60" s="1"/>
      <c r="N6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2"/>
  <sheetViews>
    <sheetView workbookViewId="0">
      <selection activeCell="C3" sqref="C3:Z12"/>
    </sheetView>
  </sheetViews>
  <sheetFormatPr defaultRowHeight="15" x14ac:dyDescent="0.25"/>
  <cols>
    <col min="4" max="4" width="10" customWidth="1"/>
    <col min="5" max="6" width="9.7109375" customWidth="1"/>
  </cols>
  <sheetData>
    <row r="3" spans="3:26" x14ac:dyDescent="0.25">
      <c r="D3" s="52" t="s">
        <v>83</v>
      </c>
      <c r="E3" s="56"/>
      <c r="F3" s="56"/>
      <c r="G3" s="56"/>
      <c r="H3" s="53"/>
      <c r="J3" s="52" t="s">
        <v>88</v>
      </c>
      <c r="K3" s="56"/>
      <c r="L3" s="56"/>
      <c r="M3" s="56"/>
      <c r="N3" s="53"/>
      <c r="P3" s="52" t="s">
        <v>89</v>
      </c>
      <c r="Q3" s="56"/>
      <c r="R3" s="56"/>
      <c r="S3" s="56"/>
      <c r="T3" s="53"/>
      <c r="V3" s="52" t="s">
        <v>90</v>
      </c>
      <c r="W3" s="56"/>
      <c r="X3" s="56"/>
      <c r="Y3" s="56"/>
      <c r="Z3" s="53"/>
    </row>
    <row r="4" spans="3:26" x14ac:dyDescent="0.25">
      <c r="D4" s="34" t="s">
        <v>2</v>
      </c>
      <c r="E4" s="34" t="s">
        <v>84</v>
      </c>
      <c r="F4" s="34" t="s">
        <v>85</v>
      </c>
      <c r="G4" s="34" t="s">
        <v>86</v>
      </c>
      <c r="H4" s="34" t="s">
        <v>87</v>
      </c>
      <c r="J4" s="34" t="s">
        <v>2</v>
      </c>
      <c r="K4" s="34" t="s">
        <v>84</v>
      </c>
      <c r="L4" s="34" t="s">
        <v>85</v>
      </c>
      <c r="M4" s="34" t="s">
        <v>86</v>
      </c>
      <c r="N4" s="34" t="s">
        <v>87</v>
      </c>
      <c r="P4" s="34" t="s">
        <v>2</v>
      </c>
      <c r="Q4" s="34" t="s">
        <v>84</v>
      </c>
      <c r="R4" s="34" t="s">
        <v>85</v>
      </c>
      <c r="S4" s="34" t="s">
        <v>86</v>
      </c>
      <c r="T4" s="34" t="s">
        <v>87</v>
      </c>
      <c r="V4" s="34" t="s">
        <v>2</v>
      </c>
      <c r="W4" s="34" t="s">
        <v>84</v>
      </c>
      <c r="X4" s="34" t="s">
        <v>85</v>
      </c>
      <c r="Y4" s="34" t="s">
        <v>86</v>
      </c>
      <c r="Z4" s="34" t="s">
        <v>87</v>
      </c>
    </row>
    <row r="5" spans="3:26" x14ac:dyDescent="0.25">
      <c r="D5" s="25">
        <v>10.090999999999999</v>
      </c>
      <c r="E5" s="26">
        <v>11.801</v>
      </c>
      <c r="F5" s="26">
        <v>12.509</v>
      </c>
      <c r="G5" s="26">
        <v>14.516999999999999</v>
      </c>
      <c r="H5" s="27">
        <v>12.358000000000001</v>
      </c>
      <c r="J5" s="25">
        <v>5.7000000000000002E-2</v>
      </c>
      <c r="K5" s="26">
        <v>5.8999999999999997E-2</v>
      </c>
      <c r="L5" s="26">
        <v>5.8000000000000003E-2</v>
      </c>
      <c r="M5" s="26">
        <v>0.06</v>
      </c>
      <c r="N5" s="27">
        <v>5.8000000000000003E-2</v>
      </c>
      <c r="P5" s="25">
        <v>1.7749999999999999</v>
      </c>
      <c r="Q5" s="26">
        <v>1.9990000000000001</v>
      </c>
      <c r="R5" s="26">
        <v>2.149</v>
      </c>
      <c r="S5" s="26">
        <v>2.504</v>
      </c>
      <c r="T5" s="27">
        <v>1.931</v>
      </c>
      <c r="V5" s="25">
        <v>0.28899999999999998</v>
      </c>
      <c r="W5" s="26">
        <v>0.24</v>
      </c>
      <c r="X5" s="26">
        <v>0.25700000000000001</v>
      </c>
      <c r="Y5" s="26">
        <v>0.24</v>
      </c>
      <c r="Z5" s="27">
        <v>0.27300000000000002</v>
      </c>
    </row>
    <row r="6" spans="3:26" x14ac:dyDescent="0.25">
      <c r="D6" s="28">
        <v>7.9279999999999999</v>
      </c>
      <c r="E6" s="29">
        <v>14.933</v>
      </c>
      <c r="F6" s="29">
        <v>11.605</v>
      </c>
      <c r="G6" s="29">
        <v>13.836</v>
      </c>
      <c r="H6" s="30">
        <v>13.417</v>
      </c>
      <c r="J6" s="28">
        <v>5.7000000000000002E-2</v>
      </c>
      <c r="K6" s="29">
        <v>5.7000000000000002E-2</v>
      </c>
      <c r="L6" s="29">
        <v>5.7000000000000002E-2</v>
      </c>
      <c r="M6" s="29">
        <v>5.8000000000000003E-2</v>
      </c>
      <c r="N6" s="30">
        <v>0.06</v>
      </c>
      <c r="P6" s="28">
        <v>1.381</v>
      </c>
      <c r="Q6" s="29">
        <v>2.6160000000000001</v>
      </c>
      <c r="R6" s="29">
        <v>2.036</v>
      </c>
      <c r="S6" s="29">
        <v>2.0750000000000002</v>
      </c>
      <c r="T6" s="30">
        <v>2.4489999999999998</v>
      </c>
      <c r="V6" s="28">
        <v>0.30199999999999999</v>
      </c>
      <c r="W6" s="29">
        <v>0.221</v>
      </c>
      <c r="X6" s="29">
        <v>0.25800000000000001</v>
      </c>
      <c r="Y6" s="29">
        <v>0.252</v>
      </c>
      <c r="Z6" s="30">
        <v>0.253</v>
      </c>
    </row>
    <row r="7" spans="3:26" x14ac:dyDescent="0.25">
      <c r="D7" s="28">
        <v>9.7319999999999993</v>
      </c>
      <c r="E7" s="29">
        <v>14.989000000000001</v>
      </c>
      <c r="F7" s="29">
        <v>15.544</v>
      </c>
      <c r="G7" s="29">
        <v>11.071999999999999</v>
      </c>
      <c r="H7" s="30">
        <v>10.872</v>
      </c>
      <c r="J7" s="28">
        <v>5.5E-2</v>
      </c>
      <c r="K7" s="29">
        <v>5.8000000000000003E-2</v>
      </c>
      <c r="L7" s="29">
        <v>6.0999999999999999E-2</v>
      </c>
      <c r="M7" s="29">
        <v>5.6000000000000001E-2</v>
      </c>
      <c r="N7" s="30">
        <v>5.7000000000000002E-2</v>
      </c>
      <c r="P7" s="28">
        <v>1.7589999999999999</v>
      </c>
      <c r="Q7" s="29">
        <v>2.597</v>
      </c>
      <c r="R7" s="29">
        <v>2.528</v>
      </c>
      <c r="S7" s="29">
        <v>2.169</v>
      </c>
      <c r="T7" s="30">
        <v>1.891</v>
      </c>
      <c r="V7" s="28">
        <v>0.312</v>
      </c>
      <c r="W7" s="29">
        <v>0.23300000000000001</v>
      </c>
      <c r="X7" s="29">
        <v>0.247</v>
      </c>
      <c r="Y7" s="29">
        <v>0.26600000000000001</v>
      </c>
      <c r="Z7" s="30">
        <v>0.26800000000000002</v>
      </c>
    </row>
    <row r="8" spans="3:26" x14ac:dyDescent="0.25">
      <c r="D8" s="28">
        <v>9.202</v>
      </c>
      <c r="E8" s="29">
        <v>12.031000000000001</v>
      </c>
      <c r="F8" s="29">
        <v>10.298</v>
      </c>
      <c r="G8" s="29">
        <v>14.395</v>
      </c>
      <c r="H8" s="30">
        <v>10.178000000000001</v>
      </c>
      <c r="J8" s="28">
        <v>5.6000000000000001E-2</v>
      </c>
      <c r="K8" s="29">
        <v>5.8000000000000003E-2</v>
      </c>
      <c r="L8" s="29">
        <v>5.6000000000000001E-2</v>
      </c>
      <c r="M8" s="29">
        <v>6.4000000000000001E-2</v>
      </c>
      <c r="N8" s="30">
        <v>5.7000000000000002E-2</v>
      </c>
      <c r="P8" s="28">
        <v>1.655</v>
      </c>
      <c r="Q8" s="29">
        <v>2.089</v>
      </c>
      <c r="R8" s="29">
        <v>1.829</v>
      </c>
      <c r="S8" s="29">
        <v>2.2530000000000001</v>
      </c>
      <c r="T8" s="30">
        <v>1.9890000000000001</v>
      </c>
      <c r="V8" s="28">
        <v>0.29399999999999998</v>
      </c>
      <c r="W8" s="29">
        <v>0.245</v>
      </c>
      <c r="X8" s="29">
        <v>0.248</v>
      </c>
      <c r="Y8" s="29">
        <v>0.253</v>
      </c>
      <c r="Z8" s="30">
        <v>0.26700000000000002</v>
      </c>
    </row>
    <row r="9" spans="3:26" x14ac:dyDescent="0.25">
      <c r="D9" s="28">
        <v>10.393000000000001</v>
      </c>
      <c r="E9" s="29">
        <v>13.345000000000001</v>
      </c>
      <c r="F9" s="29">
        <v>12.605</v>
      </c>
      <c r="G9" s="29">
        <v>10.843</v>
      </c>
      <c r="H9" s="30">
        <v>10.526</v>
      </c>
      <c r="J9" s="28">
        <v>5.8999999999999997E-2</v>
      </c>
      <c r="K9" s="29">
        <v>6.2E-2</v>
      </c>
      <c r="L9" s="29">
        <v>6.0999999999999999E-2</v>
      </c>
      <c r="M9" s="29">
        <v>5.6000000000000001E-2</v>
      </c>
      <c r="N9" s="30">
        <v>5.3999999999999999E-2</v>
      </c>
      <c r="P9" s="28">
        <v>1.7729999999999999</v>
      </c>
      <c r="Q9" s="29">
        <v>2.1640000000000001</v>
      </c>
      <c r="R9" s="29">
        <v>2.3519999999999999</v>
      </c>
      <c r="S9" s="29">
        <v>1.9339999999999999</v>
      </c>
      <c r="T9" s="30">
        <v>1.9379999999999999</v>
      </c>
      <c r="V9" s="28">
        <v>0.27600000000000002</v>
      </c>
      <c r="W9" s="29">
        <v>0.251</v>
      </c>
      <c r="X9" s="29">
        <v>0.26500000000000001</v>
      </c>
      <c r="Y9" s="29">
        <v>0.26400000000000001</v>
      </c>
      <c r="Z9" s="30">
        <v>0.253</v>
      </c>
    </row>
    <row r="10" spans="3:26" x14ac:dyDescent="0.25">
      <c r="D10" s="28">
        <v>9.4689999999999994</v>
      </c>
      <c r="E10" s="29">
        <v>13.42</v>
      </c>
      <c r="F10" s="29">
        <v>12.512</v>
      </c>
      <c r="G10" s="29">
        <v>12.933</v>
      </c>
      <c r="H10" s="30">
        <v>11.47</v>
      </c>
      <c r="J10" s="28">
        <v>5.7000000000000002E-2</v>
      </c>
      <c r="K10" s="29">
        <v>5.8999999999999997E-2</v>
      </c>
      <c r="L10" s="29">
        <v>5.8000000000000003E-2</v>
      </c>
      <c r="M10" s="29">
        <v>5.8999999999999997E-2</v>
      </c>
      <c r="N10" s="30">
        <v>5.6000000000000001E-2</v>
      </c>
      <c r="P10" s="28">
        <v>1.669</v>
      </c>
      <c r="Q10" s="29">
        <v>2.2930000000000001</v>
      </c>
      <c r="R10" s="29">
        <v>2.1789999999999998</v>
      </c>
      <c r="S10" s="29">
        <v>2.1869999999999998</v>
      </c>
      <c r="T10" s="30">
        <v>2.04</v>
      </c>
      <c r="V10" s="28">
        <v>0.29499999999999998</v>
      </c>
      <c r="W10" s="29">
        <v>0.24</v>
      </c>
      <c r="X10" s="29">
        <v>0.255</v>
      </c>
      <c r="Y10" s="29">
        <v>0.255</v>
      </c>
      <c r="Z10" s="30">
        <v>0.26300000000000001</v>
      </c>
    </row>
    <row r="11" spans="3:26" x14ac:dyDescent="0.25">
      <c r="C11" s="6" t="s">
        <v>23</v>
      </c>
      <c r="D11" s="6">
        <f>AVERAGE(D5:D10)</f>
        <v>9.4691666666666663</v>
      </c>
      <c r="E11" s="7">
        <f t="shared" ref="E11:H11" si="0">AVERAGE(E5:E10)</f>
        <v>13.419833333333335</v>
      </c>
      <c r="F11" s="7">
        <f t="shared" si="0"/>
        <v>12.512166666666667</v>
      </c>
      <c r="G11" s="7">
        <f t="shared" si="0"/>
        <v>12.932666666666668</v>
      </c>
      <c r="H11" s="8">
        <f t="shared" si="0"/>
        <v>11.470166666666666</v>
      </c>
      <c r="I11" s="7" t="s">
        <v>23</v>
      </c>
      <c r="J11" s="58">
        <f>AVERAGE(J5:J10)</f>
        <v>5.683333333333334E-2</v>
      </c>
      <c r="K11" s="7">
        <f t="shared" ref="K11:N11" si="1">AVERAGE(K5:K10)</f>
        <v>5.8833333333333328E-2</v>
      </c>
      <c r="L11" s="7">
        <f t="shared" si="1"/>
        <v>5.8499999999999996E-2</v>
      </c>
      <c r="M11" s="7">
        <f t="shared" si="1"/>
        <v>5.8833333333333328E-2</v>
      </c>
      <c r="N11" s="8">
        <f t="shared" si="1"/>
        <v>5.6999999999999995E-2</v>
      </c>
      <c r="O11" s="7" t="s">
        <v>23</v>
      </c>
      <c r="P11" s="58">
        <f>AVERAGE(P5:P10)</f>
        <v>1.6686666666666667</v>
      </c>
      <c r="Q11" s="7">
        <f t="shared" ref="Q11:T11" si="2">AVERAGE(Q5:Q10)</f>
        <v>2.2929999999999997</v>
      </c>
      <c r="R11" s="7">
        <f t="shared" si="2"/>
        <v>2.1788333333333338</v>
      </c>
      <c r="S11" s="7">
        <f t="shared" si="2"/>
        <v>2.1869999999999998</v>
      </c>
      <c r="T11" s="8">
        <f t="shared" si="2"/>
        <v>2.0396666666666667</v>
      </c>
      <c r="U11" s="7" t="s">
        <v>23</v>
      </c>
      <c r="V11" s="58">
        <f>AVERAGE(V5:V10)</f>
        <v>0.29466666666666669</v>
      </c>
      <c r="W11" s="7">
        <f t="shared" ref="W11:Z11" si="3">AVERAGE(W5:W10)</f>
        <v>0.23833333333333331</v>
      </c>
      <c r="X11" s="7">
        <f t="shared" si="3"/>
        <v>0.25499999999999995</v>
      </c>
      <c r="Y11" s="7">
        <f t="shared" si="3"/>
        <v>0.25500000000000006</v>
      </c>
      <c r="Z11" s="8">
        <f t="shared" si="3"/>
        <v>0.26283333333333331</v>
      </c>
    </row>
    <row r="12" spans="3:26" x14ac:dyDescent="0.25">
      <c r="C12" s="18" t="s">
        <v>10</v>
      </c>
      <c r="D12" s="18">
        <f>STDEV(D5:D10)</f>
        <v>0.86669473672491326</v>
      </c>
      <c r="E12" s="19">
        <f t="shared" ref="E12:H12" si="4">STDEV(E5:E10)</f>
        <v>1.3643340377879116</v>
      </c>
      <c r="F12" s="19">
        <f t="shared" si="4"/>
        <v>1.7277804740957821</v>
      </c>
      <c r="G12" s="19">
        <f t="shared" si="4"/>
        <v>1.6305415869172475</v>
      </c>
      <c r="H12" s="20">
        <f t="shared" si="4"/>
        <v>1.2245290387192402</v>
      </c>
      <c r="I12" s="19" t="s">
        <v>10</v>
      </c>
      <c r="J12" s="57">
        <f>STDEV(J5:J10)</f>
        <v>1.3291601358251246E-3</v>
      </c>
      <c r="K12" s="19">
        <f t="shared" ref="K12:N12" si="5">STDEV(K5:K10)</f>
        <v>1.7224014243685071E-3</v>
      </c>
      <c r="L12" s="19">
        <f t="shared" si="5"/>
        <v>2.0736441353327705E-3</v>
      </c>
      <c r="M12" s="19">
        <f t="shared" si="5"/>
        <v>2.9944392908634269E-3</v>
      </c>
      <c r="N12" s="20">
        <f t="shared" si="5"/>
        <v>1.9999999999999996E-3</v>
      </c>
      <c r="O12" s="19" t="s">
        <v>10</v>
      </c>
      <c r="P12" s="57">
        <f>STDEV(P5:P10)</f>
        <v>0.15052663108787978</v>
      </c>
      <c r="Q12" s="19">
        <f t="shared" ref="Q12:T12" si="6">STDEV(Q5:Q10)</f>
        <v>0.26131896218988782</v>
      </c>
      <c r="R12" s="19">
        <f t="shared" si="6"/>
        <v>0.24313734116063687</v>
      </c>
      <c r="S12" s="19">
        <f t="shared" si="6"/>
        <v>0.19064207300593433</v>
      </c>
      <c r="T12" s="20">
        <f t="shared" si="6"/>
        <v>0.20705908979483764</v>
      </c>
      <c r="U12" s="19" t="s">
        <v>10</v>
      </c>
      <c r="V12" s="57">
        <f>STDEV(V5:V10)</f>
        <v>1.2127104628338395E-2</v>
      </c>
      <c r="W12" s="19">
        <f t="shared" ref="W12:Z12" si="7">STDEV(W5:W10)</f>
        <v>1.038588786125994E-2</v>
      </c>
      <c r="X12" s="19">
        <f t="shared" si="7"/>
        <v>6.7230945255886505E-3</v>
      </c>
      <c r="Y12" s="19">
        <f t="shared" si="7"/>
        <v>9.3808315196468681E-3</v>
      </c>
      <c r="Z12" s="20">
        <f t="shared" si="7"/>
        <v>8.2563107176672305E-3</v>
      </c>
    </row>
  </sheetData>
  <mergeCells count="4">
    <mergeCell ref="D3:H3"/>
    <mergeCell ref="J3:N3"/>
    <mergeCell ref="P3:T3"/>
    <mergeCell ref="V3:Z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2"/>
  <sheetViews>
    <sheetView workbookViewId="0">
      <selection activeCell="K22" sqref="K22"/>
    </sheetView>
  </sheetViews>
  <sheetFormatPr defaultRowHeight="15" x14ac:dyDescent="0.25"/>
  <sheetData>
    <row r="3" spans="3:26" x14ac:dyDescent="0.25">
      <c r="D3" s="52" t="s">
        <v>91</v>
      </c>
      <c r="E3" s="56"/>
      <c r="F3" s="56"/>
      <c r="G3" s="56"/>
      <c r="H3" s="53"/>
      <c r="J3" s="52" t="s">
        <v>92</v>
      </c>
      <c r="K3" s="56"/>
      <c r="L3" s="56"/>
      <c r="M3" s="56"/>
      <c r="N3" s="53"/>
      <c r="P3" s="52" t="s">
        <v>93</v>
      </c>
      <c r="Q3" s="56"/>
      <c r="R3" s="56"/>
      <c r="S3" s="56"/>
      <c r="T3" s="53"/>
      <c r="V3" s="52" t="s">
        <v>94</v>
      </c>
      <c r="W3" s="56"/>
      <c r="X3" s="56"/>
      <c r="Y3" s="56"/>
      <c r="Z3" s="53"/>
    </row>
    <row r="4" spans="3:26" x14ac:dyDescent="0.25">
      <c r="D4" s="34" t="s">
        <v>2</v>
      </c>
      <c r="E4" s="34" t="s">
        <v>84</v>
      </c>
      <c r="F4" s="34" t="s">
        <v>85</v>
      </c>
      <c r="G4" s="34" t="s">
        <v>86</v>
      </c>
      <c r="H4" s="34" t="s">
        <v>87</v>
      </c>
      <c r="J4" s="34" t="s">
        <v>2</v>
      </c>
      <c r="K4" s="34" t="s">
        <v>84</v>
      </c>
      <c r="L4" s="34" t="s">
        <v>85</v>
      </c>
      <c r="M4" s="34" t="s">
        <v>86</v>
      </c>
      <c r="N4" s="34" t="s">
        <v>87</v>
      </c>
      <c r="P4" s="34" t="s">
        <v>2</v>
      </c>
      <c r="Q4" s="34" t="s">
        <v>84</v>
      </c>
      <c r="R4" s="34" t="s">
        <v>85</v>
      </c>
      <c r="S4" s="34" t="s">
        <v>86</v>
      </c>
      <c r="T4" s="34" t="s">
        <v>87</v>
      </c>
      <c r="V4" s="34" t="s">
        <v>2</v>
      </c>
      <c r="W4" s="34" t="s">
        <v>84</v>
      </c>
      <c r="X4" s="34" t="s">
        <v>85</v>
      </c>
      <c r="Y4" s="34" t="s">
        <v>86</v>
      </c>
      <c r="Z4" s="34" t="s">
        <v>87</v>
      </c>
    </row>
    <row r="5" spans="3:26" x14ac:dyDescent="0.25">
      <c r="D5" s="25">
        <v>10.24</v>
      </c>
      <c r="E5" s="26">
        <v>12.186999999999999</v>
      </c>
      <c r="F5" s="26">
        <v>12.541</v>
      </c>
      <c r="G5" s="26">
        <v>12.196</v>
      </c>
      <c r="H5" s="27">
        <v>10.680999999999999</v>
      </c>
      <c r="J5" s="25">
        <v>5.8000000000000003E-2</v>
      </c>
      <c r="K5" s="26">
        <v>5.8000000000000003E-2</v>
      </c>
      <c r="L5" s="26">
        <v>5.8999999999999997E-2</v>
      </c>
      <c r="M5" s="26">
        <v>5.2999999999999999E-2</v>
      </c>
      <c r="N5" s="27">
        <v>5.8000000000000003E-2</v>
      </c>
      <c r="P5" s="25">
        <v>1.762</v>
      </c>
      <c r="Q5" s="26">
        <v>2.2869999999999999</v>
      </c>
      <c r="R5" s="26">
        <v>2.1429999999999998</v>
      </c>
      <c r="S5" s="26">
        <v>2.31</v>
      </c>
      <c r="T5" s="27">
        <v>2.1920000000000002</v>
      </c>
      <c r="V5" s="25">
        <v>0.28399999999999997</v>
      </c>
      <c r="W5" s="26">
        <v>0.24199999999999999</v>
      </c>
      <c r="X5" s="26">
        <v>0.26700000000000002</v>
      </c>
      <c r="Y5" s="26">
        <v>0.23300000000000001</v>
      </c>
      <c r="Z5" s="27">
        <v>0.27700000000000002</v>
      </c>
    </row>
    <row r="6" spans="3:26" x14ac:dyDescent="0.25">
      <c r="D6" s="28">
        <v>11.798</v>
      </c>
      <c r="E6" s="29">
        <v>12.97</v>
      </c>
      <c r="F6" s="29">
        <v>13.506</v>
      </c>
      <c r="G6" s="29">
        <v>11.601000000000001</v>
      </c>
      <c r="H6" s="30">
        <v>12.381</v>
      </c>
      <c r="J6" s="28">
        <v>5.8000000000000003E-2</v>
      </c>
      <c r="K6" s="29">
        <v>5.6000000000000001E-2</v>
      </c>
      <c r="L6" s="29">
        <v>5.1999999999999998E-2</v>
      </c>
      <c r="M6" s="29">
        <v>5.7000000000000002E-2</v>
      </c>
      <c r="N6" s="30">
        <v>5.5E-2</v>
      </c>
      <c r="P6" s="28">
        <v>2.0379999999999998</v>
      </c>
      <c r="Q6" s="29">
        <v>2.214</v>
      </c>
      <c r="R6" s="29">
        <v>2.5910000000000002</v>
      </c>
      <c r="S6" s="29">
        <v>2.0390000000000001</v>
      </c>
      <c r="T6" s="30">
        <v>2.238</v>
      </c>
      <c r="V6" s="28">
        <v>0.27700000000000002</v>
      </c>
      <c r="W6" s="29">
        <v>0.22900000000000001</v>
      </c>
      <c r="X6" s="29">
        <v>0.27100000000000002</v>
      </c>
      <c r="Y6" s="29">
        <v>0.252</v>
      </c>
      <c r="Z6" s="30">
        <v>0.25800000000000001</v>
      </c>
    </row>
    <row r="7" spans="3:26" x14ac:dyDescent="0.25">
      <c r="D7" s="28">
        <v>10.24</v>
      </c>
      <c r="E7" s="29">
        <v>12.231</v>
      </c>
      <c r="F7" s="29">
        <v>11.981</v>
      </c>
      <c r="G7" s="29">
        <v>10.14</v>
      </c>
      <c r="H7" s="30">
        <v>12.584</v>
      </c>
      <c r="J7" s="28">
        <v>5.8000000000000003E-2</v>
      </c>
      <c r="K7" s="29">
        <v>5.7000000000000002E-2</v>
      </c>
      <c r="L7" s="29">
        <v>5.3999999999999999E-2</v>
      </c>
      <c r="M7" s="29">
        <v>6.0999999999999999E-2</v>
      </c>
      <c r="N7" s="30">
        <v>5.6000000000000001E-2</v>
      </c>
      <c r="P7" s="28">
        <v>1.762</v>
      </c>
      <c r="Q7" s="29">
        <v>2.1459999999999999</v>
      </c>
      <c r="R7" s="29">
        <v>1.863</v>
      </c>
      <c r="S7" s="29">
        <v>1.6659999999999999</v>
      </c>
      <c r="T7" s="30">
        <v>2.258</v>
      </c>
      <c r="V7" s="28">
        <v>0.27400000000000002</v>
      </c>
      <c r="W7" s="29">
        <v>0.246</v>
      </c>
      <c r="X7" s="29">
        <v>0.29299999999999998</v>
      </c>
      <c r="Y7" s="29">
        <v>0.30199999999999999</v>
      </c>
      <c r="Z7" s="30">
        <v>0.25</v>
      </c>
    </row>
    <row r="8" spans="3:26" x14ac:dyDescent="0.25">
      <c r="D8" s="28">
        <v>11.851000000000001</v>
      </c>
      <c r="E8" s="29">
        <v>11.317</v>
      </c>
      <c r="F8" s="29">
        <v>10.603</v>
      </c>
      <c r="G8" s="29">
        <v>12.122</v>
      </c>
      <c r="H8" s="30">
        <v>11.849</v>
      </c>
      <c r="J8" s="28">
        <v>6.0999999999999999E-2</v>
      </c>
      <c r="K8" s="29">
        <v>5.5E-2</v>
      </c>
      <c r="L8" s="29">
        <v>5.2999999999999999E-2</v>
      </c>
      <c r="M8" s="29">
        <v>5.8999999999999997E-2</v>
      </c>
      <c r="N8" s="30">
        <v>5.7000000000000002E-2</v>
      </c>
      <c r="P8" s="28">
        <v>1.931</v>
      </c>
      <c r="Q8" s="29">
        <v>1.9830000000000001</v>
      </c>
      <c r="R8" s="29">
        <v>2.0030000000000001</v>
      </c>
      <c r="S8" s="29">
        <v>2.0670000000000002</v>
      </c>
      <c r="T8" s="30">
        <v>2.0720000000000001</v>
      </c>
      <c r="V8" s="28">
        <v>0.26</v>
      </c>
      <c r="W8" s="29">
        <v>0.27900000000000003</v>
      </c>
      <c r="X8" s="29">
        <v>0.27600000000000002</v>
      </c>
      <c r="Y8" s="29">
        <v>0.26800000000000002</v>
      </c>
      <c r="Z8" s="30">
        <v>0.27400000000000002</v>
      </c>
    </row>
    <row r="9" spans="3:26" x14ac:dyDescent="0.25">
      <c r="D9" s="28">
        <v>10.339</v>
      </c>
      <c r="E9" s="29">
        <v>13.202</v>
      </c>
      <c r="F9" s="29">
        <v>11.031000000000001</v>
      </c>
      <c r="G9" s="29">
        <v>13.106999999999999</v>
      </c>
      <c r="H9" s="30">
        <v>11.367000000000001</v>
      </c>
      <c r="J9" s="28">
        <v>5.8000000000000003E-2</v>
      </c>
      <c r="K9" s="29">
        <v>5.8999999999999997E-2</v>
      </c>
      <c r="L9" s="29">
        <v>0.06</v>
      </c>
      <c r="M9" s="29">
        <v>5.8999999999999997E-2</v>
      </c>
      <c r="N9" s="30">
        <v>5.2999999999999999E-2</v>
      </c>
      <c r="P9" s="28">
        <v>1.7789999999999999</v>
      </c>
      <c r="Q9" s="29">
        <v>2.2370000000000001</v>
      </c>
      <c r="R9" s="29">
        <v>2.23</v>
      </c>
      <c r="S9" s="29">
        <v>2.2250000000000001</v>
      </c>
      <c r="T9" s="30">
        <v>1.756</v>
      </c>
      <c r="V9" s="28">
        <v>0.28499999999999998</v>
      </c>
      <c r="W9" s="29">
        <v>0.249</v>
      </c>
      <c r="X9" s="29">
        <v>0.28699999999999998</v>
      </c>
      <c r="Y9" s="29">
        <v>0.25600000000000001</v>
      </c>
      <c r="Z9" s="30">
        <v>0.28000000000000003</v>
      </c>
    </row>
    <row r="10" spans="3:26" x14ac:dyDescent="0.25">
      <c r="D10" s="28">
        <v>10.894</v>
      </c>
      <c r="E10" s="29">
        <v>12.381</v>
      </c>
      <c r="F10" s="29">
        <v>11.932</v>
      </c>
      <c r="G10" s="29">
        <v>11.833</v>
      </c>
      <c r="H10" s="30">
        <v>11.772</v>
      </c>
      <c r="J10" s="28">
        <v>5.8999999999999997E-2</v>
      </c>
      <c r="K10" s="29">
        <v>5.7000000000000002E-2</v>
      </c>
      <c r="L10" s="29">
        <v>5.5E-2</v>
      </c>
      <c r="M10" s="29">
        <v>5.8000000000000003E-2</v>
      </c>
      <c r="N10" s="30">
        <v>5.6000000000000001E-2</v>
      </c>
      <c r="P10" s="28">
        <v>1.855</v>
      </c>
      <c r="Q10" s="29">
        <v>2.173</v>
      </c>
      <c r="R10" s="29">
        <v>2.1659999999999999</v>
      </c>
      <c r="S10" s="29">
        <v>2.0609999999999999</v>
      </c>
      <c r="T10" s="30">
        <v>2.1030000000000002</v>
      </c>
      <c r="V10" s="28">
        <v>0.30599999999999999</v>
      </c>
      <c r="W10" s="29">
        <v>0.249</v>
      </c>
      <c r="X10" s="29">
        <v>0.26900000000000002</v>
      </c>
      <c r="Y10" s="29">
        <v>0.26200000000000001</v>
      </c>
      <c r="Z10" s="30">
        <v>0.26800000000000002</v>
      </c>
    </row>
    <row r="11" spans="3:26" x14ac:dyDescent="0.25">
      <c r="C11" s="6" t="s">
        <v>23</v>
      </c>
      <c r="D11" s="6">
        <f>AVERAGE(D5:D10)</f>
        <v>10.893666666666666</v>
      </c>
      <c r="E11" s="7">
        <f t="shared" ref="E11:H11" si="0">AVERAGE(E5:E10)</f>
        <v>12.381333333333332</v>
      </c>
      <c r="F11" s="7">
        <f t="shared" si="0"/>
        <v>11.932333333333332</v>
      </c>
      <c r="G11" s="7">
        <f t="shared" si="0"/>
        <v>11.833166666666665</v>
      </c>
      <c r="H11" s="8">
        <f t="shared" si="0"/>
        <v>11.772333333333336</v>
      </c>
      <c r="I11" s="7" t="s">
        <v>23</v>
      </c>
      <c r="J11" s="58">
        <f>AVERAGE(J5:J10)</f>
        <v>5.8666666666666673E-2</v>
      </c>
      <c r="K11" s="7">
        <f t="shared" ref="K11:N11" si="1">AVERAGE(K5:K10)</f>
        <v>5.7000000000000002E-2</v>
      </c>
      <c r="L11" s="7">
        <f t="shared" si="1"/>
        <v>5.5499999999999994E-2</v>
      </c>
      <c r="M11" s="7">
        <f t="shared" si="1"/>
        <v>5.7833333333333327E-2</v>
      </c>
      <c r="N11" s="8">
        <f t="shared" si="1"/>
        <v>5.5833333333333339E-2</v>
      </c>
      <c r="O11" s="7" t="s">
        <v>23</v>
      </c>
      <c r="P11" s="58">
        <f>AVERAGE(P5:P10)</f>
        <v>1.8544999999999998</v>
      </c>
      <c r="Q11" s="7">
        <f t="shared" ref="Q11:T11" si="2">AVERAGE(Q5:Q10)</f>
        <v>2.1733333333333333</v>
      </c>
      <c r="R11" s="7">
        <f t="shared" si="2"/>
        <v>2.1659999999999999</v>
      </c>
      <c r="S11" s="7">
        <f t="shared" si="2"/>
        <v>2.0613333333333332</v>
      </c>
      <c r="T11" s="8">
        <f t="shared" si="2"/>
        <v>2.1031666666666666</v>
      </c>
      <c r="U11" s="7" t="s">
        <v>23</v>
      </c>
      <c r="V11" s="58">
        <f>AVERAGE(V5:V10)</f>
        <v>0.28099999999999997</v>
      </c>
      <c r="W11" s="7">
        <f t="shared" ref="W11:Z11" si="3">AVERAGE(W5:W10)</f>
        <v>0.24900000000000003</v>
      </c>
      <c r="X11" s="7">
        <f t="shared" si="3"/>
        <v>0.27716666666666662</v>
      </c>
      <c r="Y11" s="7">
        <f t="shared" si="3"/>
        <v>0.26216666666666666</v>
      </c>
      <c r="Z11" s="8">
        <f t="shared" si="3"/>
        <v>0.26783333333333337</v>
      </c>
    </row>
    <row r="12" spans="3:26" x14ac:dyDescent="0.25">
      <c r="C12" s="18" t="s">
        <v>10</v>
      </c>
      <c r="D12" s="18">
        <f>STDEV(D5:D10)</f>
        <v>0.76112040221417454</v>
      </c>
      <c r="E12" s="19">
        <f t="shared" ref="E12:H12" si="4">STDEV(E5:E10)</f>
        <v>0.6653109548674716</v>
      </c>
      <c r="F12" s="19">
        <f t="shared" si="4"/>
        <v>1.0419980166327896</v>
      </c>
      <c r="G12" s="19">
        <f t="shared" si="4"/>
        <v>0.97554485630680543</v>
      </c>
      <c r="H12" s="20">
        <f t="shared" si="4"/>
        <v>0.69144187511797894</v>
      </c>
      <c r="I12" s="19" t="s">
        <v>10</v>
      </c>
      <c r="J12" s="57">
        <f>STDEV(J5:J10)</f>
        <v>1.2110601416389947E-3</v>
      </c>
      <c r="K12" s="19">
        <f t="shared" ref="K12:N12" si="5">STDEV(K5:K10)</f>
        <v>1.4142135623730944E-3</v>
      </c>
      <c r="L12" s="19">
        <f t="shared" si="5"/>
        <v>3.2710854467592246E-3</v>
      </c>
      <c r="M12" s="19">
        <f t="shared" si="5"/>
        <v>2.7141603981096375E-3</v>
      </c>
      <c r="N12" s="20">
        <f t="shared" si="5"/>
        <v>1.7224014243685099E-3</v>
      </c>
      <c r="O12" s="19" t="s">
        <v>10</v>
      </c>
      <c r="P12" s="57">
        <f>STDEV(P5:P10)</f>
        <v>0.11165795985956392</v>
      </c>
      <c r="Q12" s="19">
        <f t="shared" ref="Q12:T12" si="6">STDEV(Q5:Q10)</f>
        <v>0.10545267500953524</v>
      </c>
      <c r="R12" s="19">
        <f t="shared" si="6"/>
        <v>0.24642564801578437</v>
      </c>
      <c r="S12" s="19">
        <f t="shared" si="6"/>
        <v>0.2215587205836563</v>
      </c>
      <c r="T12" s="20">
        <f t="shared" si="6"/>
        <v>0.18522463838989311</v>
      </c>
      <c r="U12" s="19" t="s">
        <v>10</v>
      </c>
      <c r="V12" s="57">
        <f>STDEV(V5:V10)</f>
        <v>1.5205262246998561E-2</v>
      </c>
      <c r="W12" s="19">
        <f t="shared" ref="W12:Z12" si="7">STDEV(W5:W10)</f>
        <v>1.648029125956214E-2</v>
      </c>
      <c r="X12" s="19">
        <f t="shared" si="7"/>
        <v>1.0553040636075759E-2</v>
      </c>
      <c r="Y12" s="19">
        <f t="shared" si="7"/>
        <v>2.285971711694321E-2</v>
      </c>
      <c r="Z12" s="20">
        <f t="shared" si="7"/>
        <v>1.1703275894665856E-2</v>
      </c>
    </row>
  </sheetData>
  <mergeCells count="4">
    <mergeCell ref="D3:H3"/>
    <mergeCell ref="J3:N3"/>
    <mergeCell ref="P3:T3"/>
    <mergeCell ref="V3:Z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A26" sqref="AA26"/>
    </sheetView>
  </sheetViews>
  <sheetFormatPr defaultRowHeight="15" x14ac:dyDescent="0.25"/>
  <cols>
    <col min="2" max="2" width="9.140625" style="1"/>
    <col min="3" max="3" width="9.5703125" style="1" bestFit="1" customWidth="1"/>
    <col min="4" max="4" width="9.28515625" style="1" bestFit="1" customWidth="1"/>
  </cols>
  <sheetData>
    <row r="1" spans="1:24" x14ac:dyDescent="0.25">
      <c r="A1" s="3" t="s">
        <v>35</v>
      </c>
    </row>
    <row r="3" spans="1:24" x14ac:dyDescent="0.25">
      <c r="A3" s="4" t="s">
        <v>36</v>
      </c>
      <c r="B3" s="23"/>
      <c r="F3" s="4" t="s">
        <v>37</v>
      </c>
      <c r="G3" s="23"/>
      <c r="H3" s="1"/>
      <c r="I3" s="1"/>
      <c r="K3" s="4" t="s">
        <v>38</v>
      </c>
      <c r="L3" s="23"/>
      <c r="M3" s="1"/>
      <c r="N3" s="1"/>
      <c r="P3" s="4" t="s">
        <v>39</v>
      </c>
      <c r="Q3" s="23"/>
      <c r="R3" s="1"/>
      <c r="S3" s="1"/>
      <c r="U3" s="4" t="s">
        <v>40</v>
      </c>
      <c r="V3" s="24"/>
      <c r="W3" s="1"/>
      <c r="X3" s="1"/>
    </row>
    <row r="4" spans="1:24" x14ac:dyDescent="0.25">
      <c r="B4" s="2" t="s">
        <v>0</v>
      </c>
      <c r="C4" s="2"/>
      <c r="D4" s="2"/>
      <c r="G4" s="2" t="s">
        <v>0</v>
      </c>
      <c r="H4" s="1"/>
      <c r="I4" s="1"/>
      <c r="L4" s="2" t="s">
        <v>0</v>
      </c>
      <c r="M4" s="1"/>
      <c r="N4" s="1"/>
      <c r="Q4" s="2" t="s">
        <v>0</v>
      </c>
      <c r="R4" s="1"/>
      <c r="S4" s="1"/>
      <c r="V4" s="2" t="s">
        <v>0</v>
      </c>
      <c r="W4" s="1"/>
      <c r="X4" s="1"/>
    </row>
    <row r="5" spans="1:24" x14ac:dyDescent="0.25">
      <c r="B5" s="2" t="s">
        <v>1</v>
      </c>
      <c r="C5" s="2" t="s">
        <v>41</v>
      </c>
      <c r="D5" s="2" t="s">
        <v>10</v>
      </c>
      <c r="G5" s="2" t="s">
        <v>1</v>
      </c>
      <c r="H5" s="2" t="s">
        <v>41</v>
      </c>
      <c r="I5" s="2" t="s">
        <v>10</v>
      </c>
      <c r="L5" s="2" t="s">
        <v>1</v>
      </c>
      <c r="M5" s="2" t="s">
        <v>41</v>
      </c>
      <c r="N5" s="2" t="s">
        <v>10</v>
      </c>
      <c r="Q5" s="2" t="s">
        <v>1</v>
      </c>
      <c r="R5" s="2" t="s">
        <v>41</v>
      </c>
      <c r="S5" s="2" t="s">
        <v>10</v>
      </c>
      <c r="V5" s="2" t="s">
        <v>1</v>
      </c>
      <c r="W5" s="2" t="s">
        <v>41</v>
      </c>
      <c r="X5" s="2" t="s">
        <v>10</v>
      </c>
    </row>
    <row r="6" spans="1:24" x14ac:dyDescent="0.25">
      <c r="A6" s="3" t="s">
        <v>2</v>
      </c>
      <c r="B6" s="1">
        <v>1675153.6082646099</v>
      </c>
      <c r="C6" s="5">
        <f>AVERAGE(B6:B10)/10000</f>
        <v>161.78454062960179</v>
      </c>
      <c r="D6" s="5">
        <f>STDEV(B6:B10)/10000</f>
        <v>10.130683380437521</v>
      </c>
      <c r="F6" s="3" t="s">
        <v>2</v>
      </c>
      <c r="G6" s="1">
        <v>1013175.9233009201</v>
      </c>
      <c r="H6" s="5">
        <f>AVERAGE(G6:G10)/10000</f>
        <v>121.46847350404822</v>
      </c>
      <c r="I6" s="5">
        <f>STDEV(G6:G10)/10000</f>
        <v>12.417988731802691</v>
      </c>
      <c r="K6" s="3" t="s">
        <v>2</v>
      </c>
      <c r="L6" s="1">
        <v>1188219.1356951999</v>
      </c>
      <c r="M6" s="5">
        <f>AVERAGE(L6:L10)/10000</f>
        <v>131.0120092769894</v>
      </c>
      <c r="N6" s="5">
        <f>STDEV(L6:L10)/10000</f>
        <v>8.6013601579884398</v>
      </c>
      <c r="P6" s="3" t="s">
        <v>2</v>
      </c>
      <c r="Q6" s="1">
        <v>1329047.90064466</v>
      </c>
      <c r="R6" s="5">
        <f>AVERAGE(Q6:Q10)/10000</f>
        <v>123.61734206331097</v>
      </c>
      <c r="S6" s="5">
        <f>STDEV(Q6:Q10)/10000</f>
        <v>13.575210026646499</v>
      </c>
      <c r="U6" s="3" t="s">
        <v>2</v>
      </c>
      <c r="V6" s="1">
        <v>1255314.5897643</v>
      </c>
      <c r="W6" s="5">
        <f>AVERAGE(V6:V10)/10000</f>
        <v>146.2068475573204</v>
      </c>
      <c r="X6" s="5">
        <f>STDEV(V6:V10)/10000</f>
        <v>16.443989396087932</v>
      </c>
    </row>
    <row r="7" spans="1:24" x14ac:dyDescent="0.25">
      <c r="A7" s="3"/>
      <c r="B7" s="1">
        <v>1556229.66928657</v>
      </c>
      <c r="F7" s="3"/>
      <c r="G7" s="1">
        <v>1202841.1028452101</v>
      </c>
      <c r="H7" s="1"/>
      <c r="I7" s="1"/>
      <c r="K7" s="3"/>
      <c r="L7" s="1">
        <v>1284514.0275185001</v>
      </c>
      <c r="M7" s="1"/>
      <c r="N7" s="1"/>
      <c r="P7" s="3"/>
      <c r="Q7" s="1">
        <v>1076565.7152483</v>
      </c>
      <c r="R7" s="1"/>
      <c r="S7" s="1"/>
      <c r="U7" s="3"/>
      <c r="V7" s="1">
        <v>1343637.59024293</v>
      </c>
      <c r="W7" s="1"/>
      <c r="X7" s="1"/>
    </row>
    <row r="8" spans="1:24" x14ac:dyDescent="0.25">
      <c r="A8" s="3"/>
      <c r="B8" s="1">
        <v>1580926.79714858</v>
      </c>
      <c r="F8" s="3"/>
      <c r="G8" s="1">
        <v>1253054.9823896999</v>
      </c>
      <c r="H8" s="1"/>
      <c r="I8" s="1"/>
      <c r="K8" s="3"/>
      <c r="L8" s="1">
        <v>1342631.71294695</v>
      </c>
      <c r="M8" s="1"/>
      <c r="N8" s="1"/>
      <c r="P8" s="3"/>
      <c r="Q8" s="1">
        <v>1100265.6416831799</v>
      </c>
      <c r="R8" s="1"/>
      <c r="S8" s="1"/>
      <c r="U8" s="3"/>
      <c r="V8" s="1">
        <v>1650915.2161691899</v>
      </c>
      <c r="W8" s="1"/>
      <c r="X8" s="1"/>
    </row>
    <row r="9" spans="1:24" x14ac:dyDescent="0.25">
      <c r="A9" s="3"/>
      <c r="B9" s="1">
        <v>1764471.9460396201</v>
      </c>
      <c r="F9" s="3"/>
      <c r="G9" s="1">
        <v>1347754.5804771101</v>
      </c>
      <c r="H9" s="1"/>
      <c r="I9" s="1"/>
      <c r="K9" s="3"/>
      <c r="L9" s="1">
        <v>1424225.5142071899</v>
      </c>
      <c r="M9" s="1"/>
      <c r="N9" s="1"/>
      <c r="P9" s="3"/>
      <c r="Q9" s="1">
        <v>1320006.3621336699</v>
      </c>
      <c r="R9" s="1"/>
      <c r="S9" s="1"/>
      <c r="U9" s="3"/>
      <c r="V9" s="1">
        <v>1586946.17750894</v>
      </c>
      <c r="W9" s="1"/>
      <c r="X9" s="1"/>
    </row>
    <row r="10" spans="1:24" x14ac:dyDescent="0.25">
      <c r="A10" s="3"/>
      <c r="B10" s="1">
        <v>1512445.01074071</v>
      </c>
      <c r="F10" s="3"/>
      <c r="G10" s="1">
        <v>1256597.08618947</v>
      </c>
      <c r="H10" s="1"/>
      <c r="I10" s="1"/>
      <c r="K10" s="3"/>
      <c r="L10" s="1">
        <v>1311010.0734816301</v>
      </c>
      <c r="M10" s="1"/>
      <c r="N10" s="1"/>
      <c r="P10" s="3"/>
      <c r="Q10" s="1">
        <v>1354981.4834557399</v>
      </c>
      <c r="R10" s="1"/>
      <c r="S10" s="1"/>
      <c r="U10" s="3"/>
      <c r="V10" s="1">
        <v>1473528.8041806601</v>
      </c>
      <c r="W10" s="1"/>
      <c r="X10" s="1"/>
    </row>
    <row r="11" spans="1:24" x14ac:dyDescent="0.25">
      <c r="A11" s="3" t="s">
        <v>42</v>
      </c>
      <c r="B11" s="1">
        <v>1431220.40951462</v>
      </c>
      <c r="C11" s="5">
        <f>AVERAGE(B11:B15)/10000</f>
        <v>133.97484542433961</v>
      </c>
      <c r="D11" s="5">
        <f>STDEV(B11:B15)/10000</f>
        <v>11.635367626952721</v>
      </c>
      <c r="F11" s="3" t="s">
        <v>42</v>
      </c>
      <c r="G11" s="1">
        <v>1156037.3823933101</v>
      </c>
      <c r="H11" s="5">
        <f>AVERAGE(G11:G15)/10000</f>
        <v>107.9096414476722</v>
      </c>
      <c r="I11" s="5">
        <f>STDEV(G11:G15)/10000</f>
        <v>7.8488549545744073</v>
      </c>
      <c r="K11" s="3" t="s">
        <v>42</v>
      </c>
      <c r="L11" s="1">
        <v>1255203.7442083301</v>
      </c>
      <c r="M11" s="5">
        <f>AVERAGE(L11:L15)/10000</f>
        <v>121.81131907041421</v>
      </c>
      <c r="N11" s="5">
        <f>STDEV(L11:L15)/10000</f>
        <v>9.2750392136638933</v>
      </c>
      <c r="P11" s="3" t="s">
        <v>42</v>
      </c>
      <c r="Q11" s="1">
        <v>1420570.8347848901</v>
      </c>
      <c r="R11" s="5">
        <f>AVERAGE(Q11:Q15)/10000</f>
        <v>116.96748701702019</v>
      </c>
      <c r="S11" s="5">
        <f>STDEV(Q11:Q15)/10000</f>
        <v>43.296841965807523</v>
      </c>
      <c r="U11" s="3" t="s">
        <v>42</v>
      </c>
      <c r="V11" s="1">
        <v>1427535.57841571</v>
      </c>
      <c r="W11" s="5">
        <f>AVERAGE(V11:V15)/10000</f>
        <v>150.79533659746983</v>
      </c>
      <c r="X11" s="5">
        <f>STDEV(V11:V15)/10000</f>
        <v>10.127817912058635</v>
      </c>
    </row>
    <row r="12" spans="1:24" x14ac:dyDescent="0.25">
      <c r="A12" s="3"/>
      <c r="B12" s="1">
        <v>1406151.7067669299</v>
      </c>
      <c r="F12" s="3"/>
      <c r="G12" s="1">
        <v>1141744.99611484</v>
      </c>
      <c r="H12" s="1"/>
      <c r="I12" s="1"/>
      <c r="K12" s="3"/>
      <c r="L12" s="1">
        <v>1292952.4750413499</v>
      </c>
      <c r="M12" s="1"/>
      <c r="N12" s="1"/>
      <c r="P12" s="3"/>
      <c r="Q12" s="1">
        <v>1401673.59865455</v>
      </c>
      <c r="R12" s="1"/>
      <c r="S12" s="1"/>
      <c r="U12" s="3"/>
      <c r="V12" s="1">
        <v>1446858.25131939</v>
      </c>
      <c r="W12" s="1"/>
      <c r="X12" s="1"/>
    </row>
    <row r="13" spans="1:24" x14ac:dyDescent="0.25">
      <c r="A13" s="3"/>
      <c r="B13" s="1">
        <v>1307790.7898874001</v>
      </c>
      <c r="F13" s="3"/>
      <c r="G13" s="1">
        <v>1046206.92222709</v>
      </c>
      <c r="H13" s="1"/>
      <c r="I13" s="1"/>
      <c r="K13" s="3"/>
      <c r="L13" s="1">
        <v>1192726.9613715501</v>
      </c>
      <c r="M13" s="1"/>
      <c r="N13" s="1"/>
      <c r="P13" s="3"/>
      <c r="Q13" s="1">
        <v>1360544.11986045</v>
      </c>
      <c r="R13" s="1"/>
      <c r="S13" s="1"/>
      <c r="U13" s="3"/>
      <c r="V13" s="1">
        <v>1455115.4568141301</v>
      </c>
      <c r="W13" s="1"/>
      <c r="X13" s="1"/>
    </row>
    <row r="14" spans="1:24" x14ac:dyDescent="0.25">
      <c r="A14" s="3"/>
      <c r="B14" s="1">
        <v>1404122.50467717</v>
      </c>
      <c r="F14" s="3"/>
      <c r="G14" s="1">
        <v>1089082.3254599001</v>
      </c>
      <c r="H14" s="1"/>
      <c r="I14" s="1"/>
      <c r="K14" s="3"/>
      <c r="L14" s="1">
        <v>1282183.2575906401</v>
      </c>
      <c r="M14" s="1"/>
      <c r="N14" s="1"/>
      <c r="P14" s="3"/>
      <c r="Q14" s="1">
        <v>1262714.06528621</v>
      </c>
      <c r="R14" s="1"/>
      <c r="S14" s="1"/>
      <c r="U14" s="3"/>
      <c r="V14" s="1">
        <v>1672772.99199101</v>
      </c>
      <c r="W14" s="1"/>
      <c r="X14" s="1"/>
    </row>
    <row r="15" spans="1:24" x14ac:dyDescent="0.25">
      <c r="A15" s="3"/>
      <c r="B15" s="1">
        <v>1149456.86037086</v>
      </c>
      <c r="F15" s="3"/>
      <c r="G15" s="1">
        <v>962410.44618847</v>
      </c>
      <c r="H15" s="1"/>
      <c r="I15" s="1"/>
      <c r="K15" s="3"/>
      <c r="L15" s="1">
        <v>1067499.51530884</v>
      </c>
      <c r="M15" s="1"/>
      <c r="N15" s="1"/>
      <c r="P15" s="3"/>
      <c r="Q15" s="1">
        <v>402871.73226491001</v>
      </c>
      <c r="R15" s="1"/>
      <c r="S15" s="1"/>
      <c r="U15" s="3"/>
      <c r="V15" s="1">
        <v>1537484.55133325</v>
      </c>
      <c r="W15" s="1"/>
      <c r="X15" s="1"/>
    </row>
    <row r="16" spans="1:24" x14ac:dyDescent="0.25">
      <c r="A16" s="3" t="s">
        <v>43</v>
      </c>
      <c r="B16" s="1">
        <v>1000195.59779536</v>
      </c>
      <c r="C16" s="5">
        <f>AVERAGE(B16:B20)/10000</f>
        <v>103.87876741511276</v>
      </c>
      <c r="D16" s="5">
        <f>STDEV(B16:B20)/10000</f>
        <v>16.261010124714332</v>
      </c>
      <c r="F16" s="3" t="s">
        <v>43</v>
      </c>
      <c r="G16" s="1">
        <v>931621.28155461198</v>
      </c>
      <c r="H16" s="5">
        <f>AVERAGE(G16:G20)/10000</f>
        <v>92.178439505748116</v>
      </c>
      <c r="I16" s="5">
        <f>STDEV(G16:G20)/10000</f>
        <v>11.431053322987493</v>
      </c>
      <c r="K16" s="3" t="s">
        <v>43</v>
      </c>
      <c r="L16" s="1">
        <v>1007520.2846466399</v>
      </c>
      <c r="M16" s="5">
        <f>AVERAGE(L16:L20)/10000</f>
        <v>101.6671135274528</v>
      </c>
      <c r="N16" s="5">
        <f>STDEV(L16:L20)/10000</f>
        <v>13.428527577264274</v>
      </c>
      <c r="P16" s="3" t="s">
        <v>43</v>
      </c>
      <c r="Q16" s="1">
        <v>431821.85529830598</v>
      </c>
      <c r="R16" s="5">
        <f>AVERAGE(Q16:Q20)/10000</f>
        <v>83.973854974933872</v>
      </c>
      <c r="S16" s="5">
        <f>STDEV(Q16:Q20)/10000</f>
        <v>24.68582391438817</v>
      </c>
      <c r="U16" s="3" t="s">
        <v>43</v>
      </c>
      <c r="V16" s="1">
        <v>1289744.8997204399</v>
      </c>
      <c r="W16" s="5">
        <f>AVERAGE(V16:V20)/10000</f>
        <v>130.67668969167698</v>
      </c>
      <c r="X16" s="5">
        <f>STDEV(V16:V20)/10000</f>
        <v>3.145128385836117</v>
      </c>
    </row>
    <row r="17" spans="1:24" x14ac:dyDescent="0.25">
      <c r="A17" s="3"/>
      <c r="B17" s="1">
        <v>1300767.2431455899</v>
      </c>
      <c r="F17" s="3"/>
      <c r="G17" s="1">
        <v>1108446.7561693499</v>
      </c>
      <c r="H17" s="1"/>
      <c r="I17" s="1"/>
      <c r="K17" s="3"/>
      <c r="L17" s="1">
        <v>1240999.4125721101</v>
      </c>
      <c r="M17" s="1"/>
      <c r="N17" s="1"/>
      <c r="P17" s="3"/>
      <c r="Q17" s="1">
        <v>1101386.8333417401</v>
      </c>
      <c r="R17" s="1"/>
      <c r="S17" s="1"/>
      <c r="U17" s="3"/>
      <c r="V17" s="1">
        <v>1311292.0870988001</v>
      </c>
      <c r="W17" s="1"/>
      <c r="X17" s="1"/>
    </row>
    <row r="18" spans="1:24" x14ac:dyDescent="0.25">
      <c r="A18" s="3"/>
      <c r="B18" s="1">
        <v>995211.295190176</v>
      </c>
      <c r="F18" s="3"/>
      <c r="G18" s="1">
        <v>872893.57210376696</v>
      </c>
      <c r="H18" s="1"/>
      <c r="I18" s="1"/>
      <c r="K18" s="3"/>
      <c r="L18" s="1">
        <v>933073.94375150895</v>
      </c>
      <c r="M18" s="1"/>
      <c r="N18" s="1"/>
      <c r="P18" s="3"/>
      <c r="Q18" s="1">
        <v>855284.70568728796</v>
      </c>
      <c r="R18" s="1"/>
      <c r="S18" s="1"/>
      <c r="U18" s="3"/>
      <c r="V18" s="1">
        <v>1319661.0702148899</v>
      </c>
      <c r="W18" s="1"/>
      <c r="X18" s="1"/>
    </row>
    <row r="19" spans="1:24" x14ac:dyDescent="0.25">
      <c r="A19" s="3"/>
      <c r="B19" s="1">
        <v>1042638.7652847799</v>
      </c>
      <c r="F19" s="3"/>
      <c r="G19" s="1">
        <v>892944.360436538</v>
      </c>
      <c r="H19" s="1"/>
      <c r="I19" s="1"/>
      <c r="K19" s="3"/>
      <c r="L19" s="1">
        <v>1006008.40437814</v>
      </c>
      <c r="M19" s="1"/>
      <c r="N19" s="1"/>
      <c r="P19" s="3"/>
      <c r="Q19" s="1">
        <v>912658.44972723594</v>
      </c>
      <c r="R19" s="1"/>
      <c r="S19" s="1"/>
      <c r="U19" s="3"/>
      <c r="V19" s="1">
        <v>1348282.5316741001</v>
      </c>
      <c r="W19" s="1"/>
      <c r="X19" s="1"/>
    </row>
    <row r="20" spans="1:24" x14ac:dyDescent="0.25">
      <c r="A20" s="3"/>
      <c r="B20" s="1">
        <v>855125.46933973196</v>
      </c>
      <c r="F20" s="3"/>
      <c r="G20" s="1">
        <v>803016.00502313895</v>
      </c>
      <c r="H20" s="1"/>
      <c r="I20" s="1"/>
      <c r="K20" s="3"/>
      <c r="L20" s="1">
        <v>895753.63102424098</v>
      </c>
      <c r="M20" s="1"/>
      <c r="N20" s="1"/>
      <c r="P20" s="3"/>
      <c r="Q20" s="1">
        <v>897540.90469212295</v>
      </c>
      <c r="R20" s="1"/>
      <c r="S20" s="1"/>
      <c r="U20" s="3"/>
      <c r="V20" s="1">
        <v>1264853.89587562</v>
      </c>
      <c r="W20" s="1"/>
      <c r="X20" s="1"/>
    </row>
    <row r="21" spans="1:24" x14ac:dyDescent="0.25">
      <c r="A21" s="3" t="s">
        <v>44</v>
      </c>
      <c r="B21" s="1">
        <v>903489.684292046</v>
      </c>
      <c r="C21" s="5">
        <f>AVERAGE(B21:B25)/10000</f>
        <v>80.453698888910253</v>
      </c>
      <c r="D21" s="5">
        <f>STDEV(B21:B25)/10000</f>
        <v>9.1332512818942995</v>
      </c>
      <c r="F21" s="3" t="s">
        <v>44</v>
      </c>
      <c r="G21" s="1">
        <v>752654.85276479099</v>
      </c>
      <c r="H21" s="5">
        <f>AVERAGE(G21:G25)/10000</f>
        <v>69.516548409940185</v>
      </c>
      <c r="I21" s="5">
        <f>STDEV(G21:G25)/10000</f>
        <v>6.83379374405727</v>
      </c>
      <c r="K21" s="3" t="s">
        <v>44</v>
      </c>
      <c r="L21" s="1">
        <v>804862.30524233705</v>
      </c>
      <c r="M21" s="5">
        <f>AVERAGE(L21:L25)/10000</f>
        <v>72.912030792496253</v>
      </c>
      <c r="N21" s="5">
        <f>STDEV(L21:L25)/10000</f>
        <v>5.3785704765205811</v>
      </c>
      <c r="P21" s="3" t="s">
        <v>44</v>
      </c>
      <c r="Q21" s="1">
        <v>592810.16656542104</v>
      </c>
      <c r="R21" s="5">
        <f>AVERAGE(Q21:Q25)/10000</f>
        <v>57.781807625349124</v>
      </c>
      <c r="S21" s="5">
        <f>STDEV(Q21:Q25)/10000</f>
        <v>15.559270235906466</v>
      </c>
      <c r="U21" s="3" t="s">
        <v>44</v>
      </c>
      <c r="V21" s="1">
        <v>1239186.8901468799</v>
      </c>
      <c r="W21" s="5">
        <f>AVERAGE(V21:V25)/10000</f>
        <v>124.8854553152082</v>
      </c>
      <c r="X21" s="5">
        <f>STDEV(V21:V25)/10000</f>
        <v>11.411080246201884</v>
      </c>
    </row>
    <row r="22" spans="1:24" x14ac:dyDescent="0.25">
      <c r="A22" s="3"/>
      <c r="B22" s="1">
        <v>827775.90685001598</v>
      </c>
      <c r="F22" s="3"/>
      <c r="G22" s="1">
        <v>710856.52130127104</v>
      </c>
      <c r="H22" s="1"/>
      <c r="I22" s="1"/>
      <c r="K22" s="3"/>
      <c r="L22" s="1">
        <v>717288.60872014298</v>
      </c>
      <c r="M22" s="1"/>
      <c r="N22" s="1"/>
      <c r="P22" s="3"/>
      <c r="Q22" s="1">
        <v>666976.25582998304</v>
      </c>
      <c r="R22" s="1"/>
      <c r="S22" s="1"/>
      <c r="U22" s="3"/>
      <c r="V22" s="1">
        <v>1157087.35404251</v>
      </c>
      <c r="W22" s="1"/>
      <c r="X22" s="1"/>
    </row>
    <row r="23" spans="1:24" x14ac:dyDescent="0.25">
      <c r="A23" s="3"/>
      <c r="B23" s="1">
        <v>724752.56273743499</v>
      </c>
      <c r="F23" s="3"/>
      <c r="G23" s="1">
        <v>612928.32534985198</v>
      </c>
      <c r="H23" s="1"/>
      <c r="I23" s="1"/>
      <c r="K23" s="3"/>
      <c r="L23" s="1">
        <v>674164.77175982599</v>
      </c>
      <c r="M23" s="1"/>
      <c r="N23" s="1"/>
      <c r="P23" s="3"/>
      <c r="Q23" s="1">
        <v>639284.84240257298</v>
      </c>
      <c r="R23" s="1"/>
      <c r="S23" s="1"/>
      <c r="U23" s="3"/>
      <c r="V23" s="1">
        <v>1395748.81016212</v>
      </c>
      <c r="W23" s="1"/>
      <c r="X23" s="1"/>
    </row>
    <row r="24" spans="1:24" x14ac:dyDescent="0.25">
      <c r="A24" s="3"/>
      <c r="B24" s="1">
        <v>694535.62240605894</v>
      </c>
      <c r="F24" s="3"/>
      <c r="G24" s="1">
        <v>635176.04923650995</v>
      </c>
      <c r="H24" s="1"/>
      <c r="I24" s="1"/>
      <c r="K24" s="3"/>
      <c r="L24" s="1">
        <v>688348.54688562895</v>
      </c>
      <c r="M24" s="1"/>
      <c r="N24" s="1"/>
      <c r="P24" s="3"/>
      <c r="Q24" s="1">
        <v>306370.02407166798</v>
      </c>
      <c r="R24" s="1"/>
      <c r="S24" s="1"/>
      <c r="U24" s="3"/>
      <c r="V24" s="1">
        <v>1328494.81560249</v>
      </c>
      <c r="W24" s="1"/>
      <c r="X24" s="1"/>
    </row>
    <row r="25" spans="1:24" x14ac:dyDescent="0.25">
      <c r="A25" s="3"/>
      <c r="B25" s="1">
        <v>872131.16815995704</v>
      </c>
      <c r="F25" s="3"/>
      <c r="G25" s="1">
        <v>764211.67184458603</v>
      </c>
      <c r="H25" s="1"/>
      <c r="I25" s="1"/>
      <c r="K25" s="3"/>
      <c r="L25" s="1">
        <v>760937.30701687699</v>
      </c>
      <c r="M25" s="1"/>
      <c r="N25" s="1"/>
      <c r="P25" s="3"/>
      <c r="Q25" s="1">
        <v>683649.09239781101</v>
      </c>
      <c r="R25" s="1"/>
      <c r="S25" s="1"/>
      <c r="U25" s="3"/>
      <c r="V25" s="1">
        <v>1123754.8958064099</v>
      </c>
      <c r="W25" s="1"/>
      <c r="X25" s="1"/>
    </row>
    <row r="26" spans="1:24" x14ac:dyDescent="0.25">
      <c r="A26" s="3" t="s">
        <v>45</v>
      </c>
      <c r="B26" s="1">
        <v>1007507.38256355</v>
      </c>
      <c r="C26" s="5">
        <f>AVERAGE(B26:B30)/10000</f>
        <v>89.808127789468443</v>
      </c>
      <c r="D26" s="5">
        <f>STDEV(B26:B30)/10000</f>
        <v>24.335447553040446</v>
      </c>
      <c r="F26" s="3" t="s">
        <v>45</v>
      </c>
      <c r="G26" s="1">
        <v>803216.16287122795</v>
      </c>
      <c r="H26" s="5">
        <f>AVERAGE(G26:G30)/10000</f>
        <v>73.899578575917914</v>
      </c>
      <c r="I26" s="5">
        <f>STDEV(G26:G30)/10000</f>
        <v>19.013906926815956</v>
      </c>
      <c r="K26" s="3" t="s">
        <v>45</v>
      </c>
      <c r="L26" s="1">
        <v>874077.21214270499</v>
      </c>
      <c r="M26" s="5">
        <f>AVERAGE(L26:L30)/10000</f>
        <v>75.946322646829628</v>
      </c>
      <c r="N26" s="5">
        <f>STDEV(L26:L30)/10000</f>
        <v>22.208475757481359</v>
      </c>
      <c r="P26" s="3" t="s">
        <v>45</v>
      </c>
      <c r="Q26" s="1">
        <v>714608.25681914599</v>
      </c>
      <c r="R26" s="5">
        <f>AVERAGE(Q26:Q30)/10000</f>
        <v>67.781686948870828</v>
      </c>
      <c r="S26" s="5">
        <f>STDEV(Q26:Q30)/10000</f>
        <v>16.355300748805924</v>
      </c>
      <c r="U26" s="3" t="s">
        <v>45</v>
      </c>
      <c r="V26" s="1">
        <v>1209047.0558815701</v>
      </c>
      <c r="W26" s="5">
        <f>AVERAGE(V26:V30)/10000</f>
        <v>126.22748645885079</v>
      </c>
      <c r="X26" s="5">
        <f>STDEV(V26:V30)/10000</f>
        <v>7.8639280970006933</v>
      </c>
    </row>
    <row r="27" spans="1:24" x14ac:dyDescent="0.25">
      <c r="A27" s="3"/>
      <c r="B27" s="1">
        <v>989231.75104874396</v>
      </c>
      <c r="F27" s="3"/>
      <c r="G27" s="1">
        <v>859070.065782903</v>
      </c>
      <c r="H27" s="1"/>
      <c r="I27" s="1"/>
      <c r="L27" s="1">
        <v>935750.76529528305</v>
      </c>
      <c r="M27" s="1"/>
      <c r="N27" s="1"/>
      <c r="Q27" s="1">
        <v>726275.11068571301</v>
      </c>
      <c r="R27" s="1"/>
      <c r="S27" s="1"/>
      <c r="V27" s="1">
        <v>1191947.81217096</v>
      </c>
      <c r="W27" s="1"/>
      <c r="X27" s="1"/>
    </row>
    <row r="28" spans="1:24" x14ac:dyDescent="0.25">
      <c r="A28" s="3"/>
      <c r="B28" s="1">
        <v>1189933.96362391</v>
      </c>
      <c r="F28" s="3"/>
      <c r="G28" s="1">
        <v>920769.26350141701</v>
      </c>
      <c r="H28" s="1"/>
      <c r="I28" s="1"/>
      <c r="L28" s="1">
        <v>934569.98529257602</v>
      </c>
      <c r="M28" s="1"/>
      <c r="N28" s="1"/>
      <c r="Q28" s="1">
        <v>831092.22100378003</v>
      </c>
      <c r="R28" s="1"/>
      <c r="S28" s="1"/>
      <c r="V28" s="1">
        <v>1389040.21214221</v>
      </c>
      <c r="W28" s="1"/>
      <c r="X28" s="1"/>
    </row>
    <row r="29" spans="1:24" x14ac:dyDescent="0.25">
      <c r="A29" s="3"/>
      <c r="B29" s="1">
        <v>723217.33614640206</v>
      </c>
      <c r="F29" s="3"/>
      <c r="G29" s="1">
        <v>670033.70478481299</v>
      </c>
      <c r="H29" s="1"/>
      <c r="I29" s="1"/>
      <c r="L29" s="1">
        <v>609611.53239537904</v>
      </c>
      <c r="M29" s="1"/>
      <c r="N29" s="1"/>
      <c r="Q29" s="1">
        <v>718798.13328915497</v>
      </c>
      <c r="R29" s="1"/>
      <c r="S29" s="1"/>
      <c r="V29" s="1">
        <v>1281679.6805417</v>
      </c>
      <c r="W29" s="1"/>
      <c r="X29" s="1"/>
    </row>
    <row r="30" spans="1:24" x14ac:dyDescent="0.25">
      <c r="A30" s="3"/>
      <c r="B30" s="1">
        <v>580515.95609081595</v>
      </c>
      <c r="F30" s="3"/>
      <c r="G30" s="1">
        <v>441889.73185553501</v>
      </c>
      <c r="H30" s="1"/>
      <c r="I30" s="1"/>
      <c r="L30" s="1">
        <v>443306.63721553801</v>
      </c>
      <c r="M30" s="1"/>
      <c r="N30" s="1"/>
      <c r="Q30" s="1">
        <v>398310.625645747</v>
      </c>
      <c r="R30" s="1"/>
      <c r="S30" s="1"/>
      <c r="V30" s="1">
        <v>1239659.5622061</v>
      </c>
      <c r="W30" s="1"/>
      <c r="X30" s="1"/>
    </row>
    <row r="31" spans="1:24" x14ac:dyDescent="0.25">
      <c r="A31" s="3"/>
    </row>
    <row r="33" spans="6:24" x14ac:dyDescent="0.25">
      <c r="F33" s="4" t="s">
        <v>46</v>
      </c>
      <c r="G33" s="23"/>
      <c r="K33" s="4" t="s">
        <v>47</v>
      </c>
      <c r="L33" s="23"/>
      <c r="P33" s="4" t="s">
        <v>48</v>
      </c>
      <c r="Q33" s="23"/>
      <c r="U33" s="4" t="s">
        <v>49</v>
      </c>
      <c r="V33" s="23"/>
    </row>
    <row r="34" spans="6:24" x14ac:dyDescent="0.25">
      <c r="G34" s="2" t="s">
        <v>0</v>
      </c>
      <c r="L34" s="2" t="s">
        <v>0</v>
      </c>
      <c r="Q34" s="2" t="s">
        <v>0</v>
      </c>
      <c r="V34" s="2" t="s">
        <v>0</v>
      </c>
    </row>
    <row r="35" spans="6:24" x14ac:dyDescent="0.25">
      <c r="G35" s="2" t="s">
        <v>1</v>
      </c>
      <c r="H35" s="2" t="s">
        <v>41</v>
      </c>
      <c r="I35" s="2" t="s">
        <v>10</v>
      </c>
      <c r="L35" s="2" t="s">
        <v>1</v>
      </c>
      <c r="M35" s="2" t="s">
        <v>41</v>
      </c>
      <c r="N35" s="2" t="s">
        <v>10</v>
      </c>
      <c r="Q35" s="2" t="s">
        <v>1</v>
      </c>
      <c r="R35" s="2" t="s">
        <v>41</v>
      </c>
      <c r="S35" s="2" t="s">
        <v>10</v>
      </c>
      <c r="V35" s="2" t="s">
        <v>1</v>
      </c>
      <c r="W35" s="2" t="s">
        <v>41</v>
      </c>
      <c r="X35" s="2" t="s">
        <v>10</v>
      </c>
    </row>
    <row r="36" spans="6:24" x14ac:dyDescent="0.25">
      <c r="F36" s="3" t="s">
        <v>2</v>
      </c>
      <c r="G36" s="1">
        <v>1523620.7299927501</v>
      </c>
      <c r="H36" s="5">
        <f>AVERAGE(G36:G40)/10000</f>
        <v>144.61908746329559</v>
      </c>
      <c r="I36" s="5">
        <f>STDEV(G36:G40)/10000</f>
        <v>5.7511072121245439</v>
      </c>
      <c r="K36" s="3" t="s">
        <v>2</v>
      </c>
      <c r="L36" s="1">
        <v>1359268.3202611799</v>
      </c>
      <c r="M36" s="5">
        <f>AVERAGE(L36:L40)/10000</f>
        <v>146.79215358891321</v>
      </c>
      <c r="N36" s="5">
        <f>STDEV(L36:L40)/10000</f>
        <v>11.854149523308664</v>
      </c>
      <c r="P36" s="3" t="s">
        <v>2</v>
      </c>
      <c r="Q36" s="1">
        <v>945823.55753978295</v>
      </c>
      <c r="R36" s="5">
        <f>AVERAGE(Q36:Q40)/10000</f>
        <v>84.124960520381592</v>
      </c>
      <c r="S36" s="5">
        <f>STDEV(Q36:Q40)/10000</f>
        <v>6.463574758195251</v>
      </c>
      <c r="U36" s="3" t="s">
        <v>2</v>
      </c>
      <c r="V36" s="1">
        <v>1199344.6830170201</v>
      </c>
      <c r="W36" s="5">
        <f>AVERAGE(V36:V40)/10000</f>
        <v>138.24892621283021</v>
      </c>
      <c r="X36" s="5">
        <f>STDEV(V36:V40)/10000</f>
        <v>14.394918299993954</v>
      </c>
    </row>
    <row r="37" spans="6:24" x14ac:dyDescent="0.25">
      <c r="F37" s="3"/>
      <c r="G37" s="1">
        <v>1459097.6742249499</v>
      </c>
      <c r="H37" s="1"/>
      <c r="I37" s="1"/>
      <c r="K37" s="3"/>
      <c r="L37" s="1">
        <v>1387833.51306116</v>
      </c>
      <c r="M37" s="1"/>
      <c r="N37" s="1"/>
      <c r="P37" s="3"/>
      <c r="Q37" s="1">
        <v>836896.74752631201</v>
      </c>
      <c r="R37" s="1"/>
      <c r="S37" s="1"/>
      <c r="U37" s="3"/>
      <c r="V37" s="1">
        <v>1260308.81950417</v>
      </c>
      <c r="W37" s="1"/>
      <c r="X37" s="1"/>
    </row>
    <row r="38" spans="6:24" x14ac:dyDescent="0.25">
      <c r="F38" s="3"/>
      <c r="G38" s="1">
        <v>1386249.14236543</v>
      </c>
      <c r="H38" s="1"/>
      <c r="I38" s="1"/>
      <c r="K38" s="3"/>
      <c r="L38" s="1">
        <v>1521204.75269084</v>
      </c>
      <c r="M38" s="1"/>
      <c r="N38" s="1"/>
      <c r="P38" s="3"/>
      <c r="Q38" s="1">
        <v>784407.72192824003</v>
      </c>
      <c r="R38" s="1"/>
      <c r="S38" s="1"/>
      <c r="U38" s="3"/>
      <c r="V38" s="1">
        <v>1443092.91147739</v>
      </c>
      <c r="W38" s="1"/>
      <c r="X38" s="1"/>
    </row>
    <row r="39" spans="6:24" x14ac:dyDescent="0.25">
      <c r="F39" s="3"/>
      <c r="G39" s="1">
        <v>1392178.5401126801</v>
      </c>
      <c r="H39" s="1"/>
      <c r="I39" s="1"/>
      <c r="K39" s="3"/>
      <c r="L39" s="1">
        <v>1649613.68262786</v>
      </c>
      <c r="M39" s="1"/>
      <c r="N39" s="1"/>
      <c r="P39" s="3"/>
      <c r="Q39" s="1">
        <v>791412.327314027</v>
      </c>
      <c r="R39" s="1"/>
      <c r="S39" s="1"/>
      <c r="U39" s="3"/>
      <c r="V39" s="1">
        <v>1524829.8677654001</v>
      </c>
      <c r="W39" s="1"/>
      <c r="X39" s="1"/>
    </row>
    <row r="40" spans="6:24" x14ac:dyDescent="0.25">
      <c r="F40" s="3"/>
      <c r="G40" s="1">
        <v>1469808.2864689699</v>
      </c>
      <c r="H40" s="1"/>
      <c r="I40" s="1"/>
      <c r="K40" s="3"/>
      <c r="L40" s="1">
        <v>1421687.41080462</v>
      </c>
      <c r="M40" s="1"/>
      <c r="N40" s="1"/>
      <c r="P40" s="3"/>
      <c r="Q40" s="1">
        <v>847707.67171071796</v>
      </c>
      <c r="R40" s="1"/>
      <c r="S40" s="1"/>
      <c r="U40" s="3"/>
      <c r="V40" s="1">
        <v>1484870.02887753</v>
      </c>
      <c r="W40" s="1"/>
      <c r="X40" s="1"/>
    </row>
    <row r="41" spans="6:24" x14ac:dyDescent="0.25">
      <c r="F41" s="3" t="s">
        <v>42</v>
      </c>
      <c r="G41" s="1">
        <v>1307222.45344667</v>
      </c>
      <c r="H41" s="5">
        <f>AVERAGE(G41:G45)/10000</f>
        <v>125.73045672232382</v>
      </c>
      <c r="I41" s="5">
        <f>STDEV(G41:G45)/10000</f>
        <v>6.5704472206046063</v>
      </c>
      <c r="K41" s="3" t="s">
        <v>42</v>
      </c>
      <c r="L41" s="1">
        <v>1214879.5826695201</v>
      </c>
      <c r="M41" s="5">
        <f>AVERAGE(L41:L45)/10000</f>
        <v>121.80680953382299</v>
      </c>
      <c r="N41" s="5">
        <f>STDEV(L41:L45)/10000</f>
        <v>4.7660400735626354</v>
      </c>
      <c r="P41" s="3" t="s">
        <v>42</v>
      </c>
      <c r="Q41" s="1">
        <v>808075.875148113</v>
      </c>
      <c r="R41" s="5">
        <f>AVERAGE(Q41:Q45)/10000</f>
        <v>80.865750309650508</v>
      </c>
      <c r="S41" s="5">
        <f>STDEV(Q41:Q45)/10000</f>
        <v>3.1347443842873299</v>
      </c>
      <c r="U41" s="3" t="s">
        <v>42</v>
      </c>
      <c r="V41" s="1">
        <v>1151236.1731789701</v>
      </c>
      <c r="W41" s="5">
        <f>AVERAGE(V41:V45)/10000</f>
        <v>129.17737787793217</v>
      </c>
      <c r="X41" s="5">
        <f>STDEV(V41:V45)/10000</f>
        <v>11.342891628470568</v>
      </c>
    </row>
    <row r="42" spans="6:24" x14ac:dyDescent="0.25">
      <c r="F42" s="3"/>
      <c r="G42" s="1">
        <v>1183743.6514107001</v>
      </c>
      <c r="H42" s="1"/>
      <c r="I42" s="1"/>
      <c r="K42" s="3"/>
      <c r="L42" s="1">
        <v>1143606.92438916</v>
      </c>
      <c r="M42" s="1"/>
      <c r="N42" s="1"/>
      <c r="P42" s="3"/>
      <c r="Q42" s="1">
        <v>763927.37275202805</v>
      </c>
      <c r="R42" s="1"/>
      <c r="S42" s="1"/>
      <c r="U42" s="3"/>
      <c r="V42" s="1">
        <v>1293299.13313815</v>
      </c>
      <c r="W42" s="1"/>
      <c r="X42" s="1"/>
    </row>
    <row r="43" spans="6:24" x14ac:dyDescent="0.25">
      <c r="F43" s="3"/>
      <c r="G43" s="1">
        <v>1198613.4330392999</v>
      </c>
      <c r="H43" s="1"/>
      <c r="I43" s="1"/>
      <c r="K43" s="3"/>
      <c r="L43" s="1">
        <v>1212109.9823165</v>
      </c>
      <c r="M43" s="1"/>
      <c r="N43" s="1"/>
      <c r="P43" s="3"/>
      <c r="Q43" s="1">
        <v>814266.01499307598</v>
      </c>
      <c r="R43" s="1"/>
      <c r="S43" s="1"/>
      <c r="U43" s="3"/>
      <c r="V43" s="1">
        <v>1251559.1451369401</v>
      </c>
      <c r="W43" s="1"/>
      <c r="X43" s="1"/>
    </row>
    <row r="44" spans="6:24" x14ac:dyDescent="0.25">
      <c r="F44" s="3"/>
      <c r="G44" s="1">
        <v>1334046.92477563</v>
      </c>
      <c r="H44" s="1"/>
      <c r="I44" s="1"/>
      <c r="K44" s="3"/>
      <c r="L44" s="1">
        <v>1259242.8431432899</v>
      </c>
      <c r="M44" s="1"/>
      <c r="N44" s="1"/>
      <c r="P44" s="3"/>
      <c r="Q44" s="1">
        <v>852066.46907060803</v>
      </c>
      <c r="R44" s="1"/>
      <c r="S44" s="1"/>
      <c r="U44" s="3"/>
      <c r="V44" s="1">
        <v>1465151.7006045601</v>
      </c>
      <c r="W44" s="1"/>
      <c r="X44" s="1"/>
    </row>
    <row r="45" spans="6:24" x14ac:dyDescent="0.25">
      <c r="F45" s="3"/>
      <c r="G45" s="1">
        <v>1262896.3734438899</v>
      </c>
      <c r="H45" s="1"/>
      <c r="I45" s="1"/>
      <c r="K45" s="3"/>
      <c r="L45" s="1">
        <v>1260501.1441726801</v>
      </c>
      <c r="M45" s="1"/>
      <c r="N45" s="1"/>
      <c r="P45" s="3"/>
      <c r="Q45" s="1">
        <v>804951.78351870098</v>
      </c>
      <c r="R45" s="1"/>
      <c r="S45" s="1"/>
      <c r="U45" s="3"/>
      <c r="V45" s="1">
        <v>1297622.74183799</v>
      </c>
      <c r="W45" s="1"/>
      <c r="X45" s="1"/>
    </row>
    <row r="46" spans="6:24" x14ac:dyDescent="0.25">
      <c r="F46" s="3" t="s">
        <v>43</v>
      </c>
      <c r="G46" s="1">
        <v>1162489.7837302301</v>
      </c>
      <c r="H46" s="5">
        <f>AVERAGE(G46:G50)/10000</f>
        <v>105.34690662146448</v>
      </c>
      <c r="I46" s="5">
        <f>STDEV(G46:G50)/10000</f>
        <v>8.1579854137532237</v>
      </c>
      <c r="K46" s="3" t="s">
        <v>43</v>
      </c>
      <c r="L46" s="1">
        <v>1092072.5571792901</v>
      </c>
      <c r="M46" s="5">
        <f>AVERAGE(L46:L50)/10000</f>
        <v>95.138068709794368</v>
      </c>
      <c r="N46" s="5">
        <f>STDEV(L46:L50)/10000</f>
        <v>11.204453651096964</v>
      </c>
      <c r="P46" s="3" t="s">
        <v>43</v>
      </c>
      <c r="Q46" s="1">
        <v>753934.13803321496</v>
      </c>
      <c r="R46" s="5">
        <f>AVERAGE(Q46:Q50)/10000</f>
        <v>67.016028947766713</v>
      </c>
      <c r="S46" s="5">
        <f>STDEV(Q46:Q50)/10000</f>
        <v>7.6638686787469243</v>
      </c>
      <c r="U46" s="3" t="s">
        <v>43</v>
      </c>
      <c r="V46" s="1">
        <v>1135464.2416398299</v>
      </c>
      <c r="W46" s="5">
        <f>AVERAGE(V46:V50)/10000</f>
        <v>106.20225816773059</v>
      </c>
      <c r="X46" s="5">
        <f>STDEV(V46:V50)/10000</f>
        <v>4.891011406300005</v>
      </c>
    </row>
    <row r="47" spans="6:24" x14ac:dyDescent="0.25">
      <c r="F47" s="3"/>
      <c r="G47" s="1">
        <v>1114798.43060527</v>
      </c>
      <c r="H47" s="1"/>
      <c r="I47" s="1"/>
      <c r="K47" s="3"/>
      <c r="L47" s="1">
        <v>966524.59553845704</v>
      </c>
      <c r="M47" s="1"/>
      <c r="N47" s="1"/>
      <c r="P47" s="3"/>
      <c r="Q47" s="1">
        <v>750667.08928032895</v>
      </c>
      <c r="R47" s="1"/>
      <c r="S47" s="1"/>
      <c r="U47" s="3"/>
      <c r="V47" s="1">
        <v>1088699.8019980399</v>
      </c>
      <c r="W47" s="1"/>
      <c r="X47" s="1"/>
    </row>
    <row r="48" spans="6:24" x14ac:dyDescent="0.25">
      <c r="F48" s="3"/>
      <c r="G48" s="1">
        <v>1009137.60959912</v>
      </c>
      <c r="H48" s="1"/>
      <c r="I48" s="1"/>
      <c r="K48" s="3"/>
      <c r="L48" s="1">
        <v>781092.29515178897</v>
      </c>
      <c r="M48" s="1"/>
      <c r="N48" s="1"/>
      <c r="P48" s="3"/>
      <c r="Q48" s="1">
        <v>640806.40721339697</v>
      </c>
      <c r="R48" s="1"/>
      <c r="S48" s="1"/>
      <c r="U48" s="3"/>
      <c r="V48" s="1">
        <v>1019792.53412876</v>
      </c>
      <c r="W48" s="1"/>
      <c r="X48" s="1"/>
    </row>
    <row r="49" spans="6:24" x14ac:dyDescent="0.25">
      <c r="F49" s="3"/>
      <c r="G49" s="1">
        <v>1013575.30693172</v>
      </c>
      <c r="H49" s="1"/>
      <c r="I49" s="1"/>
      <c r="K49" s="3"/>
      <c r="L49" s="1">
        <v>981950.05411706003</v>
      </c>
      <c r="M49" s="1"/>
      <c r="N49" s="1"/>
      <c r="P49" s="3"/>
      <c r="Q49" s="1">
        <v>598805.61965838703</v>
      </c>
      <c r="R49" s="1"/>
      <c r="S49" s="1"/>
      <c r="U49" s="3"/>
      <c r="V49" s="1">
        <v>1034579.85350737</v>
      </c>
      <c r="W49" s="1"/>
      <c r="X49" s="1"/>
    </row>
    <row r="50" spans="6:24" x14ac:dyDescent="0.25">
      <c r="F50" s="3"/>
      <c r="G50" s="1">
        <v>967344.20020688302</v>
      </c>
      <c r="H50" s="1"/>
      <c r="I50" s="1"/>
      <c r="K50" s="3"/>
      <c r="L50" s="1">
        <v>935263.93350312195</v>
      </c>
      <c r="M50" s="1"/>
      <c r="N50" s="1"/>
      <c r="P50" s="3"/>
      <c r="Q50" s="1">
        <v>606588.19320300804</v>
      </c>
      <c r="R50" s="1"/>
      <c r="S50" s="1"/>
      <c r="U50" s="3"/>
      <c r="V50" s="1">
        <v>1031576.47711253</v>
      </c>
      <c r="W50" s="1"/>
      <c r="X50" s="1"/>
    </row>
    <row r="51" spans="6:24" x14ac:dyDescent="0.25">
      <c r="F51" s="3" t="s">
        <v>44</v>
      </c>
      <c r="G51" s="1">
        <v>1049364.3766898499</v>
      </c>
      <c r="H51" s="5">
        <f>AVERAGE(G51:G55)/10000</f>
        <v>109.0088866692858</v>
      </c>
      <c r="I51" s="5">
        <f>STDEV(G51:G55)/10000</f>
        <v>3.9675260344329835</v>
      </c>
      <c r="K51" s="3" t="s">
        <v>44</v>
      </c>
      <c r="L51" s="1">
        <v>926230.07495549705</v>
      </c>
      <c r="M51" s="5">
        <f>AVERAGE(L51:L55)/10000</f>
        <v>86.127724256473982</v>
      </c>
      <c r="N51" s="5">
        <f>STDEV(L51:L55)/10000</f>
        <v>7.6204320369061618</v>
      </c>
      <c r="P51" s="3" t="s">
        <v>44</v>
      </c>
      <c r="Q51" s="1">
        <v>676570.97514327895</v>
      </c>
      <c r="R51" s="5">
        <f>AVERAGE(Q51:Q55)/10000</f>
        <v>72.8373912523233</v>
      </c>
      <c r="S51" s="5">
        <f>STDEV(Q51:Q55)/10000</f>
        <v>6.8299159851567284</v>
      </c>
      <c r="U51" s="3" t="s">
        <v>44</v>
      </c>
      <c r="V51" s="1">
        <v>1006744.7487954</v>
      </c>
      <c r="W51" s="5">
        <f>AVERAGE(V51:V55)/10000</f>
        <v>102.25437038465121</v>
      </c>
      <c r="X51" s="5">
        <f>STDEV(V51:V55)/10000</f>
        <v>5.4294065688535538</v>
      </c>
    </row>
    <row r="52" spans="6:24" x14ac:dyDescent="0.25">
      <c r="F52" s="3"/>
      <c r="G52" s="1">
        <v>1095578.6232457601</v>
      </c>
      <c r="H52" s="1"/>
      <c r="I52" s="1"/>
      <c r="K52" s="3"/>
      <c r="L52" s="1">
        <v>885305.36964831594</v>
      </c>
      <c r="M52" s="1"/>
      <c r="N52" s="1"/>
      <c r="P52" s="3"/>
      <c r="Q52" s="1">
        <v>660688.86836916395</v>
      </c>
      <c r="R52" s="1"/>
      <c r="S52" s="1"/>
      <c r="U52" s="3"/>
      <c r="V52" s="1">
        <v>979297.127920634</v>
      </c>
      <c r="W52" s="1"/>
      <c r="X52" s="1"/>
    </row>
    <row r="53" spans="6:24" x14ac:dyDescent="0.25">
      <c r="F53" s="3"/>
      <c r="G53" s="1">
        <v>1154427.2586034799</v>
      </c>
      <c r="H53" s="1"/>
      <c r="I53" s="1"/>
      <c r="K53" s="3"/>
      <c r="L53" s="1">
        <v>921577.95789770398</v>
      </c>
      <c r="M53" s="1"/>
      <c r="N53" s="1"/>
      <c r="P53" s="3"/>
      <c r="Q53" s="1">
        <v>800258.82795249601</v>
      </c>
      <c r="R53" s="1"/>
      <c r="S53" s="1"/>
      <c r="U53" s="3"/>
      <c r="V53" s="1">
        <v>1107699.8206804199</v>
      </c>
      <c r="W53" s="1"/>
      <c r="X53" s="1"/>
    </row>
    <row r="54" spans="6:24" x14ac:dyDescent="0.25">
      <c r="F54" s="3"/>
      <c r="G54" s="1">
        <v>1070796.6008261601</v>
      </c>
      <c r="H54" s="1"/>
      <c r="I54" s="1"/>
      <c r="K54" s="3"/>
      <c r="L54" s="1">
        <v>829376.82489822595</v>
      </c>
      <c r="M54" s="1"/>
      <c r="N54" s="1"/>
      <c r="P54" s="3"/>
      <c r="Q54" s="1">
        <v>802642.38725445198</v>
      </c>
      <c r="R54" s="1"/>
      <c r="S54" s="1"/>
      <c r="U54" s="3"/>
      <c r="V54" s="1">
        <v>1041730.18029272</v>
      </c>
      <c r="W54" s="1"/>
      <c r="X54" s="1"/>
    </row>
    <row r="55" spans="6:24" x14ac:dyDescent="0.25">
      <c r="F55" s="3"/>
      <c r="G55" s="1">
        <v>1080277.47409904</v>
      </c>
      <c r="H55" s="1"/>
      <c r="I55" s="1"/>
      <c r="K55" s="3"/>
      <c r="L55" s="1">
        <v>743895.98542395595</v>
      </c>
      <c r="M55" s="1"/>
      <c r="N55" s="1"/>
      <c r="P55" s="3"/>
      <c r="Q55" s="1">
        <v>701708.50389677403</v>
      </c>
      <c r="R55" s="1"/>
      <c r="S55" s="1"/>
      <c r="U55" s="3"/>
      <c r="V55" s="1">
        <v>977246.64154338697</v>
      </c>
      <c r="W55" s="1"/>
      <c r="X55" s="1"/>
    </row>
    <row r="56" spans="6:24" x14ac:dyDescent="0.25">
      <c r="F56" s="3" t="s">
        <v>45</v>
      </c>
      <c r="G56" s="1">
        <v>1140869.4739077</v>
      </c>
      <c r="H56" s="5">
        <f>AVERAGE(G56:G60)/10000</f>
        <v>122.8001808106592</v>
      </c>
      <c r="I56" s="5">
        <f>STDEV(G56:G60)/10000</f>
        <v>11.246572841739642</v>
      </c>
      <c r="K56" s="3" t="s">
        <v>45</v>
      </c>
      <c r="L56" s="1">
        <v>813960.27201279602</v>
      </c>
      <c r="M56" s="5">
        <f>AVERAGE(L56:L60)/10000</f>
        <v>93.874375618355913</v>
      </c>
      <c r="N56" s="5">
        <f>STDEV(L56:L60)/10000</f>
        <v>10.123214519553642</v>
      </c>
      <c r="P56" s="3" t="s">
        <v>45</v>
      </c>
      <c r="Q56" s="1">
        <v>801756.10799139598</v>
      </c>
      <c r="R56" s="5">
        <f>AVERAGE(Q56:Q60)/10000</f>
        <v>92.64815755611356</v>
      </c>
      <c r="S56" s="5">
        <f>STDEV(Q56:Q60)/10000</f>
        <v>11.799095106857568</v>
      </c>
      <c r="U56" s="3" t="s">
        <v>45</v>
      </c>
      <c r="V56" s="1">
        <v>969998.08400472603</v>
      </c>
      <c r="W56" s="5">
        <f>AVERAGE(V56:V60)/10000</f>
        <v>104.45609190273836</v>
      </c>
      <c r="X56" s="5">
        <f>STDEV(V56:V60)/10000</f>
        <v>10.678330245862245</v>
      </c>
    </row>
    <row r="57" spans="6:24" x14ac:dyDescent="0.25">
      <c r="F57" s="3"/>
      <c r="G57" s="1">
        <v>1233873.4663188299</v>
      </c>
      <c r="H57" s="1"/>
      <c r="I57" s="1"/>
      <c r="K57" s="3"/>
      <c r="L57" s="1">
        <v>895377.61286800401</v>
      </c>
      <c r="M57" s="1"/>
      <c r="N57" s="1"/>
      <c r="P57" s="3"/>
      <c r="Q57" s="1">
        <v>809062.25567924895</v>
      </c>
      <c r="R57" s="1"/>
      <c r="S57" s="1"/>
      <c r="U57" s="3"/>
      <c r="V57" s="1">
        <v>1051493.4566073599</v>
      </c>
      <c r="W57" s="1"/>
      <c r="X57" s="1"/>
    </row>
    <row r="58" spans="6:24" x14ac:dyDescent="0.25">
      <c r="F58" s="3"/>
      <c r="G58" s="1">
        <v>1419534.5568359401</v>
      </c>
      <c r="H58" s="1"/>
      <c r="I58" s="1"/>
      <c r="K58" s="3"/>
      <c r="L58" s="1">
        <v>942844.22970851697</v>
      </c>
      <c r="M58" s="1"/>
      <c r="N58" s="1"/>
      <c r="P58" s="3"/>
      <c r="Q58" s="1">
        <v>1066016.14602651</v>
      </c>
      <c r="R58" s="1"/>
      <c r="S58" s="1"/>
      <c r="U58" s="3"/>
      <c r="V58" s="1">
        <v>1219641.3004014399</v>
      </c>
      <c r="W58" s="1"/>
      <c r="X58" s="1"/>
    </row>
    <row r="59" spans="6:24" x14ac:dyDescent="0.25">
      <c r="F59" s="3"/>
      <c r="G59" s="1">
        <v>1162793.99454825</v>
      </c>
      <c r="H59" s="1"/>
      <c r="I59" s="1"/>
      <c r="K59" s="3"/>
      <c r="L59" s="1">
        <v>949819.858075439</v>
      </c>
      <c r="M59" s="1"/>
      <c r="N59" s="1"/>
      <c r="P59" s="3"/>
      <c r="Q59" s="1">
        <v>949419.49769119301</v>
      </c>
      <c r="R59" s="1"/>
      <c r="S59" s="1"/>
      <c r="U59" s="3"/>
      <c r="V59" s="1">
        <v>1033127.23599854</v>
      </c>
      <c r="W59" s="1"/>
      <c r="X59" s="1"/>
    </row>
    <row r="60" spans="6:24" x14ac:dyDescent="0.25">
      <c r="G60" s="1">
        <v>1182937.54892224</v>
      </c>
      <c r="H60" s="1"/>
      <c r="I60" s="1"/>
      <c r="L60" s="1">
        <v>1091716.8082530401</v>
      </c>
      <c r="M60" s="1"/>
      <c r="N60" s="1"/>
      <c r="Q60" s="1">
        <v>1006153.8704173299</v>
      </c>
      <c r="R60" s="1"/>
      <c r="S60" s="1"/>
      <c r="V60" s="1">
        <v>948544.51812485198</v>
      </c>
      <c r="W60" s="1"/>
      <c r="X60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2"/>
  <sheetViews>
    <sheetView tabSelected="1" workbookViewId="0">
      <selection activeCell="Q29" sqref="Q29"/>
    </sheetView>
  </sheetViews>
  <sheetFormatPr defaultRowHeight="15" x14ac:dyDescent="0.25"/>
  <sheetData>
    <row r="3" spans="3:26" x14ac:dyDescent="0.25">
      <c r="D3" s="52" t="s">
        <v>95</v>
      </c>
      <c r="E3" s="56"/>
      <c r="F3" s="56"/>
      <c r="G3" s="56"/>
      <c r="H3" s="53"/>
      <c r="J3" s="52" t="s">
        <v>96</v>
      </c>
      <c r="K3" s="56"/>
      <c r="L3" s="56"/>
      <c r="M3" s="56"/>
      <c r="N3" s="53"/>
      <c r="P3" s="52" t="s">
        <v>97</v>
      </c>
      <c r="Q3" s="56"/>
      <c r="R3" s="56"/>
      <c r="S3" s="56"/>
      <c r="T3" s="53"/>
      <c r="V3" s="52" t="s">
        <v>98</v>
      </c>
      <c r="W3" s="56"/>
      <c r="X3" s="56"/>
      <c r="Y3" s="56"/>
      <c r="Z3" s="53"/>
    </row>
    <row r="4" spans="3:26" x14ac:dyDescent="0.25">
      <c r="D4" s="34" t="s">
        <v>2</v>
      </c>
      <c r="E4" s="34" t="s">
        <v>84</v>
      </c>
      <c r="F4" s="34" t="s">
        <v>85</v>
      </c>
      <c r="G4" s="34" t="s">
        <v>86</v>
      </c>
      <c r="H4" s="34" t="s">
        <v>87</v>
      </c>
      <c r="J4" s="34" t="s">
        <v>2</v>
      </c>
      <c r="K4" s="34" t="s">
        <v>84</v>
      </c>
      <c r="L4" s="34" t="s">
        <v>85</v>
      </c>
      <c r="M4" s="34" t="s">
        <v>86</v>
      </c>
      <c r="N4" s="34" t="s">
        <v>87</v>
      </c>
      <c r="P4" s="34" t="s">
        <v>2</v>
      </c>
      <c r="Q4" s="34" t="s">
        <v>84</v>
      </c>
      <c r="R4" s="34" t="s">
        <v>85</v>
      </c>
      <c r="S4" s="34" t="s">
        <v>86</v>
      </c>
      <c r="T4" s="34" t="s">
        <v>87</v>
      </c>
      <c r="V4" s="34" t="s">
        <v>2</v>
      </c>
      <c r="W4" s="34" t="s">
        <v>84</v>
      </c>
      <c r="X4" s="34" t="s">
        <v>85</v>
      </c>
      <c r="Y4" s="34" t="s">
        <v>86</v>
      </c>
      <c r="Z4" s="34" t="s">
        <v>87</v>
      </c>
    </row>
    <row r="5" spans="3:26" x14ac:dyDescent="0.25">
      <c r="D5" s="25">
        <v>242.41800000000001</v>
      </c>
      <c r="E5" s="26">
        <v>197.66200000000001</v>
      </c>
      <c r="F5" s="26">
        <v>213.411</v>
      </c>
      <c r="G5" s="26">
        <v>167.94200000000001</v>
      </c>
      <c r="H5" s="27">
        <v>159.364</v>
      </c>
      <c r="J5" s="25">
        <v>199.65100000000001</v>
      </c>
      <c r="K5" s="26">
        <v>213.411</v>
      </c>
      <c r="L5" s="26">
        <v>286.029</v>
      </c>
      <c r="M5" s="26">
        <v>218.75</v>
      </c>
      <c r="N5" s="27">
        <v>261.10700000000003</v>
      </c>
      <c r="P5" s="25">
        <v>2721.54</v>
      </c>
      <c r="Q5" s="26">
        <v>3845.89</v>
      </c>
      <c r="R5" s="26">
        <v>2845.89</v>
      </c>
      <c r="S5" s="26">
        <v>3103.34</v>
      </c>
      <c r="T5" s="27">
        <v>3833.71</v>
      </c>
      <c r="V5" s="25">
        <v>3010.11</v>
      </c>
      <c r="W5" s="26">
        <v>3163.14</v>
      </c>
      <c r="X5" s="26">
        <v>3739.8</v>
      </c>
      <c r="Y5" s="26">
        <v>3175.98</v>
      </c>
      <c r="Z5" s="27">
        <v>2867.07</v>
      </c>
    </row>
    <row r="6" spans="3:26" x14ac:dyDescent="0.25">
      <c r="D6" s="28">
        <v>264.74900000000002</v>
      </c>
      <c r="E6" s="29">
        <v>136.77500000000001</v>
      </c>
      <c r="F6" s="29">
        <v>237.45599999999999</v>
      </c>
      <c r="G6" s="29">
        <v>197.66200000000001</v>
      </c>
      <c r="H6" s="30">
        <v>152.786</v>
      </c>
      <c r="J6" s="28">
        <v>189.64</v>
      </c>
      <c r="K6" s="29">
        <v>236.98</v>
      </c>
      <c r="L6" s="29">
        <v>199.65100000000001</v>
      </c>
      <c r="M6" s="29">
        <v>143.79</v>
      </c>
      <c r="N6" s="30">
        <v>215.81299999999999</v>
      </c>
      <c r="P6" s="28">
        <v>2743.26</v>
      </c>
      <c r="Q6" s="29">
        <v>3388</v>
      </c>
      <c r="R6" s="29">
        <v>2809.38</v>
      </c>
      <c r="S6" s="29">
        <v>2899.93</v>
      </c>
      <c r="T6" s="30">
        <v>3152.76</v>
      </c>
      <c r="V6" s="28">
        <v>2758.96</v>
      </c>
      <c r="W6" s="29">
        <v>2045.68</v>
      </c>
      <c r="X6" s="29">
        <v>2140.04</v>
      </c>
      <c r="Y6" s="29">
        <v>2779.13</v>
      </c>
      <c r="Z6" s="30">
        <v>2796.32</v>
      </c>
    </row>
    <row r="7" spans="3:26" x14ac:dyDescent="0.25">
      <c r="D7" s="28">
        <v>240.91900000000001</v>
      </c>
      <c r="E7" s="29">
        <v>151.12</v>
      </c>
      <c r="F7" s="29">
        <v>233.643</v>
      </c>
      <c r="G7" s="29">
        <v>157.381</v>
      </c>
      <c r="H7" s="30">
        <v>181.495</v>
      </c>
      <c r="J7" s="28">
        <v>171.63499999999999</v>
      </c>
      <c r="K7" s="29">
        <v>129.09899999999999</v>
      </c>
      <c r="L7" s="29">
        <v>203.61</v>
      </c>
      <c r="M7" s="29">
        <v>162.06700000000001</v>
      </c>
      <c r="N7" s="30">
        <v>205.08799999999999</v>
      </c>
      <c r="P7" s="28">
        <v>2245.35</v>
      </c>
      <c r="Q7" s="29">
        <v>3017.15</v>
      </c>
      <c r="R7" s="29">
        <v>2791.64</v>
      </c>
      <c r="S7" s="29">
        <v>3794.87</v>
      </c>
      <c r="T7" s="30">
        <v>3245.35</v>
      </c>
      <c r="V7" s="28">
        <v>2598.29</v>
      </c>
      <c r="W7" s="29">
        <v>2835.12</v>
      </c>
      <c r="X7" s="29">
        <v>2810.49</v>
      </c>
      <c r="Y7" s="29">
        <v>2488.2399999999998</v>
      </c>
      <c r="Z7" s="30">
        <v>2672.19</v>
      </c>
    </row>
    <row r="8" spans="3:26" x14ac:dyDescent="0.25">
      <c r="D8" s="28">
        <v>288.62900000000002</v>
      </c>
      <c r="E8" s="29">
        <v>156.63900000000001</v>
      </c>
      <c r="F8" s="29">
        <v>226.32499999999999</v>
      </c>
      <c r="G8" s="29">
        <v>166.91300000000001</v>
      </c>
      <c r="H8" s="30">
        <v>165.816</v>
      </c>
      <c r="J8" s="28">
        <v>219.23400000000001</v>
      </c>
      <c r="K8" s="29">
        <v>166.881</v>
      </c>
      <c r="L8" s="29">
        <v>119.813</v>
      </c>
      <c r="M8" s="29">
        <v>236.50399999999999</v>
      </c>
      <c r="N8" s="30">
        <v>193.66499999999999</v>
      </c>
      <c r="P8" s="28">
        <v>2663.97</v>
      </c>
      <c r="Q8" s="29">
        <v>3754.28</v>
      </c>
      <c r="R8" s="29">
        <v>2869.6</v>
      </c>
      <c r="S8" s="29">
        <v>3326.3</v>
      </c>
      <c r="T8" s="30">
        <v>3004.87</v>
      </c>
      <c r="V8" s="28">
        <v>3009.13</v>
      </c>
      <c r="W8" s="29">
        <v>2758.96</v>
      </c>
      <c r="X8" s="29">
        <v>2524.81</v>
      </c>
      <c r="Y8" s="29">
        <v>2818.92</v>
      </c>
      <c r="Z8" s="30">
        <v>3093.31</v>
      </c>
    </row>
    <row r="9" spans="3:26" x14ac:dyDescent="0.25">
      <c r="D9" s="28">
        <v>249.13200000000001</v>
      </c>
      <c r="E9" s="29">
        <v>200.14699999999999</v>
      </c>
      <c r="F9" s="29">
        <v>215.61500000000001</v>
      </c>
      <c r="G9" s="29">
        <v>196.31</v>
      </c>
      <c r="H9" s="30">
        <v>153.12299999999999</v>
      </c>
      <c r="J9" s="28">
        <v>175.63</v>
      </c>
      <c r="K9" s="29">
        <v>210.6</v>
      </c>
      <c r="L9" s="29">
        <v>276.3</v>
      </c>
      <c r="M9" s="29">
        <v>149.5</v>
      </c>
      <c r="N9" s="30">
        <v>215.35599999999999</v>
      </c>
      <c r="P9" s="28">
        <v>2789.2</v>
      </c>
      <c r="Q9" s="29">
        <v>3066.36</v>
      </c>
      <c r="R9" s="29">
        <v>2699.3</v>
      </c>
      <c r="S9" s="29">
        <v>3689.2</v>
      </c>
      <c r="T9" s="30">
        <v>3712.6</v>
      </c>
      <c r="V9" s="28">
        <v>2658.3</v>
      </c>
      <c r="W9" s="29">
        <v>2145.6</v>
      </c>
      <c r="X9" s="29">
        <v>2934.25</v>
      </c>
      <c r="Y9" s="29">
        <v>2823.2</v>
      </c>
      <c r="Z9" s="30">
        <v>2696.92</v>
      </c>
    </row>
    <row r="10" spans="3:26" x14ac:dyDescent="0.25">
      <c r="D10" s="28">
        <v>251.358</v>
      </c>
      <c r="E10" s="29">
        <v>148.61199999999999</v>
      </c>
      <c r="F10" s="29">
        <v>235.2</v>
      </c>
      <c r="G10" s="29">
        <v>159.30000000000001</v>
      </c>
      <c r="H10" s="30">
        <v>179.36</v>
      </c>
      <c r="J10" s="28">
        <v>209.1</v>
      </c>
      <c r="K10" s="29">
        <v>139.62</v>
      </c>
      <c r="L10" s="29">
        <v>129.30000000000001</v>
      </c>
      <c r="M10" s="29">
        <v>216.3</v>
      </c>
      <c r="N10" s="30">
        <v>197.6</v>
      </c>
      <c r="P10" s="28">
        <v>2289.36</v>
      </c>
      <c r="Q10" s="29">
        <v>3326.3</v>
      </c>
      <c r="R10" s="29">
        <v>2789.3</v>
      </c>
      <c r="S10" s="29">
        <v>3268.2</v>
      </c>
      <c r="T10" s="30">
        <v>3104.6</v>
      </c>
      <c r="V10" s="28">
        <v>2861.9</v>
      </c>
      <c r="W10" s="29">
        <v>2234.6</v>
      </c>
      <c r="X10" s="29">
        <v>2645.8</v>
      </c>
      <c r="Y10" s="29">
        <v>2689.7</v>
      </c>
      <c r="Z10" s="30">
        <v>2746.8</v>
      </c>
    </row>
    <row r="11" spans="3:26" x14ac:dyDescent="0.25">
      <c r="C11" s="6" t="s">
        <v>23</v>
      </c>
      <c r="D11" s="6">
        <f>AVERAGE(D5:D10)</f>
        <v>256.20083333333338</v>
      </c>
      <c r="E11" s="7">
        <f t="shared" ref="E11:H11" si="0">AVERAGE(E5:E10)</f>
        <v>165.15916666666666</v>
      </c>
      <c r="F11" s="7">
        <f t="shared" si="0"/>
        <v>226.94166666666669</v>
      </c>
      <c r="G11" s="7">
        <f t="shared" si="0"/>
        <v>174.25133333333335</v>
      </c>
      <c r="H11" s="8">
        <f t="shared" si="0"/>
        <v>165.32400000000001</v>
      </c>
      <c r="I11" s="7" t="s">
        <v>23</v>
      </c>
      <c r="J11" s="58">
        <f>AVERAGE(J5:J10)</f>
        <v>194.14833333333331</v>
      </c>
      <c r="K11" s="7">
        <f t="shared" ref="K11:N11" si="1">AVERAGE(K5:K10)</f>
        <v>182.76516666666666</v>
      </c>
      <c r="L11" s="7">
        <f t="shared" si="1"/>
        <v>202.45050000000001</v>
      </c>
      <c r="M11" s="7">
        <f t="shared" si="1"/>
        <v>187.8185</v>
      </c>
      <c r="N11" s="8">
        <f t="shared" si="1"/>
        <v>214.77149999999997</v>
      </c>
      <c r="O11" s="7" t="s">
        <v>23</v>
      </c>
      <c r="P11" s="58">
        <f>AVERAGE(P5:P10)</f>
        <v>2575.4466666666667</v>
      </c>
      <c r="Q11" s="7">
        <f t="shared" ref="Q11:T11" si="2">AVERAGE(Q5:Q10)</f>
        <v>3399.6633333333334</v>
      </c>
      <c r="R11" s="7">
        <f t="shared" si="2"/>
        <v>2800.8516666666669</v>
      </c>
      <c r="S11" s="7">
        <f t="shared" si="2"/>
        <v>3346.9733333333334</v>
      </c>
      <c r="T11" s="8">
        <f t="shared" si="2"/>
        <v>3342.3149999999991</v>
      </c>
      <c r="U11" s="7" t="s">
        <v>23</v>
      </c>
      <c r="V11" s="58">
        <f>AVERAGE(V5:V10)</f>
        <v>2816.1150000000002</v>
      </c>
      <c r="W11" s="7">
        <f t="shared" ref="W11:Z11" si="3">AVERAGE(W5:W10)</f>
        <v>2530.5166666666669</v>
      </c>
      <c r="X11" s="7">
        <f t="shared" si="3"/>
        <v>2799.1983333333333</v>
      </c>
      <c r="Y11" s="7">
        <f t="shared" si="3"/>
        <v>2795.8616666666671</v>
      </c>
      <c r="Z11" s="8">
        <f t="shared" si="3"/>
        <v>2812.1016666666669</v>
      </c>
    </row>
    <row r="12" spans="3:26" x14ac:dyDescent="0.25">
      <c r="C12" s="18" t="s">
        <v>10</v>
      </c>
      <c r="D12" s="18">
        <f>STDEV(D5:D10)</f>
        <v>18.008772922291705</v>
      </c>
      <c r="E12" s="19">
        <f t="shared" ref="E12:H12" si="4">STDEV(E5:E10)</f>
        <v>26.943436079436303</v>
      </c>
      <c r="F12" s="19">
        <f t="shared" si="4"/>
        <v>10.348060101616465</v>
      </c>
      <c r="G12" s="19">
        <f t="shared" si="4"/>
        <v>18.091177006117277</v>
      </c>
      <c r="H12" s="20">
        <f t="shared" si="4"/>
        <v>12.65179865473681</v>
      </c>
      <c r="I12" s="19" t="s">
        <v>10</v>
      </c>
      <c r="J12" s="57">
        <f>STDEV(J5:J10)</f>
        <v>18.725524106594904</v>
      </c>
      <c r="K12" s="19">
        <f t="shared" ref="K12:N12" si="5">STDEV(K5:K10)</f>
        <v>43.925078947756781</v>
      </c>
      <c r="L12" s="19">
        <f t="shared" si="5"/>
        <v>70.182972307390926</v>
      </c>
      <c r="M12" s="19">
        <f t="shared" si="5"/>
        <v>40.517125888937336</v>
      </c>
      <c r="N12" s="20">
        <f t="shared" si="5"/>
        <v>24.423430756140622</v>
      </c>
      <c r="O12" s="19" t="s">
        <v>10</v>
      </c>
      <c r="P12" s="57">
        <f>STDEV(P5:P10)</f>
        <v>242.42146568871877</v>
      </c>
      <c r="Q12" s="19">
        <f t="shared" ref="Q12:T12" si="6">STDEV(Q5:Q10)</f>
        <v>342.86936069976662</v>
      </c>
      <c r="R12" s="19">
        <f t="shared" si="6"/>
        <v>58.921225519049194</v>
      </c>
      <c r="S12" s="19">
        <f t="shared" si="6"/>
        <v>341.63374632296882</v>
      </c>
      <c r="T12" s="20">
        <f t="shared" si="6"/>
        <v>344.75814297852344</v>
      </c>
      <c r="U12" s="19" t="s">
        <v>10</v>
      </c>
      <c r="V12" s="57">
        <f>STDEV(V5:V10)</f>
        <v>174.70267047186204</v>
      </c>
      <c r="W12" s="19">
        <f t="shared" ref="W12:Z12" si="7">STDEV(W5:W10)</f>
        <v>450.77176848896124</v>
      </c>
      <c r="X12" s="19">
        <f t="shared" si="7"/>
        <v>535.98650436057483</v>
      </c>
      <c r="Y12" s="19">
        <f t="shared" si="7"/>
        <v>224.47732913741356</v>
      </c>
      <c r="Z12" s="20">
        <f t="shared" si="7"/>
        <v>154.56720472553889</v>
      </c>
    </row>
  </sheetData>
  <mergeCells count="4">
    <mergeCell ref="D3:H3"/>
    <mergeCell ref="J3:N3"/>
    <mergeCell ref="P3:T3"/>
    <mergeCell ref="V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"/>
  <sheetViews>
    <sheetView workbookViewId="0">
      <selection activeCell="B10" sqref="B10:B11"/>
    </sheetView>
  </sheetViews>
  <sheetFormatPr defaultRowHeight="15" x14ac:dyDescent="0.25"/>
  <cols>
    <col min="3" max="3" width="10" customWidth="1"/>
    <col min="4" max="4" width="12.28515625" customWidth="1"/>
    <col min="5" max="5" width="9.5703125" customWidth="1"/>
    <col min="6" max="6" width="10.85546875" customWidth="1"/>
    <col min="7" max="7" width="9.85546875" customWidth="1"/>
    <col min="8" max="8" width="11.140625" customWidth="1"/>
    <col min="9" max="9" width="9.7109375" customWidth="1"/>
    <col min="10" max="10" width="10.7109375" customWidth="1"/>
    <col min="11" max="11" width="10.140625" customWidth="1"/>
    <col min="12" max="12" width="11" customWidth="1"/>
    <col min="13" max="13" width="10.28515625" customWidth="1"/>
    <col min="14" max="14" width="10.42578125" customWidth="1"/>
    <col min="16" max="16" width="10.28515625" customWidth="1"/>
    <col min="17" max="17" width="9.7109375" customWidth="1"/>
    <col min="18" max="18" width="10.140625" customWidth="1"/>
  </cols>
  <sheetData>
    <row r="2" spans="2:18" x14ac:dyDescent="0.25">
      <c r="C2" s="40" t="s">
        <v>50</v>
      </c>
      <c r="D2" s="40"/>
      <c r="E2" s="40" t="s">
        <v>53</v>
      </c>
      <c r="F2" s="40"/>
      <c r="G2" s="40" t="s">
        <v>54</v>
      </c>
      <c r="H2" s="40"/>
      <c r="I2" s="40" t="s">
        <v>55</v>
      </c>
      <c r="J2" s="40"/>
      <c r="K2" s="40" t="s">
        <v>56</v>
      </c>
      <c r="L2" s="40"/>
      <c r="M2" s="40" t="s">
        <v>57</v>
      </c>
      <c r="N2" s="40"/>
      <c r="O2" s="40" t="s">
        <v>58</v>
      </c>
      <c r="P2" s="40"/>
      <c r="Q2" s="40" t="s">
        <v>59</v>
      </c>
      <c r="R2" s="40"/>
    </row>
    <row r="3" spans="2:18" ht="17.25" x14ac:dyDescent="0.25">
      <c r="C3" s="35" t="s">
        <v>51</v>
      </c>
      <c r="D3" s="35" t="s">
        <v>52</v>
      </c>
      <c r="E3" s="35" t="s">
        <v>51</v>
      </c>
      <c r="F3" s="35" t="s">
        <v>52</v>
      </c>
      <c r="G3" s="35" t="s">
        <v>51</v>
      </c>
      <c r="H3" s="35" t="s">
        <v>52</v>
      </c>
      <c r="I3" s="35" t="s">
        <v>51</v>
      </c>
      <c r="J3" s="35" t="s">
        <v>52</v>
      </c>
      <c r="K3" s="35" t="s">
        <v>51</v>
      </c>
      <c r="L3" s="35" t="s">
        <v>52</v>
      </c>
      <c r="M3" s="35" t="s">
        <v>51</v>
      </c>
      <c r="N3" s="35" t="s">
        <v>52</v>
      </c>
      <c r="O3" s="35" t="s">
        <v>51</v>
      </c>
      <c r="P3" s="35" t="s">
        <v>52</v>
      </c>
      <c r="Q3" s="35" t="s">
        <v>51</v>
      </c>
      <c r="R3" s="35" t="s">
        <v>52</v>
      </c>
    </row>
    <row r="4" spans="2:18" x14ac:dyDescent="0.25">
      <c r="C4" s="25">
        <v>5.2294929999999997</v>
      </c>
      <c r="D4" s="26">
        <v>6.6978799999999996</v>
      </c>
      <c r="E4" s="26">
        <v>3.7968519999999999E-2</v>
      </c>
      <c r="F4" s="26">
        <v>4.3641539999999999E-2</v>
      </c>
      <c r="G4" s="26">
        <v>0.33835730000000003</v>
      </c>
      <c r="H4" s="26">
        <v>0.35072009999999998</v>
      </c>
      <c r="I4" s="26">
        <v>1.3773230000000001</v>
      </c>
      <c r="J4" s="26">
        <v>1.5347489999999999</v>
      </c>
      <c r="K4" s="26">
        <v>9.2713799999999999E-2</v>
      </c>
      <c r="L4" s="26">
        <v>0.1125594</v>
      </c>
      <c r="M4" s="26">
        <v>0.13635949999999999</v>
      </c>
      <c r="N4" s="26">
        <v>0.1445718</v>
      </c>
      <c r="O4" s="26">
        <v>0.22963990000000001</v>
      </c>
      <c r="P4" s="26">
        <v>0.22508159999999999</v>
      </c>
      <c r="Q4" s="26">
        <v>0.38326900000000003</v>
      </c>
      <c r="R4" s="27">
        <v>0.42683789999999999</v>
      </c>
    </row>
    <row r="5" spans="2:18" x14ac:dyDescent="0.25">
      <c r="C5" s="28">
        <v>5.1717870000000001</v>
      </c>
      <c r="D5" s="29">
        <v>7.2712219999999999</v>
      </c>
      <c r="E5" s="29">
        <v>3.8679980000000003E-2</v>
      </c>
      <c r="F5" s="29">
        <v>4.2535709999999997E-2</v>
      </c>
      <c r="G5" s="29">
        <v>0.35795660000000001</v>
      </c>
      <c r="H5" s="29">
        <v>0.39468350000000002</v>
      </c>
      <c r="I5" s="29">
        <v>1.3370709999999999</v>
      </c>
      <c r="J5" s="29">
        <v>1.7094400000000001</v>
      </c>
      <c r="K5" s="29">
        <v>9.3041700000000005E-2</v>
      </c>
      <c r="L5" s="29">
        <v>0.1129723</v>
      </c>
      <c r="M5" s="29">
        <v>0.13876520000000001</v>
      </c>
      <c r="N5" s="29">
        <v>0.1430709</v>
      </c>
      <c r="O5" s="29">
        <v>0.1946119</v>
      </c>
      <c r="P5" s="29">
        <v>0.24223700000000001</v>
      </c>
      <c r="Q5" s="29">
        <v>0.42165819999999998</v>
      </c>
      <c r="R5" s="30">
        <v>0.355319</v>
      </c>
    </row>
    <row r="6" spans="2:18" x14ac:dyDescent="0.25">
      <c r="C6" s="28">
        <v>4.287585</v>
      </c>
      <c r="D6" s="29">
        <v>9.8739000000000008</v>
      </c>
      <c r="E6" s="29">
        <v>3.8530729999999999E-2</v>
      </c>
      <c r="F6" s="29">
        <v>4.3899899999999999E-2</v>
      </c>
      <c r="G6" s="29">
        <v>0.44011640000000002</v>
      </c>
      <c r="H6" s="29">
        <v>0.30194779999999999</v>
      </c>
      <c r="I6" s="29">
        <v>1.11277</v>
      </c>
      <c r="J6" s="29">
        <v>2.2491850000000002</v>
      </c>
      <c r="K6" s="29">
        <v>7.8248499999999999E-2</v>
      </c>
      <c r="L6" s="29">
        <v>0.1330846</v>
      </c>
      <c r="M6" s="29">
        <v>0.13340850000000001</v>
      </c>
      <c r="N6" s="29">
        <v>0.1588262</v>
      </c>
      <c r="O6" s="29">
        <v>0.15686079999999999</v>
      </c>
      <c r="P6" s="29">
        <v>0.37006460000000002</v>
      </c>
      <c r="Q6" s="29">
        <v>0.3620063</v>
      </c>
      <c r="R6" s="30">
        <v>0.46989130000000001</v>
      </c>
    </row>
    <row r="7" spans="2:18" x14ac:dyDescent="0.25">
      <c r="C7" s="28">
        <v>4.3085279999999999</v>
      </c>
      <c r="D7" s="29">
        <v>5.5576100000000004</v>
      </c>
      <c r="E7" s="29">
        <v>3.746261E-2</v>
      </c>
      <c r="F7" s="29">
        <v>3.7294729999999998E-2</v>
      </c>
      <c r="G7" s="29">
        <v>0.3576182</v>
      </c>
      <c r="H7" s="29">
        <v>0.33281319999999998</v>
      </c>
      <c r="I7" s="29">
        <v>1.150088</v>
      </c>
      <c r="J7" s="29">
        <v>1.490186</v>
      </c>
      <c r="K7" s="29">
        <v>8.4121399999999999E-2</v>
      </c>
      <c r="L7" s="29">
        <v>0.1007773</v>
      </c>
      <c r="M7" s="29">
        <v>0.13690469999999999</v>
      </c>
      <c r="N7" s="29">
        <v>0.1288561</v>
      </c>
      <c r="O7" s="29">
        <v>0.15558440000000001</v>
      </c>
      <c r="P7" s="29">
        <v>0.2050777</v>
      </c>
      <c r="Q7" s="29">
        <v>0.36614249999999998</v>
      </c>
      <c r="R7" s="30">
        <v>0.44133610000000001</v>
      </c>
    </row>
    <row r="8" spans="2:18" x14ac:dyDescent="0.25">
      <c r="C8" s="28">
        <v>5.1752019999999996</v>
      </c>
      <c r="D8" s="29">
        <v>6.6730289999999997</v>
      </c>
      <c r="E8" s="29">
        <v>4.061203E-2</v>
      </c>
      <c r="F8" s="29">
        <v>4.0017450000000003E-2</v>
      </c>
      <c r="G8" s="29">
        <v>0.45410349999999999</v>
      </c>
      <c r="H8" s="29">
        <v>0.3604716</v>
      </c>
      <c r="I8" s="29">
        <v>1.274303</v>
      </c>
      <c r="J8" s="29">
        <v>1.66753</v>
      </c>
      <c r="K8" s="29">
        <v>9.2153499999999999E-2</v>
      </c>
      <c r="L8" s="29">
        <v>0.1189364</v>
      </c>
      <c r="M8" s="29">
        <v>0.12991240000000001</v>
      </c>
      <c r="N8" s="29">
        <v>0.1438411</v>
      </c>
      <c r="O8" s="29">
        <v>0.15218290000000001</v>
      </c>
      <c r="P8" s="29">
        <v>0.2224382</v>
      </c>
      <c r="Q8" s="29">
        <v>0.35787020000000003</v>
      </c>
      <c r="R8" s="30">
        <v>0.45561370000000001</v>
      </c>
    </row>
    <row r="9" spans="2:18" x14ac:dyDescent="0.25">
      <c r="C9" s="31">
        <v>4.8345190000000002</v>
      </c>
      <c r="D9" s="32">
        <v>7.214728</v>
      </c>
      <c r="E9" s="32">
        <v>3.8650770000000001E-2</v>
      </c>
      <c r="F9" s="32">
        <v>4.147787E-2</v>
      </c>
      <c r="G9" s="32">
        <v>0.38963039999999999</v>
      </c>
      <c r="H9" s="32">
        <v>0.34812720000000003</v>
      </c>
      <c r="I9" s="32">
        <v>1.250311</v>
      </c>
      <c r="J9" s="32">
        <v>1.730218</v>
      </c>
      <c r="K9" s="32">
        <v>8.805578E-2</v>
      </c>
      <c r="L9" s="32">
        <v>0.115666</v>
      </c>
      <c r="M9" s="32">
        <v>0.1350701</v>
      </c>
      <c r="N9" s="32">
        <v>0.14383319999999999</v>
      </c>
      <c r="O9" s="32">
        <v>0.17777599999999999</v>
      </c>
      <c r="P9" s="32">
        <v>0.25297979999999998</v>
      </c>
      <c r="Q9" s="32">
        <v>0.3781892</v>
      </c>
      <c r="R9" s="33">
        <v>0.4297996</v>
      </c>
    </row>
    <row r="10" spans="2:18" x14ac:dyDescent="0.25">
      <c r="B10" s="21" t="s">
        <v>23</v>
      </c>
      <c r="C10" s="6">
        <f>AVERAGE(C4:C9)</f>
        <v>4.8345189999999993</v>
      </c>
      <c r="D10" s="7">
        <f t="shared" ref="D10:R10" si="0">AVERAGE(D4:D9)</f>
        <v>7.2147281666666663</v>
      </c>
      <c r="E10" s="7">
        <f t="shared" si="0"/>
        <v>3.8650773333333333E-2</v>
      </c>
      <c r="F10" s="7">
        <f t="shared" si="0"/>
        <v>4.1477866666666668E-2</v>
      </c>
      <c r="G10" s="7">
        <f t="shared" si="0"/>
        <v>0.38963039999999999</v>
      </c>
      <c r="H10" s="7">
        <f t="shared" si="0"/>
        <v>0.34812723333333334</v>
      </c>
      <c r="I10" s="7">
        <f t="shared" si="0"/>
        <v>1.250311</v>
      </c>
      <c r="J10" s="7">
        <f t="shared" si="0"/>
        <v>1.730218</v>
      </c>
      <c r="K10" s="7">
        <f t="shared" si="0"/>
        <v>8.8055780000000014E-2</v>
      </c>
      <c r="L10" s="7">
        <f t="shared" si="0"/>
        <v>0.115666</v>
      </c>
      <c r="M10" s="7">
        <f t="shared" si="0"/>
        <v>0.13507006666666668</v>
      </c>
      <c r="N10" s="7">
        <f t="shared" si="0"/>
        <v>0.14383321666666668</v>
      </c>
      <c r="O10" s="7">
        <f t="shared" si="0"/>
        <v>0.17777598333333333</v>
      </c>
      <c r="P10" s="7">
        <f t="shared" si="0"/>
        <v>0.25297981666666663</v>
      </c>
      <c r="Q10" s="7">
        <f t="shared" si="0"/>
        <v>0.37818923333333337</v>
      </c>
      <c r="R10" s="8">
        <f t="shared" si="0"/>
        <v>0.42979959999999995</v>
      </c>
    </row>
    <row r="11" spans="2:18" x14ac:dyDescent="0.25">
      <c r="B11" s="22" t="s">
        <v>10</v>
      </c>
      <c r="C11" s="18">
        <f>STDEV(C4:C9)</f>
        <v>0.4385481509312289</v>
      </c>
      <c r="D11" s="19">
        <f t="shared" ref="D11:R11" si="1">STDEV(D4:D9)</f>
        <v>1.4409022885156966</v>
      </c>
      <c r="E11" s="19">
        <f t="shared" si="1"/>
        <v>1.0713536168169067E-3</v>
      </c>
      <c r="F11" s="19">
        <f t="shared" si="1"/>
        <v>2.5019276364968402E-3</v>
      </c>
      <c r="G11" s="19">
        <f t="shared" si="1"/>
        <v>4.7670867746455112E-2</v>
      </c>
      <c r="H11" s="19">
        <f t="shared" si="1"/>
        <v>3.0638707517822408E-2</v>
      </c>
      <c r="I11" s="19">
        <f t="shared" si="1"/>
        <v>0.1031476012498594</v>
      </c>
      <c r="J11" s="19">
        <f t="shared" si="1"/>
        <v>0.2718498661769026</v>
      </c>
      <c r="K11" s="19">
        <f t="shared" si="1"/>
        <v>5.9162478776332563E-3</v>
      </c>
      <c r="L11" s="19">
        <f t="shared" si="1"/>
        <v>1.0513643641097978E-2</v>
      </c>
      <c r="M11" s="19">
        <f t="shared" si="1"/>
        <v>3.09983410437827E-3</v>
      </c>
      <c r="N11" s="19">
        <f t="shared" si="1"/>
        <v>9.489259898098833E-3</v>
      </c>
      <c r="O11" s="19">
        <f t="shared" si="1"/>
        <v>3.0193479830017463E-2</v>
      </c>
      <c r="P11" s="19">
        <f t="shared" si="1"/>
        <v>5.9715941290560688E-2</v>
      </c>
      <c r="Q11" s="19">
        <f t="shared" si="1"/>
        <v>2.3389011622269685E-2</v>
      </c>
      <c r="R11" s="20">
        <f t="shared" si="1"/>
        <v>3.9907228526170548E-2</v>
      </c>
    </row>
  </sheetData>
  <mergeCells count="8">
    <mergeCell ref="O2:P2"/>
    <mergeCell ref="Q2:R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3"/>
  <sheetViews>
    <sheetView workbookViewId="0">
      <selection activeCell="D12" sqref="D12:D13"/>
    </sheetView>
  </sheetViews>
  <sheetFormatPr defaultRowHeight="15" x14ac:dyDescent="0.25"/>
  <sheetData>
    <row r="3" spans="4:16" x14ac:dyDescent="0.25">
      <c r="E3" s="41" t="s">
        <v>60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</row>
    <row r="4" spans="4:16" ht="17.25" x14ac:dyDescent="0.25">
      <c r="E4" s="40" t="s">
        <v>61</v>
      </c>
      <c r="F4" s="40"/>
      <c r="G4" s="40"/>
      <c r="H4" s="40"/>
      <c r="I4" s="40" t="s">
        <v>62</v>
      </c>
      <c r="J4" s="40"/>
      <c r="K4" s="40"/>
      <c r="L4" s="40"/>
      <c r="M4" s="40" t="s">
        <v>63</v>
      </c>
      <c r="N4" s="40"/>
      <c r="O4" s="40"/>
      <c r="P4" s="40"/>
    </row>
    <row r="5" spans="4:16" x14ac:dyDescent="0.25">
      <c r="E5" s="36" t="s">
        <v>64</v>
      </c>
      <c r="F5" s="36" t="s">
        <v>65</v>
      </c>
      <c r="G5" s="36" t="s">
        <v>66</v>
      </c>
      <c r="H5" s="36" t="s">
        <v>67</v>
      </c>
      <c r="I5" s="36" t="s">
        <v>64</v>
      </c>
      <c r="J5" s="36" t="s">
        <v>65</v>
      </c>
      <c r="K5" s="36" t="s">
        <v>66</v>
      </c>
      <c r="L5" s="36" t="s">
        <v>67</v>
      </c>
      <c r="M5" s="36" t="s">
        <v>64</v>
      </c>
      <c r="N5" s="36" t="s">
        <v>65</v>
      </c>
      <c r="O5" s="36" t="s">
        <v>66</v>
      </c>
      <c r="P5" s="36" t="s">
        <v>67</v>
      </c>
    </row>
    <row r="6" spans="4:16" x14ac:dyDescent="0.25">
      <c r="E6" s="25">
        <v>0.12034</v>
      </c>
      <c r="F6" s="26">
        <v>0.12028</v>
      </c>
      <c r="G6" s="26">
        <v>0.10777</v>
      </c>
      <c r="H6" s="27">
        <v>0.10144</v>
      </c>
      <c r="I6" s="25">
        <v>1.3240000000000001</v>
      </c>
      <c r="J6" s="26">
        <v>1.325</v>
      </c>
      <c r="K6" s="26">
        <v>1.268</v>
      </c>
      <c r="L6" s="27">
        <v>1.2909999999999999</v>
      </c>
      <c r="M6" s="26">
        <v>0.38900000000000001</v>
      </c>
      <c r="N6" s="26">
        <v>0.629</v>
      </c>
      <c r="O6" s="26">
        <v>0.45752799999999999</v>
      </c>
      <c r="P6" s="27">
        <v>0.67597200000000002</v>
      </c>
    </row>
    <row r="7" spans="4:16" x14ac:dyDescent="0.25">
      <c r="E7" s="28">
        <v>9.8752999999999994E-2</v>
      </c>
      <c r="F7" s="29">
        <v>0.12701999999999999</v>
      </c>
      <c r="G7" s="29">
        <v>0.1082</v>
      </c>
      <c r="H7" s="30">
        <v>9.5860000000000001E-2</v>
      </c>
      <c r="I7" s="28">
        <v>1.2557499999999999</v>
      </c>
      <c r="J7" s="29">
        <v>1.3120000000000001</v>
      </c>
      <c r="K7" s="29">
        <v>1.29</v>
      </c>
      <c r="L7" s="30">
        <v>1.256</v>
      </c>
      <c r="M7" s="29">
        <v>0.54900000000000004</v>
      </c>
      <c r="N7" s="29">
        <v>0.61766699999999997</v>
      </c>
      <c r="O7" s="29">
        <v>0.52391299999999996</v>
      </c>
      <c r="P7" s="30">
        <v>0.68899999999999995</v>
      </c>
    </row>
    <row r="8" spans="4:16" x14ac:dyDescent="0.25">
      <c r="E8" s="28">
        <v>0.1142</v>
      </c>
      <c r="F8" s="29">
        <v>0.11252</v>
      </c>
      <c r="G8" s="29">
        <v>9.4979999999999995E-2</v>
      </c>
      <c r="H8" s="30">
        <v>8.208E-2</v>
      </c>
      <c r="I8" s="28">
        <v>1.31</v>
      </c>
      <c r="J8" s="29">
        <v>1.2749999999999999</v>
      </c>
      <c r="K8" s="29">
        <v>1.2989999999999999</v>
      </c>
      <c r="L8" s="30">
        <v>1.218</v>
      </c>
      <c r="M8" s="29">
        <v>0.54900000000000004</v>
      </c>
      <c r="N8" s="29">
        <v>0.65100000000000002</v>
      </c>
      <c r="O8" s="29">
        <v>0.498782</v>
      </c>
      <c r="P8" s="30">
        <v>0.69399999999999995</v>
      </c>
    </row>
    <row r="9" spans="4:16" x14ac:dyDescent="0.25">
      <c r="E9" s="28">
        <v>0.10691000000000001</v>
      </c>
      <c r="F9" s="29">
        <v>0.11701</v>
      </c>
      <c r="G9" s="29">
        <v>6.7729999999999999E-2</v>
      </c>
      <c r="H9" s="30">
        <v>9.7519999999999996E-2</v>
      </c>
      <c r="I9" s="28">
        <v>1.26</v>
      </c>
      <c r="J9" s="29">
        <v>1.256</v>
      </c>
      <c r="K9" s="29">
        <v>1.1599999999999999</v>
      </c>
      <c r="L9" s="30">
        <v>1.2450000000000001</v>
      </c>
      <c r="M9" s="29">
        <v>0.52233300000000005</v>
      </c>
      <c r="N9" s="29">
        <v>0.68500000000000005</v>
      </c>
      <c r="O9" s="29">
        <v>0.68100000000000005</v>
      </c>
      <c r="P9" s="30">
        <v>0.64400000000000002</v>
      </c>
    </row>
    <row r="10" spans="4:16" x14ac:dyDescent="0.25">
      <c r="E10" s="28">
        <v>0.10375</v>
      </c>
      <c r="F10" s="29">
        <v>0.13718</v>
      </c>
      <c r="G10" s="29">
        <v>0.11043</v>
      </c>
      <c r="H10" s="30">
        <v>0.11643000000000001</v>
      </c>
      <c r="I10" s="28">
        <v>1.272</v>
      </c>
      <c r="J10" s="29">
        <v>1.3680000000000001</v>
      </c>
      <c r="K10" s="29">
        <v>1.288</v>
      </c>
      <c r="L10" s="30">
        <v>1.3129999999999999</v>
      </c>
      <c r="M10" s="29">
        <v>0.55672200000000005</v>
      </c>
      <c r="N10" s="29">
        <v>0.74</v>
      </c>
      <c r="O10" s="29">
        <v>0.69799999999999995</v>
      </c>
      <c r="P10" s="30">
        <v>0.70399999999999996</v>
      </c>
    </row>
    <row r="11" spans="4:16" x14ac:dyDescent="0.25">
      <c r="E11" s="31">
        <v>7.0150000000000004E-2</v>
      </c>
      <c r="F11" s="32">
        <v>0.10482</v>
      </c>
      <c r="G11" s="32">
        <v>9.9830000000000002E-2</v>
      </c>
      <c r="H11" s="33">
        <v>9.0569999999999998E-2</v>
      </c>
      <c r="I11" s="31">
        <v>1.181</v>
      </c>
      <c r="J11" s="32">
        <v>1.246</v>
      </c>
      <c r="K11" s="32">
        <v>1.284</v>
      </c>
      <c r="L11" s="33">
        <v>1.252</v>
      </c>
      <c r="M11" s="32">
        <v>0.65300000000000002</v>
      </c>
      <c r="N11" s="32">
        <v>0.72399999999999998</v>
      </c>
      <c r="O11" s="32">
        <v>0.41916700000000001</v>
      </c>
      <c r="P11" s="33">
        <v>0.61083299999999996</v>
      </c>
    </row>
    <row r="12" spans="4:16" x14ac:dyDescent="0.25">
      <c r="D12" s="21" t="s">
        <v>23</v>
      </c>
      <c r="E12" s="6">
        <f>AVERAGE(E6:E11)</f>
        <v>0.1023505</v>
      </c>
      <c r="F12" s="7">
        <f t="shared" ref="F12:P12" si="0">AVERAGE(F6:F11)</f>
        <v>0.11980499999999999</v>
      </c>
      <c r="G12" s="7">
        <f t="shared" si="0"/>
        <v>9.815666666666667E-2</v>
      </c>
      <c r="H12" s="8">
        <f t="shared" si="0"/>
        <v>9.7316666666666676E-2</v>
      </c>
      <c r="I12" s="6">
        <f t="shared" si="0"/>
        <v>1.2671250000000001</v>
      </c>
      <c r="J12" s="7">
        <f t="shared" si="0"/>
        <v>1.2969999999999999</v>
      </c>
      <c r="K12" s="7">
        <f t="shared" si="0"/>
        <v>1.2648333333333333</v>
      </c>
      <c r="L12" s="8">
        <f t="shared" si="0"/>
        <v>1.2625</v>
      </c>
      <c r="M12" s="7">
        <f t="shared" si="0"/>
        <v>0.5365091666666667</v>
      </c>
      <c r="N12" s="7">
        <f t="shared" si="0"/>
        <v>0.6744445</v>
      </c>
      <c r="O12" s="7">
        <f t="shared" si="0"/>
        <v>0.54639833333333332</v>
      </c>
      <c r="P12" s="8">
        <f t="shared" si="0"/>
        <v>0.66963416666666653</v>
      </c>
    </row>
    <row r="13" spans="4:16" x14ac:dyDescent="0.25">
      <c r="D13" s="22" t="s">
        <v>10</v>
      </c>
      <c r="E13" s="18">
        <f>STDEV(E6:E11)</f>
        <v>1.7530514011289064E-2</v>
      </c>
      <c r="F13" s="19">
        <f t="shared" ref="F13:P13" si="1">STDEV(F6:F11)</f>
        <v>1.1310225019865873E-2</v>
      </c>
      <c r="G13" s="19">
        <f t="shared" si="1"/>
        <v>1.6016196385742344E-2</v>
      </c>
      <c r="H13" s="20">
        <f t="shared" si="1"/>
        <v>1.1507894102165865E-2</v>
      </c>
      <c r="I13" s="18">
        <f t="shared" si="1"/>
        <v>5.0387436430126123E-2</v>
      </c>
      <c r="J13" s="19">
        <f t="shared" si="1"/>
        <v>4.6510213931995663E-2</v>
      </c>
      <c r="K13" s="19">
        <f t="shared" si="1"/>
        <v>5.2354242107652271E-2</v>
      </c>
      <c r="L13" s="20">
        <f t="shared" si="1"/>
        <v>3.4063176598784758E-2</v>
      </c>
      <c r="M13" s="19">
        <f t="shared" si="1"/>
        <v>8.514767485825199E-2</v>
      </c>
      <c r="N13" s="19">
        <f t="shared" si="1"/>
        <v>5.0404804150993382E-2</v>
      </c>
      <c r="O13" s="19">
        <f t="shared" si="1"/>
        <v>0.11658415651308161</v>
      </c>
      <c r="P13" s="20">
        <f t="shared" si="1"/>
        <v>3.5509423168599431E-2</v>
      </c>
    </row>
  </sheetData>
  <mergeCells count="4">
    <mergeCell ref="E4:H4"/>
    <mergeCell ref="I4:L4"/>
    <mergeCell ref="M4:P4"/>
    <mergeCell ref="E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3"/>
  <sheetViews>
    <sheetView workbookViewId="0">
      <selection activeCell="D3" sqref="D3:P13"/>
    </sheetView>
  </sheetViews>
  <sheetFormatPr defaultRowHeight="15" x14ac:dyDescent="0.25"/>
  <sheetData>
    <row r="3" spans="4:16" x14ac:dyDescent="0.25">
      <c r="E3" s="41" t="s">
        <v>60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</row>
    <row r="4" spans="4:16" ht="17.25" x14ac:dyDescent="0.25">
      <c r="E4" s="40" t="s">
        <v>68</v>
      </c>
      <c r="F4" s="40"/>
      <c r="G4" s="40"/>
      <c r="H4" s="40"/>
      <c r="I4" s="40" t="s">
        <v>69</v>
      </c>
      <c r="J4" s="40"/>
      <c r="K4" s="40"/>
      <c r="L4" s="40"/>
      <c r="M4" s="40" t="s">
        <v>70</v>
      </c>
      <c r="N4" s="40"/>
      <c r="O4" s="40"/>
      <c r="P4" s="40"/>
    </row>
    <row r="5" spans="4:16" x14ac:dyDescent="0.25">
      <c r="E5" s="36" t="s">
        <v>64</v>
      </c>
      <c r="F5" s="36" t="s">
        <v>65</v>
      </c>
      <c r="G5" s="36" t="s">
        <v>66</v>
      </c>
      <c r="H5" s="36" t="s">
        <v>67</v>
      </c>
      <c r="I5" s="36" t="s">
        <v>64</v>
      </c>
      <c r="J5" s="36" t="s">
        <v>65</v>
      </c>
      <c r="K5" s="36" t="s">
        <v>66</v>
      </c>
      <c r="L5" s="36" t="s">
        <v>67</v>
      </c>
      <c r="M5" s="36" t="s">
        <v>64</v>
      </c>
      <c r="N5" s="36" t="s">
        <v>65</v>
      </c>
      <c r="O5" s="36" t="s">
        <v>66</v>
      </c>
      <c r="P5" s="36" t="s">
        <v>67</v>
      </c>
    </row>
    <row r="6" spans="4:16" x14ac:dyDescent="0.25">
      <c r="E6" s="25">
        <v>11.31</v>
      </c>
      <c r="F6" s="26">
        <v>9.76</v>
      </c>
      <c r="G6" s="26">
        <v>10.31</v>
      </c>
      <c r="H6" s="27">
        <v>15.28</v>
      </c>
      <c r="I6" s="25">
        <v>29.69755</v>
      </c>
      <c r="J6" s="26">
        <v>32.180300000000003</v>
      </c>
      <c r="K6" s="26">
        <v>31.216819999999998</v>
      </c>
      <c r="L6" s="27">
        <v>35.206400000000002</v>
      </c>
      <c r="M6" s="25">
        <v>0.12643099999999999</v>
      </c>
      <c r="N6" s="26">
        <v>0.14869499999999999</v>
      </c>
      <c r="O6" s="26">
        <v>0.13256399999999999</v>
      </c>
      <c r="P6" s="27">
        <v>0.14607899999999999</v>
      </c>
    </row>
    <row r="7" spans="4:16" x14ac:dyDescent="0.25">
      <c r="E7" s="28">
        <v>7.69</v>
      </c>
      <c r="F7" s="29">
        <v>8.99</v>
      </c>
      <c r="G7" s="29">
        <v>9.64</v>
      </c>
      <c r="H7" s="30">
        <v>13.02</v>
      </c>
      <c r="I7" s="28">
        <v>13.572380000000001</v>
      </c>
      <c r="J7" s="29">
        <v>22.616070000000001</v>
      </c>
      <c r="K7" s="29">
        <v>25.24324</v>
      </c>
      <c r="L7" s="30">
        <v>30.421130000000002</v>
      </c>
      <c r="M7" s="28">
        <v>0.135294</v>
      </c>
      <c r="N7" s="29">
        <v>0.100054</v>
      </c>
      <c r="O7" s="29">
        <v>0.131495</v>
      </c>
      <c r="P7" s="30">
        <v>0.17146400000000001</v>
      </c>
    </row>
    <row r="8" spans="4:16" x14ac:dyDescent="0.25">
      <c r="E8" s="28">
        <v>9.66</v>
      </c>
      <c r="F8" s="29">
        <v>9.3800000000000008</v>
      </c>
      <c r="G8" s="29">
        <v>11.64</v>
      </c>
      <c r="H8" s="30">
        <v>11.64</v>
      </c>
      <c r="I8" s="28">
        <v>19.418569999999999</v>
      </c>
      <c r="J8" s="29">
        <v>31.198419999999999</v>
      </c>
      <c r="K8" s="29">
        <v>21.451070000000001</v>
      </c>
      <c r="L8" s="30">
        <v>36.636020000000002</v>
      </c>
      <c r="M8" s="28">
        <v>9.4031000000000003E-2</v>
      </c>
      <c r="N8" s="29">
        <v>0.15565300000000001</v>
      </c>
      <c r="O8" s="29">
        <v>0.124767</v>
      </c>
      <c r="P8" s="30">
        <v>0.24657699999999999</v>
      </c>
    </row>
    <row r="9" spans="4:16" x14ac:dyDescent="0.25">
      <c r="E9" s="28">
        <v>7.76</v>
      </c>
      <c r="F9" s="29">
        <v>16.47</v>
      </c>
      <c r="G9" s="29">
        <v>10.130000000000001</v>
      </c>
      <c r="H9" s="30">
        <v>11.97</v>
      </c>
      <c r="I9" s="28">
        <v>13.79298</v>
      </c>
      <c r="J9" s="29">
        <v>49.202779999999997</v>
      </c>
      <c r="K9" s="29">
        <v>40.014420000000001</v>
      </c>
      <c r="L9" s="30">
        <v>31.438110000000002</v>
      </c>
      <c r="M9" s="28">
        <v>7.2498000000000007E-2</v>
      </c>
      <c r="N9" s="29">
        <v>0.16104199999999999</v>
      </c>
      <c r="O9" s="29">
        <v>7.8437000000000007E-2</v>
      </c>
      <c r="P9" s="30">
        <v>0.181699</v>
      </c>
    </row>
    <row r="10" spans="4:16" x14ac:dyDescent="0.25">
      <c r="E10" s="28">
        <v>7.64</v>
      </c>
      <c r="F10" s="29">
        <v>13.2</v>
      </c>
      <c r="G10" s="29">
        <v>11.1</v>
      </c>
      <c r="H10" s="30">
        <v>10.83</v>
      </c>
      <c r="I10" s="28">
        <v>21.106760000000001</v>
      </c>
      <c r="J10" s="29">
        <v>32.133499999999998</v>
      </c>
      <c r="K10" s="29">
        <v>25.009309999999999</v>
      </c>
      <c r="L10" s="30">
        <v>45.962290000000003</v>
      </c>
      <c r="M10" s="28">
        <v>0.11443399999999999</v>
      </c>
      <c r="N10" s="29">
        <v>0.13764499999999999</v>
      </c>
      <c r="O10" s="29">
        <v>0.12599399999999999</v>
      </c>
      <c r="P10" s="30">
        <v>0.176929</v>
      </c>
    </row>
    <row r="11" spans="4:16" x14ac:dyDescent="0.25">
      <c r="E11" s="31">
        <v>7.1</v>
      </c>
      <c r="F11" s="32">
        <v>8.89</v>
      </c>
      <c r="G11" s="32">
        <v>12.32</v>
      </c>
      <c r="H11" s="33">
        <v>12.12</v>
      </c>
      <c r="I11" s="31">
        <v>17.92005</v>
      </c>
      <c r="J11" s="32">
        <v>32.203119999999998</v>
      </c>
      <c r="K11" s="32">
        <v>31.335519999999999</v>
      </c>
      <c r="L11" s="33">
        <v>47.961599999999997</v>
      </c>
      <c r="M11" s="31">
        <v>5.0708000000000003E-2</v>
      </c>
      <c r="N11" s="32">
        <v>0.172123</v>
      </c>
      <c r="O11" s="32">
        <v>0.17621000000000001</v>
      </c>
      <c r="P11" s="33">
        <v>0.147235</v>
      </c>
    </row>
    <row r="12" spans="4:16" x14ac:dyDescent="0.25">
      <c r="D12" s="21" t="s">
        <v>23</v>
      </c>
      <c r="E12" s="6">
        <f>AVERAGE(E6:E11)</f>
        <v>8.5266666666666673</v>
      </c>
      <c r="F12" s="7">
        <f t="shared" ref="F12:P12" si="0">AVERAGE(F6:F11)</f>
        <v>11.115</v>
      </c>
      <c r="G12" s="7">
        <f t="shared" si="0"/>
        <v>10.856666666666669</v>
      </c>
      <c r="H12" s="8">
        <f t="shared" si="0"/>
        <v>12.476666666666667</v>
      </c>
      <c r="I12" s="6">
        <f t="shared" si="0"/>
        <v>19.251381666666671</v>
      </c>
      <c r="J12" s="7">
        <f t="shared" si="0"/>
        <v>33.255698333333328</v>
      </c>
      <c r="K12" s="7">
        <f t="shared" si="0"/>
        <v>29.045063333333335</v>
      </c>
      <c r="L12" s="8">
        <f t="shared" si="0"/>
        <v>37.93759166666667</v>
      </c>
      <c r="M12" s="7">
        <f t="shared" si="0"/>
        <v>9.8899333333333325E-2</v>
      </c>
      <c r="N12" s="7">
        <f t="shared" si="0"/>
        <v>0.14586866666666667</v>
      </c>
      <c r="O12" s="7">
        <f t="shared" si="0"/>
        <v>0.12824449999999998</v>
      </c>
      <c r="P12" s="8">
        <f t="shared" si="0"/>
        <v>0.17833050000000003</v>
      </c>
    </row>
    <row r="13" spans="4:16" x14ac:dyDescent="0.25">
      <c r="D13" s="22" t="s">
        <v>10</v>
      </c>
      <c r="E13" s="18">
        <f>STDEV(E6:E11)</f>
        <v>1.6211559661755701</v>
      </c>
      <c r="F13" s="19">
        <f t="shared" ref="F13:P13" si="1">STDEV(F6:F11)</f>
        <v>3.0768734130607314</v>
      </c>
      <c r="G13" s="19">
        <f t="shared" si="1"/>
        <v>1.0120606042459446</v>
      </c>
      <c r="H13" s="20">
        <f t="shared" si="1"/>
        <v>1.5459193596907541</v>
      </c>
      <c r="I13" s="18">
        <f t="shared" si="1"/>
        <v>5.9398731676405756</v>
      </c>
      <c r="J13" s="19">
        <f t="shared" si="1"/>
        <v>8.6633392028488032</v>
      </c>
      <c r="K13" s="19">
        <f t="shared" si="1"/>
        <v>6.6136133061093334</v>
      </c>
      <c r="L13" s="20">
        <f t="shared" si="1"/>
        <v>7.3860744790867514</v>
      </c>
      <c r="M13" s="19">
        <f t="shared" si="1"/>
        <v>3.2762863059669703E-2</v>
      </c>
      <c r="N13" s="19">
        <f t="shared" si="1"/>
        <v>2.5258082972915031E-2</v>
      </c>
      <c r="O13" s="19">
        <f t="shared" si="1"/>
        <v>3.1073647463727278E-2</v>
      </c>
      <c r="P13" s="20">
        <f t="shared" si="1"/>
        <v>3.6674606886781834E-2</v>
      </c>
    </row>
  </sheetData>
  <mergeCells count="4">
    <mergeCell ref="E3:P3"/>
    <mergeCell ref="E4:H4"/>
    <mergeCell ref="I4:L4"/>
    <mergeCell ref="M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"/>
  <sheetViews>
    <sheetView workbookViewId="0">
      <selection activeCell="M25" sqref="M25"/>
    </sheetView>
  </sheetViews>
  <sheetFormatPr defaultRowHeight="15" x14ac:dyDescent="0.25"/>
  <sheetData>
    <row r="3" spans="3:15" x14ac:dyDescent="0.25">
      <c r="D3" s="41" t="s">
        <v>71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3:15" ht="17.25" x14ac:dyDescent="0.25">
      <c r="D4" s="40" t="s">
        <v>61</v>
      </c>
      <c r="E4" s="40"/>
      <c r="F4" s="40"/>
      <c r="G4" s="40"/>
      <c r="H4" s="40" t="s">
        <v>62</v>
      </c>
      <c r="I4" s="40"/>
      <c r="J4" s="40"/>
      <c r="K4" s="40"/>
      <c r="L4" s="40" t="s">
        <v>63</v>
      </c>
      <c r="M4" s="40"/>
      <c r="N4" s="40"/>
      <c r="O4" s="40"/>
    </row>
    <row r="5" spans="3:15" x14ac:dyDescent="0.25">
      <c r="D5" s="36" t="s">
        <v>64</v>
      </c>
      <c r="E5" s="36" t="s">
        <v>65</v>
      </c>
      <c r="F5" s="36" t="s">
        <v>66</v>
      </c>
      <c r="G5" s="36" t="s">
        <v>67</v>
      </c>
      <c r="H5" s="36" t="s">
        <v>64</v>
      </c>
      <c r="I5" s="36" t="s">
        <v>65</v>
      </c>
      <c r="J5" s="36" t="s">
        <v>66</v>
      </c>
      <c r="K5" s="36" t="s">
        <v>67</v>
      </c>
      <c r="L5" s="36" t="s">
        <v>64</v>
      </c>
      <c r="M5" s="36" t="s">
        <v>65</v>
      </c>
      <c r="N5" s="36" t="s">
        <v>66</v>
      </c>
      <c r="O5" s="36" t="s">
        <v>67</v>
      </c>
    </row>
    <row r="6" spans="3:15" x14ac:dyDescent="0.25">
      <c r="D6" s="44">
        <v>0.12003</v>
      </c>
      <c r="E6" s="45">
        <v>0.14047000000000001</v>
      </c>
      <c r="F6" s="45">
        <v>0.1226</v>
      </c>
      <c r="G6" s="46">
        <v>0.13883000000000001</v>
      </c>
      <c r="H6" s="44">
        <v>1.2010000000000001</v>
      </c>
      <c r="I6" s="45">
        <v>1.3380000000000001</v>
      </c>
      <c r="J6" s="45">
        <v>1.242</v>
      </c>
      <c r="K6" s="46">
        <v>1.343</v>
      </c>
      <c r="L6" s="44">
        <v>0.71</v>
      </c>
      <c r="M6" s="45">
        <v>0.746</v>
      </c>
      <c r="N6" s="45">
        <v>0.64800000000000002</v>
      </c>
      <c r="O6" s="46">
        <v>0.66583300000000001</v>
      </c>
    </row>
    <row r="7" spans="3:15" x14ac:dyDescent="0.25">
      <c r="D7" s="9">
        <v>0.15495</v>
      </c>
      <c r="E7" s="10">
        <v>0.12436999999999999</v>
      </c>
      <c r="F7" s="10">
        <v>0.10969</v>
      </c>
      <c r="G7" s="11">
        <v>0.13671</v>
      </c>
      <c r="H7" s="9">
        <v>1.3440000000000001</v>
      </c>
      <c r="I7" s="10">
        <v>1.254</v>
      </c>
      <c r="J7" s="10">
        <v>1.214</v>
      </c>
      <c r="K7" s="11">
        <v>1.31</v>
      </c>
      <c r="L7" s="9">
        <v>0.30399999999999999</v>
      </c>
      <c r="M7" s="10">
        <v>0.55300000000000005</v>
      </c>
      <c r="N7" s="10">
        <v>0.68300000000000005</v>
      </c>
      <c r="O7" s="11">
        <v>0.746</v>
      </c>
    </row>
    <row r="8" spans="3:15" x14ac:dyDescent="0.25">
      <c r="D8" s="9">
        <v>0.14285</v>
      </c>
      <c r="E8" s="10">
        <v>0.15619</v>
      </c>
      <c r="F8" s="10">
        <v>0.13849</v>
      </c>
      <c r="G8" s="11">
        <v>0.138157</v>
      </c>
      <c r="H8" s="9">
        <v>1.331</v>
      </c>
      <c r="I8" s="10">
        <v>1.26</v>
      </c>
      <c r="J8" s="10">
        <v>1.292</v>
      </c>
      <c r="K8" s="11">
        <v>1.294</v>
      </c>
      <c r="L8" s="9">
        <v>0.56983300000000003</v>
      </c>
      <c r="M8" s="10">
        <v>0.76300000000000001</v>
      </c>
      <c r="N8" s="10">
        <v>0.68072200000000005</v>
      </c>
      <c r="O8" s="11">
        <v>0.71699999999999997</v>
      </c>
    </row>
    <row r="9" spans="3:15" x14ac:dyDescent="0.25">
      <c r="D9" s="9">
        <v>0.14627999999999999</v>
      </c>
      <c r="E9" s="10">
        <v>0.15892999999999999</v>
      </c>
      <c r="F9" s="10">
        <v>0.12069000000000001</v>
      </c>
      <c r="G9" s="11">
        <v>0.12862000000000001</v>
      </c>
      <c r="H9" s="9">
        <v>1.339</v>
      </c>
      <c r="I9" s="10">
        <v>1.298</v>
      </c>
      <c r="J9" s="10">
        <v>1.28</v>
      </c>
      <c r="K9" s="11">
        <v>1.3080000000000001</v>
      </c>
      <c r="L9" s="9">
        <v>0.42399999999999999</v>
      </c>
      <c r="M9" s="10">
        <v>0.76200000000000001</v>
      </c>
      <c r="N9" s="10">
        <v>0.70399999999999996</v>
      </c>
      <c r="O9" s="11">
        <v>0.72099999999999997</v>
      </c>
    </row>
    <row r="10" spans="3:15" x14ac:dyDescent="0.25">
      <c r="D10" s="9">
        <v>0.17868999999999999</v>
      </c>
      <c r="E10" s="10">
        <v>0.12342</v>
      </c>
      <c r="F10" s="10">
        <v>0.12701000000000001</v>
      </c>
      <c r="G10" s="11">
        <v>0.15257000000000001</v>
      </c>
      <c r="H10" s="9">
        <v>1.351</v>
      </c>
      <c r="I10" s="10">
        <v>1.2390000000000001</v>
      </c>
      <c r="J10" s="10">
        <v>1.2609999999999999</v>
      </c>
      <c r="K10" s="11">
        <v>1.4159999999999999</v>
      </c>
      <c r="L10" s="9">
        <v>0.54013900000000004</v>
      </c>
      <c r="M10" s="10">
        <v>0.71</v>
      </c>
      <c r="N10" s="10">
        <v>0.62733300000000003</v>
      </c>
      <c r="O10" s="11">
        <v>0.72199999999999998</v>
      </c>
    </row>
    <row r="11" spans="3:15" x14ac:dyDescent="0.25">
      <c r="D11" s="9">
        <v>0.12892999999999999</v>
      </c>
      <c r="E11" s="10">
        <v>0.15637999999999999</v>
      </c>
      <c r="F11" s="10">
        <v>0.11284</v>
      </c>
      <c r="G11" s="11">
        <v>0.13070000000000001</v>
      </c>
      <c r="H11" s="9">
        <v>1.2</v>
      </c>
      <c r="I11" s="10">
        <v>1.323</v>
      </c>
      <c r="J11" s="10">
        <v>1.256</v>
      </c>
      <c r="K11" s="11">
        <v>1.282</v>
      </c>
      <c r="L11" s="9">
        <v>0.44400000000000001</v>
      </c>
      <c r="M11" s="10">
        <v>0.66200000000000003</v>
      </c>
      <c r="N11" s="10">
        <v>0.70199999999999996</v>
      </c>
      <c r="O11" s="11">
        <v>0.72</v>
      </c>
    </row>
    <row r="12" spans="3:15" x14ac:dyDescent="0.25">
      <c r="C12" s="6" t="s">
        <v>23</v>
      </c>
      <c r="D12" s="47">
        <f>AVERAGE(D6:D11)</f>
        <v>0.14528833333333332</v>
      </c>
      <c r="E12" s="48">
        <f t="shared" ref="E12:O12" si="0">AVERAGE(E6:E11)</f>
        <v>0.14329333333333333</v>
      </c>
      <c r="F12" s="48">
        <f t="shared" si="0"/>
        <v>0.12188666666666666</v>
      </c>
      <c r="G12" s="49">
        <f t="shared" si="0"/>
        <v>0.13759783333333334</v>
      </c>
      <c r="H12" s="47">
        <f t="shared" si="0"/>
        <v>1.2943333333333333</v>
      </c>
      <c r="I12" s="48">
        <f t="shared" si="0"/>
        <v>1.2853333333333332</v>
      </c>
      <c r="J12" s="48">
        <f t="shared" si="0"/>
        <v>1.2575000000000001</v>
      </c>
      <c r="K12" s="49">
        <f t="shared" si="0"/>
        <v>1.3254999999999999</v>
      </c>
      <c r="L12" s="47">
        <f t="shared" si="0"/>
        <v>0.49866199999999999</v>
      </c>
      <c r="M12" s="48">
        <f t="shared" si="0"/>
        <v>0.69933333333333325</v>
      </c>
      <c r="N12" s="48">
        <f t="shared" si="0"/>
        <v>0.67417583333333331</v>
      </c>
      <c r="O12" s="49">
        <f t="shared" si="0"/>
        <v>0.71530550000000004</v>
      </c>
    </row>
    <row r="13" spans="3:15" x14ac:dyDescent="0.25">
      <c r="C13" s="18" t="s">
        <v>10</v>
      </c>
      <c r="D13" s="18">
        <f>STDEV(D6:D11)</f>
        <v>2.0598672206398657E-2</v>
      </c>
      <c r="E13" s="19">
        <f t="shared" ref="E13:O13" si="1">STDEV(E6:E11)</f>
        <v>1.6389651206376206E-2</v>
      </c>
      <c r="F13" s="19">
        <f t="shared" si="1"/>
        <v>1.0338867765218139E-2</v>
      </c>
      <c r="G13" s="20">
        <f t="shared" si="1"/>
        <v>8.4257524391989271E-3</v>
      </c>
      <c r="H13" s="18">
        <f t="shared" si="1"/>
        <v>7.2975795073891903E-2</v>
      </c>
      <c r="I13" s="19">
        <f t="shared" si="1"/>
        <v>4.0307154038292825E-2</v>
      </c>
      <c r="J13" s="19">
        <f t="shared" si="1"/>
        <v>2.7725439581727126E-2</v>
      </c>
      <c r="K13" s="20">
        <f t="shared" si="1"/>
        <v>4.8841580646002802E-2</v>
      </c>
      <c r="L13" s="18">
        <f t="shared" si="1"/>
        <v>0.13993215909575626</v>
      </c>
      <c r="M13" s="19">
        <f t="shared" si="1"/>
        <v>8.1337978009455927E-2</v>
      </c>
      <c r="N13" s="19">
        <f t="shared" si="1"/>
        <v>3.0541148206422519E-2</v>
      </c>
      <c r="O13" s="20">
        <f t="shared" si="1"/>
        <v>2.6426630157854021E-2</v>
      </c>
    </row>
  </sheetData>
  <mergeCells count="4">
    <mergeCell ref="D3:O3"/>
    <mergeCell ref="D4:G4"/>
    <mergeCell ref="H4:K4"/>
    <mergeCell ref="L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4"/>
  <sheetViews>
    <sheetView workbookViewId="0">
      <selection activeCell="D13" sqref="D13:D14"/>
    </sheetView>
  </sheetViews>
  <sheetFormatPr defaultRowHeight="15" x14ac:dyDescent="0.25"/>
  <sheetData>
    <row r="4" spans="4:16" x14ac:dyDescent="0.25">
      <c r="E4" s="41" t="s">
        <v>71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3"/>
    </row>
    <row r="5" spans="4:16" x14ac:dyDescent="0.25">
      <c r="E5" s="40" t="s">
        <v>68</v>
      </c>
      <c r="F5" s="40"/>
      <c r="G5" s="40"/>
      <c r="H5" s="40"/>
      <c r="I5" s="40" t="s">
        <v>69</v>
      </c>
      <c r="J5" s="40"/>
      <c r="K5" s="40"/>
      <c r="L5" s="40"/>
      <c r="M5" s="40" t="s">
        <v>70</v>
      </c>
      <c r="N5" s="40"/>
      <c r="O5" s="40"/>
      <c r="P5" s="40"/>
    </row>
    <row r="6" spans="4:16" x14ac:dyDescent="0.25">
      <c r="E6" s="36" t="s">
        <v>64</v>
      </c>
      <c r="F6" s="36" t="s">
        <v>65</v>
      </c>
      <c r="G6" s="36" t="s">
        <v>66</v>
      </c>
      <c r="H6" s="36" t="s">
        <v>67</v>
      </c>
      <c r="I6" s="36" t="s">
        <v>64</v>
      </c>
      <c r="J6" s="36" t="s">
        <v>65</v>
      </c>
      <c r="K6" s="36" t="s">
        <v>66</v>
      </c>
      <c r="L6" s="36" t="s">
        <v>67</v>
      </c>
      <c r="M6" s="36" t="s">
        <v>64</v>
      </c>
      <c r="N6" s="36" t="s">
        <v>65</v>
      </c>
      <c r="O6" s="36" t="s">
        <v>66</v>
      </c>
      <c r="P6" s="36" t="s">
        <v>67</v>
      </c>
    </row>
    <row r="7" spans="4:16" x14ac:dyDescent="0.25">
      <c r="E7" s="25">
        <v>11.83</v>
      </c>
      <c r="F7" s="26">
        <v>20.59</v>
      </c>
      <c r="G7" s="26">
        <v>13.73</v>
      </c>
      <c r="H7" s="27">
        <v>15.91</v>
      </c>
      <c r="I7" s="25">
        <v>54.067399999999999</v>
      </c>
      <c r="J7" s="26">
        <v>41.062240000000003</v>
      </c>
      <c r="K7" s="26">
        <v>38.243870000000001</v>
      </c>
      <c r="L7" s="27">
        <v>63.519219999999997</v>
      </c>
      <c r="M7" s="25">
        <v>4.3004000000000001E-2</v>
      </c>
      <c r="N7" s="26">
        <v>8.0252000000000004E-2</v>
      </c>
      <c r="O7" s="26">
        <v>5.0675999999999999E-2</v>
      </c>
      <c r="P7" s="27">
        <v>0.10713300000000001</v>
      </c>
    </row>
    <row r="8" spans="4:16" x14ac:dyDescent="0.25">
      <c r="E8" s="28">
        <v>13.83</v>
      </c>
      <c r="F8" s="29">
        <v>12.6</v>
      </c>
      <c r="G8" s="29">
        <v>13.35</v>
      </c>
      <c r="H8" s="30">
        <v>15.18</v>
      </c>
      <c r="I8" s="28">
        <v>59.746209999999998</v>
      </c>
      <c r="J8" s="29">
        <v>36.506250000000001</v>
      </c>
      <c r="K8" s="29">
        <v>47.956740000000003</v>
      </c>
      <c r="L8" s="30">
        <v>52.217329999999997</v>
      </c>
      <c r="M8" s="28">
        <v>4.1033800000000002E-2</v>
      </c>
      <c r="N8" s="29">
        <v>4.4720999999999997E-2</v>
      </c>
      <c r="O8" s="29">
        <v>3.7728999999999999E-2</v>
      </c>
      <c r="P8" s="30">
        <v>8.3238000000000006E-2</v>
      </c>
    </row>
    <row r="9" spans="4:16" x14ac:dyDescent="0.25">
      <c r="E9" s="28">
        <v>13.7</v>
      </c>
      <c r="F9" s="29">
        <v>13.84</v>
      </c>
      <c r="G9" s="29">
        <v>13.95</v>
      </c>
      <c r="H9" s="30">
        <v>15.43</v>
      </c>
      <c r="I9" s="28">
        <v>37.047060000000002</v>
      </c>
      <c r="J9" s="29">
        <v>45.198970000000003</v>
      </c>
      <c r="K9" s="29">
        <v>54.320480000000003</v>
      </c>
      <c r="L9" s="30">
        <v>61.057429999999997</v>
      </c>
      <c r="M9" s="28">
        <v>4.2514000000000003E-2</v>
      </c>
      <c r="N9" s="29">
        <v>4.6586000000000002E-2</v>
      </c>
      <c r="O9" s="29">
        <v>4.2090000000000002E-2</v>
      </c>
      <c r="P9" s="30">
        <v>4.4599E-2</v>
      </c>
    </row>
    <row r="10" spans="4:16" x14ac:dyDescent="0.25">
      <c r="E10" s="28">
        <v>15.81</v>
      </c>
      <c r="F10" s="29">
        <v>12.94</v>
      </c>
      <c r="G10" s="29">
        <v>13.07</v>
      </c>
      <c r="H10" s="30">
        <v>13.64</v>
      </c>
      <c r="I10" s="28">
        <v>30.79973</v>
      </c>
      <c r="J10" s="29">
        <v>36.427549999999997</v>
      </c>
      <c r="K10" s="29">
        <v>50.12838</v>
      </c>
      <c r="L10" s="30">
        <v>54.069540000000003</v>
      </c>
      <c r="M10" s="28">
        <v>5.0432999999999999E-2</v>
      </c>
      <c r="N10" s="29">
        <v>4.4510000000000001E-2</v>
      </c>
      <c r="O10" s="29">
        <v>4.2139000000000003E-2</v>
      </c>
      <c r="P10" s="30">
        <v>4.2272999999999998E-2</v>
      </c>
    </row>
    <row r="11" spans="4:16" x14ac:dyDescent="0.25">
      <c r="E11" s="28">
        <v>14.11</v>
      </c>
      <c r="F11" s="29">
        <v>14.48</v>
      </c>
      <c r="G11" s="29">
        <v>13.03</v>
      </c>
      <c r="H11" s="30">
        <v>14.83</v>
      </c>
      <c r="I11" s="28">
        <v>51.148490000000002</v>
      </c>
      <c r="J11" s="29">
        <v>49.44509</v>
      </c>
      <c r="K11" s="29">
        <v>49.163809999999998</v>
      </c>
      <c r="L11" s="30">
        <v>73.348939999999999</v>
      </c>
      <c r="M11" s="28">
        <v>4.1487000000000003E-2</v>
      </c>
      <c r="N11" s="29">
        <v>6.5575999999999995E-2</v>
      </c>
      <c r="O11" s="29">
        <v>2.9971999999999999E-2</v>
      </c>
      <c r="P11" s="30">
        <v>0.113478</v>
      </c>
    </row>
    <row r="12" spans="4:16" x14ac:dyDescent="0.25">
      <c r="E12" s="31">
        <v>11.86</v>
      </c>
      <c r="F12" s="32">
        <v>15.04</v>
      </c>
      <c r="G12" s="32">
        <v>13.23</v>
      </c>
      <c r="H12" s="33">
        <v>14.51</v>
      </c>
      <c r="I12" s="31">
        <v>44.815309999999997</v>
      </c>
      <c r="J12" s="32">
        <v>61.782339999999998</v>
      </c>
      <c r="K12" s="32">
        <v>40.321950000000001</v>
      </c>
      <c r="L12" s="33">
        <v>83.213419999999999</v>
      </c>
      <c r="M12" s="31">
        <v>2.0256E-2</v>
      </c>
      <c r="N12" s="32">
        <v>4.4796000000000002E-2</v>
      </c>
      <c r="O12" s="32">
        <v>3.5933E-2</v>
      </c>
      <c r="P12" s="33">
        <v>5.0452999999999998E-2</v>
      </c>
    </row>
    <row r="13" spans="4:16" x14ac:dyDescent="0.25">
      <c r="D13" s="21" t="s">
        <v>23</v>
      </c>
      <c r="E13" s="6">
        <f>AVERAGE(E7:E12)</f>
        <v>13.523333333333333</v>
      </c>
      <c r="F13" s="7">
        <f t="shared" ref="F13:P13" si="0">AVERAGE(F7:F12)</f>
        <v>14.915000000000001</v>
      </c>
      <c r="G13" s="7">
        <f t="shared" si="0"/>
        <v>13.393333333333333</v>
      </c>
      <c r="H13" s="8">
        <f t="shared" si="0"/>
        <v>14.916666666666666</v>
      </c>
      <c r="I13" s="6">
        <f t="shared" si="0"/>
        <v>46.270700000000005</v>
      </c>
      <c r="J13" s="7">
        <f t="shared" si="0"/>
        <v>45.070406666666663</v>
      </c>
      <c r="K13" s="7">
        <f t="shared" si="0"/>
        <v>46.689205000000008</v>
      </c>
      <c r="L13" s="8">
        <f t="shared" si="0"/>
        <v>64.570979999999992</v>
      </c>
      <c r="M13" s="7">
        <f t="shared" si="0"/>
        <v>3.9787966666666667E-2</v>
      </c>
      <c r="N13" s="7">
        <f t="shared" si="0"/>
        <v>5.4406833333333342E-2</v>
      </c>
      <c r="O13" s="7">
        <f t="shared" si="0"/>
        <v>3.97565E-2</v>
      </c>
      <c r="P13" s="8">
        <f t="shared" si="0"/>
        <v>7.3528999999999997E-2</v>
      </c>
    </row>
    <row r="14" spans="4:16" x14ac:dyDescent="0.25">
      <c r="D14" s="22" t="s">
        <v>10</v>
      </c>
      <c r="E14" s="18">
        <f>STDEV(E7:E12)</f>
        <v>1.5054788828365067</v>
      </c>
      <c r="F14" s="19">
        <f t="shared" ref="F14:P14" si="1">STDEV(F7:F12)</f>
        <v>2.926634586004877</v>
      </c>
      <c r="G14" s="19">
        <f t="shared" si="1"/>
        <v>0.37103458958251667</v>
      </c>
      <c r="H14" s="20">
        <f t="shared" si="1"/>
        <v>0.79023203343490611</v>
      </c>
      <c r="I14" s="18">
        <f t="shared" si="1"/>
        <v>10.887748560439844</v>
      </c>
      <c r="J14" s="19">
        <f t="shared" si="1"/>
        <v>9.6182352782091236</v>
      </c>
      <c r="K14" s="19">
        <f t="shared" si="1"/>
        <v>6.1588995313407517</v>
      </c>
      <c r="L14" s="20">
        <f t="shared" si="1"/>
        <v>11.840078496457737</v>
      </c>
      <c r="M14" s="19">
        <f t="shared" si="1"/>
        <v>1.0168848505443801E-2</v>
      </c>
      <c r="N14" s="19">
        <f t="shared" si="1"/>
        <v>1.5086544686132252E-2</v>
      </c>
      <c r="O14" s="19">
        <f t="shared" si="1"/>
        <v>6.9974760807022416E-3</v>
      </c>
      <c r="P14" s="20">
        <f t="shared" si="1"/>
        <v>3.2142807313612201E-2</v>
      </c>
    </row>
  </sheetData>
  <mergeCells count="4">
    <mergeCell ref="E4:P4"/>
    <mergeCell ref="E5:H5"/>
    <mergeCell ref="I5:L5"/>
    <mergeCell ref="M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workbookViewId="0">
      <selection activeCell="C2" sqref="C2:E11"/>
    </sheetView>
  </sheetViews>
  <sheetFormatPr defaultRowHeight="15" x14ac:dyDescent="0.25"/>
  <cols>
    <col min="4" max="4" width="11.140625" customWidth="1"/>
    <col min="5" max="5" width="13" customWidth="1"/>
  </cols>
  <sheetData>
    <row r="2" spans="3:5" x14ac:dyDescent="0.25">
      <c r="D2" s="52" t="s">
        <v>72</v>
      </c>
      <c r="E2" s="53"/>
    </row>
    <row r="3" spans="3:5" ht="17.25" x14ac:dyDescent="0.25">
      <c r="D3" s="34" t="s">
        <v>73</v>
      </c>
      <c r="E3" s="39" t="s">
        <v>52</v>
      </c>
    </row>
    <row r="4" spans="3:5" x14ac:dyDescent="0.25">
      <c r="D4" s="50">
        <v>3.6427</v>
      </c>
      <c r="E4" s="50">
        <v>1.4919</v>
      </c>
    </row>
    <row r="5" spans="3:5" x14ac:dyDescent="0.25">
      <c r="D5" s="50">
        <v>3.5811999999999999</v>
      </c>
      <c r="E5" s="50">
        <v>1.5309999999999999</v>
      </c>
    </row>
    <row r="6" spans="3:5" x14ac:dyDescent="0.25">
      <c r="D6" s="50">
        <v>3.8066</v>
      </c>
      <c r="E6" s="50">
        <v>1.6482000000000001</v>
      </c>
    </row>
    <row r="7" spans="3:5" x14ac:dyDescent="0.25">
      <c r="D7" s="50">
        <v>3.6768329999999998</v>
      </c>
      <c r="E7" s="50">
        <v>1.5570329999999999</v>
      </c>
    </row>
    <row r="8" spans="3:5" x14ac:dyDescent="0.25">
      <c r="D8" s="50">
        <v>4.5631000000000004</v>
      </c>
      <c r="E8" s="50">
        <v>2.0030000000000001</v>
      </c>
    </row>
    <row r="9" spans="3:5" x14ac:dyDescent="0.25">
      <c r="D9" s="50">
        <v>5.6910999999999996</v>
      </c>
      <c r="E9" s="50">
        <v>1.4365000000000001</v>
      </c>
    </row>
    <row r="10" spans="3:5" x14ac:dyDescent="0.25">
      <c r="C10" s="6" t="s">
        <v>23</v>
      </c>
      <c r="D10" s="51">
        <f>AVERAGE(D4:D9)</f>
        <v>4.1602554999999999</v>
      </c>
      <c r="E10" s="51">
        <f>AVERAGE(E4:E9)</f>
        <v>1.6112721666666667</v>
      </c>
    </row>
    <row r="11" spans="3:5" x14ac:dyDescent="0.25">
      <c r="C11" s="18" t="s">
        <v>10</v>
      </c>
      <c r="D11" s="51">
        <f>STDEV(D4:D9)</f>
        <v>0.83279133859658672</v>
      </c>
      <c r="E11" s="51">
        <f>STDEV(E4:E9)</f>
        <v>0.20444798489632171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3"/>
  <sheetViews>
    <sheetView workbookViewId="0">
      <selection activeCell="D12" sqref="D12:D13"/>
    </sheetView>
  </sheetViews>
  <sheetFormatPr defaultRowHeight="15" x14ac:dyDescent="0.25"/>
  <cols>
    <col min="5" max="5" width="10.7109375" customWidth="1"/>
    <col min="6" max="6" width="13.140625" customWidth="1"/>
  </cols>
  <sheetData>
    <row r="4" spans="4:6" x14ac:dyDescent="0.25">
      <c r="E4" s="52" t="s">
        <v>72</v>
      </c>
      <c r="F4" s="53"/>
    </row>
    <row r="5" spans="4:6" ht="17.25" x14ac:dyDescent="0.25">
      <c r="E5" s="34" t="s">
        <v>73</v>
      </c>
      <c r="F5" s="39" t="s">
        <v>52</v>
      </c>
    </row>
    <row r="6" spans="4:6" x14ac:dyDescent="0.25">
      <c r="E6" s="50">
        <v>16.189699999999998</v>
      </c>
      <c r="F6" s="50">
        <v>30.870799999999999</v>
      </c>
    </row>
    <row r="7" spans="4:6" x14ac:dyDescent="0.25">
      <c r="E7" s="50">
        <v>17.104299999999999</v>
      </c>
      <c r="F7" s="50">
        <v>36.633899999999997</v>
      </c>
    </row>
    <row r="8" spans="4:6" x14ac:dyDescent="0.25">
      <c r="E8" s="50">
        <v>22.8398</v>
      </c>
      <c r="F8" s="50">
        <v>33.199800000000003</v>
      </c>
    </row>
    <row r="9" spans="4:6" x14ac:dyDescent="0.25">
      <c r="E9" s="50">
        <v>18.711269999999999</v>
      </c>
      <c r="F9" s="50">
        <v>33.568170000000002</v>
      </c>
    </row>
    <row r="10" spans="4:6" x14ac:dyDescent="0.25">
      <c r="E10" s="50">
        <v>15.631</v>
      </c>
      <c r="F10" s="50">
        <v>32.5623</v>
      </c>
    </row>
    <row r="11" spans="4:6" x14ac:dyDescent="0.25">
      <c r="E11" s="50">
        <v>16.8931</v>
      </c>
      <c r="F11" s="50">
        <v>37.659300000000002</v>
      </c>
    </row>
    <row r="12" spans="4:6" x14ac:dyDescent="0.25">
      <c r="D12" s="6" t="s">
        <v>23</v>
      </c>
      <c r="E12" s="51">
        <f>AVERAGE(E6:E11)</f>
        <v>17.894861666666667</v>
      </c>
      <c r="F12" s="51">
        <f>AVERAGE(F6:F11)</f>
        <v>34.082378333333331</v>
      </c>
    </row>
    <row r="13" spans="4:6" x14ac:dyDescent="0.25">
      <c r="D13" s="18" t="s">
        <v>10</v>
      </c>
      <c r="E13" s="51">
        <f>STDEV(E6:E11)</f>
        <v>2.6374266938848998</v>
      </c>
      <c r="F13" s="51">
        <f>STDEV(F6:F11)</f>
        <v>2.5679898629115856</v>
      </c>
    </row>
  </sheetData>
  <mergeCells count="1">
    <mergeCell ref="E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"/>
  <sheetViews>
    <sheetView workbookViewId="0">
      <selection activeCell="F22" sqref="F22"/>
    </sheetView>
  </sheetViews>
  <sheetFormatPr defaultRowHeight="15" x14ac:dyDescent="0.25"/>
  <cols>
    <col min="5" max="5" width="12.140625" customWidth="1"/>
    <col min="7" max="7" width="10.85546875" customWidth="1"/>
  </cols>
  <sheetData>
    <row r="3" spans="3:7" x14ac:dyDescent="0.25">
      <c r="D3" s="41" t="s">
        <v>74</v>
      </c>
      <c r="E3" s="42"/>
      <c r="F3" s="42"/>
      <c r="G3" s="43"/>
    </row>
    <row r="4" spans="3:7" x14ac:dyDescent="0.25">
      <c r="D4" s="52" t="s">
        <v>75</v>
      </c>
      <c r="E4" s="53"/>
      <c r="F4" s="54" t="s">
        <v>76</v>
      </c>
      <c r="G4" s="55"/>
    </row>
    <row r="5" spans="3:7" ht="17.25" x14ac:dyDescent="0.25">
      <c r="D5" s="37" t="s">
        <v>73</v>
      </c>
      <c r="E5" s="38" t="s">
        <v>52</v>
      </c>
      <c r="F5" s="38" t="s">
        <v>73</v>
      </c>
      <c r="G5" s="39" t="s">
        <v>52</v>
      </c>
    </row>
    <row r="6" spans="3:7" x14ac:dyDescent="0.25">
      <c r="D6" s="25">
        <v>16.8</v>
      </c>
      <c r="E6" s="26">
        <v>6.7</v>
      </c>
      <c r="F6" s="26">
        <v>19.399999999999999</v>
      </c>
      <c r="G6" s="27">
        <v>6.83</v>
      </c>
    </row>
    <row r="7" spans="3:7" x14ac:dyDescent="0.25">
      <c r="D7" s="28">
        <v>10.93</v>
      </c>
      <c r="E7" s="29">
        <v>8.1300000000000008</v>
      </c>
      <c r="F7" s="29">
        <v>13.66</v>
      </c>
      <c r="G7" s="30">
        <v>10.4</v>
      </c>
    </row>
    <row r="8" spans="3:7" x14ac:dyDescent="0.25">
      <c r="D8" s="28">
        <v>17.440000000000001</v>
      </c>
      <c r="E8" s="29">
        <v>10.45</v>
      </c>
      <c r="F8" s="29">
        <v>10.18</v>
      </c>
      <c r="G8" s="30">
        <v>6.87</v>
      </c>
    </row>
    <row r="9" spans="3:7" x14ac:dyDescent="0.25">
      <c r="D9" s="28">
        <v>12.43</v>
      </c>
      <c r="E9" s="29">
        <v>10.039999999999999</v>
      </c>
      <c r="F9" s="29">
        <v>11.92</v>
      </c>
      <c r="G9" s="30">
        <v>9.11</v>
      </c>
    </row>
    <row r="10" spans="3:7" x14ac:dyDescent="0.25">
      <c r="D10" s="28">
        <v>11.19</v>
      </c>
      <c r="E10" s="29">
        <v>8.2200000000000006</v>
      </c>
      <c r="F10" s="29">
        <v>12.58</v>
      </c>
      <c r="G10" s="30">
        <v>9.7799999999999994</v>
      </c>
    </row>
    <row r="11" spans="3:7" x14ac:dyDescent="0.25">
      <c r="D11" s="28">
        <v>17.5</v>
      </c>
      <c r="E11" s="29">
        <v>10.99</v>
      </c>
      <c r="F11" s="29">
        <v>13.32</v>
      </c>
      <c r="G11" s="30">
        <v>5.82</v>
      </c>
    </row>
    <row r="12" spans="3:7" x14ac:dyDescent="0.25">
      <c r="C12" s="6" t="s">
        <v>23</v>
      </c>
      <c r="D12" s="6">
        <f>AVERAGE(D6:D11)</f>
        <v>14.381666666666668</v>
      </c>
      <c r="E12" s="7">
        <f t="shared" ref="E12:G12" si="0">AVERAGE(E6:E11)</f>
        <v>9.0883333333333329</v>
      </c>
      <c r="F12" s="7">
        <f t="shared" si="0"/>
        <v>13.51</v>
      </c>
      <c r="G12" s="8">
        <f t="shared" si="0"/>
        <v>8.1349999999999998</v>
      </c>
    </row>
    <row r="13" spans="3:7" x14ac:dyDescent="0.25">
      <c r="C13" s="18" t="s">
        <v>10</v>
      </c>
      <c r="D13" s="18">
        <f>STDEV(D6:D11)</f>
        <v>3.1885885069520428</v>
      </c>
      <c r="E13" s="19">
        <f t="shared" ref="E13:G13" si="1">STDEV(E6:E11)</f>
        <v>1.6584741983723064</v>
      </c>
      <c r="F13" s="19">
        <f t="shared" si="1"/>
        <v>3.1379165062187377</v>
      </c>
      <c r="G13" s="20">
        <f t="shared" si="1"/>
        <v>1.868119375200628</v>
      </c>
    </row>
  </sheetData>
  <mergeCells count="3">
    <mergeCell ref="D3:G3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Fig. 1a</vt:lpstr>
      <vt:lpstr>Fig. 1b</vt:lpstr>
      <vt:lpstr>Fig. 3a</vt:lpstr>
      <vt:lpstr>Fig. 3c</vt:lpstr>
      <vt:lpstr>Fig. 3d</vt:lpstr>
      <vt:lpstr>Fig. 3f</vt:lpstr>
      <vt:lpstr>Fig. 4c</vt:lpstr>
      <vt:lpstr>Fig. 4d</vt:lpstr>
      <vt:lpstr>Fig. 4e</vt:lpstr>
      <vt:lpstr>Fig. 4f</vt:lpstr>
      <vt:lpstr>Fig. 5b</vt:lpstr>
      <vt:lpstr>Fig. 5d</vt:lpstr>
      <vt:lpstr>Fig. 5e</vt:lpstr>
      <vt:lpstr>Fig 6a b</vt:lpstr>
      <vt:lpstr>Fig. 7b</vt:lpstr>
      <vt:lpstr>Fig. 7d</vt:lpstr>
      <vt:lpstr>Fig. 8a b</vt:lpstr>
      <vt:lpstr>Fig. 8c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Lazarenko, Oxana P</dc:creator>
  <cp:lastModifiedBy>Chen, Jin-Ran</cp:lastModifiedBy>
  <dcterms:created xsi:type="dcterms:W3CDTF">2020-05-27T18:20:25Z</dcterms:created>
  <dcterms:modified xsi:type="dcterms:W3CDTF">2020-10-05T15:44:14Z</dcterms:modified>
</cp:coreProperties>
</file>