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0" yWindow="0" windowWidth="24900" windowHeight="15540" tabRatio="500" activeTab="7"/>
  </bookViews>
  <sheets>
    <sheet name="Fig 3a" sheetId="6" r:id="rId1"/>
    <sheet name="Figure 3b" sheetId="4" r:id="rId2"/>
    <sheet name="Figure 3c" sheetId="5" r:id="rId3"/>
    <sheet name="Figure 3d" sheetId="3" r:id="rId4"/>
    <sheet name="Figure 3e" sheetId="1" r:id="rId5"/>
    <sheet name="Figure 3f" sheetId="2" r:id="rId6"/>
    <sheet name="Fig 3g" sheetId="7" r:id="rId7"/>
    <sheet name="Fig 3h" sheetId="8" r:id="rId8"/>
  </sheets>
  <externalReferences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7" l="1"/>
  <c r="Q61" i="7"/>
  <c r="P61" i="7"/>
  <c r="O61" i="7"/>
  <c r="N61" i="7"/>
  <c r="M61" i="7"/>
  <c r="L61" i="7"/>
  <c r="K61" i="7"/>
  <c r="J61" i="7"/>
  <c r="I61" i="7"/>
  <c r="R60" i="7"/>
  <c r="Q60" i="7"/>
  <c r="P60" i="7"/>
  <c r="O60" i="7"/>
  <c r="N60" i="7"/>
  <c r="M60" i="7"/>
  <c r="L60" i="7"/>
  <c r="K60" i="7"/>
  <c r="J60" i="7"/>
  <c r="I60" i="7"/>
  <c r="R59" i="7"/>
  <c r="Q59" i="7"/>
  <c r="P59" i="7"/>
  <c r="O59" i="7"/>
  <c r="N59" i="7"/>
  <c r="M59" i="7"/>
  <c r="L59" i="7"/>
  <c r="K59" i="7"/>
  <c r="J59" i="7"/>
  <c r="I59" i="7"/>
  <c r="R58" i="7"/>
  <c r="Q58" i="7"/>
  <c r="P58" i="7"/>
  <c r="O58" i="7"/>
  <c r="N58" i="7"/>
  <c r="M58" i="7"/>
  <c r="L58" i="7"/>
  <c r="K58" i="7"/>
  <c r="J58" i="7"/>
  <c r="I58" i="7"/>
  <c r="R57" i="7"/>
  <c r="Q57" i="7"/>
  <c r="P57" i="7"/>
  <c r="O57" i="7"/>
  <c r="N57" i="7"/>
  <c r="M57" i="7"/>
  <c r="L57" i="7"/>
  <c r="K57" i="7"/>
  <c r="J57" i="7"/>
  <c r="I57" i="7"/>
  <c r="R56" i="7"/>
  <c r="Q56" i="7"/>
  <c r="P56" i="7"/>
  <c r="O56" i="7"/>
  <c r="N56" i="7"/>
  <c r="M56" i="7"/>
  <c r="L56" i="7"/>
  <c r="K56" i="7"/>
  <c r="J56" i="7"/>
  <c r="I56" i="7"/>
  <c r="R55" i="7"/>
  <c r="Q55" i="7"/>
  <c r="P55" i="7"/>
  <c r="O55" i="7"/>
  <c r="N55" i="7"/>
  <c r="M55" i="7"/>
  <c r="L55" i="7"/>
  <c r="K55" i="7"/>
  <c r="J55" i="7"/>
  <c r="I55" i="7"/>
  <c r="R54" i="7"/>
  <c r="Q54" i="7"/>
  <c r="P54" i="7"/>
  <c r="O54" i="7"/>
  <c r="N54" i="7"/>
  <c r="M54" i="7"/>
  <c r="L54" i="7"/>
  <c r="K54" i="7"/>
  <c r="J54" i="7"/>
  <c r="I54" i="7"/>
  <c r="R53" i="7"/>
  <c r="Q53" i="7"/>
  <c r="P53" i="7"/>
  <c r="O53" i="7"/>
  <c r="N53" i="7"/>
  <c r="M53" i="7"/>
  <c r="L53" i="7"/>
  <c r="K53" i="7"/>
  <c r="J53" i="7"/>
  <c r="I53" i="7"/>
  <c r="R52" i="7"/>
  <c r="Q52" i="7"/>
  <c r="P52" i="7"/>
  <c r="O52" i="7"/>
  <c r="N52" i="7"/>
  <c r="M52" i="7"/>
  <c r="L52" i="7"/>
  <c r="K52" i="7"/>
  <c r="J52" i="7"/>
  <c r="I52" i="7"/>
  <c r="R51" i="7"/>
  <c r="Q51" i="7"/>
  <c r="P51" i="7"/>
  <c r="O51" i="7"/>
  <c r="N51" i="7"/>
  <c r="M51" i="7"/>
  <c r="L51" i="7"/>
  <c r="K51" i="7"/>
  <c r="J51" i="7"/>
  <c r="I51" i="7"/>
  <c r="R50" i="7"/>
  <c r="Q50" i="7"/>
  <c r="P50" i="7"/>
  <c r="O50" i="7"/>
  <c r="N50" i="7"/>
  <c r="M50" i="7"/>
  <c r="L50" i="7"/>
  <c r="K50" i="7"/>
  <c r="J50" i="7"/>
  <c r="I50" i="7"/>
  <c r="R49" i="7"/>
  <c r="Q49" i="7"/>
  <c r="P49" i="7"/>
  <c r="O49" i="7"/>
  <c r="N49" i="7"/>
  <c r="M49" i="7"/>
  <c r="L49" i="7"/>
  <c r="K49" i="7"/>
  <c r="J49" i="7"/>
  <c r="I49" i="7"/>
  <c r="R48" i="7"/>
  <c r="Q48" i="7"/>
  <c r="P48" i="7"/>
  <c r="O48" i="7"/>
  <c r="N48" i="7"/>
  <c r="M48" i="7"/>
  <c r="L48" i="7"/>
  <c r="K48" i="7"/>
  <c r="J48" i="7"/>
  <c r="I48" i="7"/>
  <c r="R47" i="7"/>
  <c r="Q47" i="7"/>
  <c r="P47" i="7"/>
  <c r="O47" i="7"/>
  <c r="N47" i="7"/>
  <c r="M47" i="7"/>
  <c r="L47" i="7"/>
  <c r="K47" i="7"/>
  <c r="J47" i="7"/>
  <c r="I47" i="7"/>
  <c r="R46" i="7"/>
  <c r="Q46" i="7"/>
  <c r="P46" i="7"/>
  <c r="O46" i="7"/>
  <c r="N46" i="7"/>
  <c r="M46" i="7"/>
  <c r="L46" i="7"/>
  <c r="K46" i="7"/>
  <c r="J46" i="7"/>
  <c r="I46" i="7"/>
  <c r="R45" i="7"/>
  <c r="Q45" i="7"/>
  <c r="P45" i="7"/>
  <c r="O45" i="7"/>
  <c r="N45" i="7"/>
  <c r="M45" i="7"/>
  <c r="L45" i="7"/>
  <c r="K45" i="7"/>
  <c r="J45" i="7"/>
  <c r="I45" i="7"/>
  <c r="R44" i="7"/>
  <c r="Q44" i="7"/>
  <c r="P44" i="7"/>
  <c r="O44" i="7"/>
  <c r="N44" i="7"/>
  <c r="M44" i="7"/>
  <c r="L44" i="7"/>
  <c r="K44" i="7"/>
  <c r="J44" i="7"/>
  <c r="I44" i="7"/>
  <c r="R43" i="7"/>
  <c r="Q43" i="7"/>
  <c r="P43" i="7"/>
  <c r="O43" i="7"/>
  <c r="N43" i="7"/>
  <c r="M43" i="7"/>
  <c r="L43" i="7"/>
  <c r="K43" i="7"/>
  <c r="J43" i="7"/>
  <c r="I43" i="7"/>
  <c r="R42" i="7"/>
  <c r="Q42" i="7"/>
  <c r="P42" i="7"/>
  <c r="O42" i="7"/>
  <c r="N42" i="7"/>
  <c r="M42" i="7"/>
  <c r="L42" i="7"/>
  <c r="K42" i="7"/>
  <c r="J42" i="7"/>
  <c r="I42" i="7"/>
  <c r="R41" i="7"/>
  <c r="Q41" i="7"/>
  <c r="P41" i="7"/>
  <c r="O41" i="7"/>
  <c r="N41" i="7"/>
  <c r="M41" i="7"/>
  <c r="L41" i="7"/>
  <c r="K41" i="7"/>
  <c r="J41" i="7"/>
  <c r="I41" i="7"/>
  <c r="R40" i="7"/>
  <c r="Q40" i="7"/>
  <c r="P40" i="7"/>
  <c r="O40" i="7"/>
  <c r="N40" i="7"/>
  <c r="M40" i="7"/>
  <c r="L40" i="7"/>
  <c r="K40" i="7"/>
  <c r="J40" i="7"/>
  <c r="I40" i="7"/>
  <c r="R39" i="7"/>
  <c r="Q39" i="7"/>
  <c r="P39" i="7"/>
  <c r="O39" i="7"/>
  <c r="N39" i="7"/>
  <c r="M39" i="7"/>
  <c r="L39" i="7"/>
  <c r="K39" i="7"/>
  <c r="J39" i="7"/>
  <c r="I39" i="7"/>
  <c r="R38" i="7"/>
  <c r="Q38" i="7"/>
  <c r="P38" i="7"/>
  <c r="O38" i="7"/>
  <c r="N38" i="7"/>
  <c r="M38" i="7"/>
  <c r="L38" i="7"/>
  <c r="K38" i="7"/>
  <c r="J38" i="7"/>
  <c r="I38" i="7"/>
  <c r="R37" i="7"/>
  <c r="Q37" i="7"/>
  <c r="P37" i="7"/>
  <c r="O37" i="7"/>
  <c r="N37" i="7"/>
  <c r="M37" i="7"/>
  <c r="L37" i="7"/>
  <c r="K37" i="7"/>
  <c r="J37" i="7"/>
  <c r="I37" i="7"/>
  <c r="R36" i="7"/>
  <c r="Q36" i="7"/>
  <c r="P36" i="7"/>
  <c r="O36" i="7"/>
  <c r="N36" i="7"/>
  <c r="M36" i="7"/>
  <c r="L36" i="7"/>
  <c r="K36" i="7"/>
  <c r="J36" i="7"/>
  <c r="I36" i="7"/>
  <c r="R35" i="7"/>
  <c r="Q35" i="7"/>
  <c r="P35" i="7"/>
  <c r="O35" i="7"/>
  <c r="N35" i="7"/>
  <c r="M35" i="7"/>
  <c r="L35" i="7"/>
  <c r="K35" i="7"/>
  <c r="J35" i="7"/>
  <c r="I35" i="7"/>
  <c r="R34" i="7"/>
  <c r="Q34" i="7"/>
  <c r="P34" i="7"/>
  <c r="O34" i="7"/>
  <c r="N34" i="7"/>
  <c r="M34" i="7"/>
  <c r="L34" i="7"/>
  <c r="K34" i="7"/>
  <c r="J34" i="7"/>
  <c r="I34" i="7"/>
  <c r="R33" i="7"/>
  <c r="Q33" i="7"/>
  <c r="P33" i="7"/>
  <c r="O33" i="7"/>
  <c r="N33" i="7"/>
  <c r="M33" i="7"/>
  <c r="L33" i="7"/>
  <c r="K33" i="7"/>
  <c r="J33" i="7"/>
  <c r="I33" i="7"/>
  <c r="R32" i="7"/>
  <c r="Q32" i="7"/>
  <c r="P32" i="7"/>
  <c r="O32" i="7"/>
  <c r="N32" i="7"/>
  <c r="M32" i="7"/>
  <c r="L32" i="7"/>
  <c r="K32" i="7"/>
  <c r="J32" i="7"/>
  <c r="I32" i="7"/>
  <c r="R31" i="7"/>
  <c r="Q31" i="7"/>
  <c r="P31" i="7"/>
  <c r="O31" i="7"/>
  <c r="N31" i="7"/>
  <c r="M31" i="7"/>
  <c r="L31" i="7"/>
  <c r="K31" i="7"/>
  <c r="J31" i="7"/>
  <c r="I31" i="7"/>
  <c r="R30" i="7"/>
  <c r="Q30" i="7"/>
  <c r="P30" i="7"/>
  <c r="O30" i="7"/>
  <c r="N30" i="7"/>
  <c r="M30" i="7"/>
  <c r="L30" i="7"/>
  <c r="K30" i="7"/>
  <c r="J30" i="7"/>
  <c r="I30" i="7"/>
  <c r="R29" i="7"/>
  <c r="Q29" i="7"/>
  <c r="P29" i="7"/>
  <c r="O29" i="7"/>
  <c r="N29" i="7"/>
  <c r="M29" i="7"/>
  <c r="L29" i="7"/>
  <c r="K29" i="7"/>
  <c r="J29" i="7"/>
  <c r="I29" i="7"/>
  <c r="R28" i="7"/>
  <c r="Q28" i="7"/>
  <c r="P28" i="7"/>
  <c r="O28" i="7"/>
  <c r="N28" i="7"/>
  <c r="M28" i="7"/>
  <c r="L28" i="7"/>
  <c r="K28" i="7"/>
  <c r="J28" i="7"/>
  <c r="I28" i="7"/>
  <c r="R27" i="7"/>
  <c r="Q27" i="7"/>
  <c r="P27" i="7"/>
  <c r="O27" i="7"/>
  <c r="N27" i="7"/>
  <c r="M27" i="7"/>
  <c r="L27" i="7"/>
  <c r="K27" i="7"/>
  <c r="J27" i="7"/>
  <c r="I27" i="7"/>
  <c r="R26" i="7"/>
  <c r="Q26" i="7"/>
  <c r="P26" i="7"/>
  <c r="O26" i="7"/>
  <c r="N26" i="7"/>
  <c r="M26" i="7"/>
  <c r="L26" i="7"/>
  <c r="K26" i="7"/>
  <c r="J26" i="7"/>
  <c r="I26" i="7"/>
  <c r="R25" i="7"/>
  <c r="Q25" i="7"/>
  <c r="P25" i="7"/>
  <c r="O25" i="7"/>
  <c r="N25" i="7"/>
  <c r="M25" i="7"/>
  <c r="L25" i="7"/>
  <c r="K25" i="7"/>
  <c r="J25" i="7"/>
  <c r="I25" i="7"/>
  <c r="R24" i="7"/>
  <c r="Q24" i="7"/>
  <c r="P24" i="7"/>
  <c r="O24" i="7"/>
  <c r="N24" i="7"/>
  <c r="M24" i="7"/>
  <c r="L24" i="7"/>
  <c r="K24" i="7"/>
  <c r="J24" i="7"/>
  <c r="I24" i="7"/>
  <c r="R23" i="7"/>
  <c r="Q23" i="7"/>
  <c r="P23" i="7"/>
  <c r="O23" i="7"/>
  <c r="N23" i="7"/>
  <c r="M23" i="7"/>
  <c r="L23" i="7"/>
  <c r="K23" i="7"/>
  <c r="J23" i="7"/>
  <c r="I23" i="7"/>
  <c r="R22" i="7"/>
  <c r="Q22" i="7"/>
  <c r="P22" i="7"/>
  <c r="O22" i="7"/>
  <c r="N22" i="7"/>
  <c r="M22" i="7"/>
  <c r="L22" i="7"/>
  <c r="K22" i="7"/>
  <c r="J22" i="7"/>
  <c r="I22" i="7"/>
  <c r="R21" i="7"/>
  <c r="Q21" i="7"/>
  <c r="P21" i="7"/>
  <c r="O21" i="7"/>
  <c r="N21" i="7"/>
  <c r="M21" i="7"/>
  <c r="L21" i="7"/>
  <c r="K21" i="7"/>
  <c r="J21" i="7"/>
  <c r="I21" i="7"/>
  <c r="R20" i="7"/>
  <c r="Q20" i="7"/>
  <c r="P20" i="7"/>
  <c r="O20" i="7"/>
  <c r="N20" i="7"/>
  <c r="M20" i="7"/>
  <c r="L20" i="7"/>
  <c r="K20" i="7"/>
  <c r="J20" i="7"/>
  <c r="I20" i="7"/>
  <c r="R19" i="7"/>
  <c r="Q19" i="7"/>
  <c r="P19" i="7"/>
  <c r="O19" i="7"/>
  <c r="N19" i="7"/>
  <c r="M19" i="7"/>
  <c r="L19" i="7"/>
  <c r="K19" i="7"/>
  <c r="J19" i="7"/>
  <c r="I19" i="7"/>
  <c r="R18" i="7"/>
  <c r="Q18" i="7"/>
  <c r="P18" i="7"/>
  <c r="O18" i="7"/>
  <c r="N18" i="7"/>
  <c r="M18" i="7"/>
  <c r="L18" i="7"/>
  <c r="K18" i="7"/>
  <c r="J18" i="7"/>
  <c r="I18" i="7"/>
  <c r="R17" i="7"/>
  <c r="Q17" i="7"/>
  <c r="P17" i="7"/>
  <c r="O17" i="7"/>
  <c r="N17" i="7"/>
  <c r="M17" i="7"/>
  <c r="L17" i="7"/>
  <c r="K17" i="7"/>
  <c r="J17" i="7"/>
  <c r="I17" i="7"/>
  <c r="R16" i="7"/>
  <c r="Q16" i="7"/>
  <c r="P16" i="7"/>
  <c r="O16" i="7"/>
  <c r="N16" i="7"/>
  <c r="M16" i="7"/>
  <c r="L16" i="7"/>
  <c r="K16" i="7"/>
  <c r="J16" i="7"/>
  <c r="I16" i="7"/>
  <c r="R15" i="7"/>
  <c r="Q15" i="7"/>
  <c r="P15" i="7"/>
  <c r="O15" i="7"/>
  <c r="N15" i="7"/>
  <c r="M15" i="7"/>
  <c r="L15" i="7"/>
  <c r="K15" i="7"/>
  <c r="J15" i="7"/>
  <c r="I15" i="7"/>
  <c r="R14" i="7"/>
  <c r="Q14" i="7"/>
  <c r="P14" i="7"/>
  <c r="O14" i="7"/>
  <c r="N14" i="7"/>
  <c r="M14" i="7"/>
  <c r="L14" i="7"/>
  <c r="K14" i="7"/>
  <c r="J14" i="7"/>
  <c r="I14" i="7"/>
  <c r="R13" i="7"/>
  <c r="Q13" i="7"/>
  <c r="P13" i="7"/>
  <c r="O13" i="7"/>
  <c r="N13" i="7"/>
  <c r="M13" i="7"/>
  <c r="L13" i="7"/>
  <c r="K13" i="7"/>
  <c r="J13" i="7"/>
  <c r="I13" i="7"/>
  <c r="R12" i="7"/>
  <c r="Q12" i="7"/>
  <c r="P12" i="7"/>
  <c r="O12" i="7"/>
  <c r="N12" i="7"/>
  <c r="M12" i="7"/>
  <c r="L12" i="7"/>
  <c r="K12" i="7"/>
  <c r="J12" i="7"/>
  <c r="I12" i="7"/>
  <c r="R11" i="7"/>
  <c r="Q11" i="7"/>
  <c r="P11" i="7"/>
  <c r="O11" i="7"/>
  <c r="N11" i="7"/>
  <c r="M11" i="7"/>
  <c r="L11" i="7"/>
  <c r="K11" i="7"/>
  <c r="J11" i="7"/>
  <c r="I11" i="7"/>
  <c r="R10" i="7"/>
  <c r="Q10" i="7"/>
  <c r="P10" i="7"/>
  <c r="O10" i="7"/>
  <c r="N10" i="7"/>
  <c r="M10" i="7"/>
  <c r="L10" i="7"/>
  <c r="K10" i="7"/>
  <c r="J10" i="7"/>
  <c r="I10" i="7"/>
  <c r="R9" i="7"/>
  <c r="Q9" i="7"/>
  <c r="P9" i="7"/>
  <c r="O9" i="7"/>
  <c r="N9" i="7"/>
  <c r="M9" i="7"/>
  <c r="L9" i="7"/>
  <c r="K9" i="7"/>
  <c r="J9" i="7"/>
  <c r="I9" i="7"/>
  <c r="R8" i="7"/>
  <c r="Q8" i="7"/>
  <c r="P8" i="7"/>
  <c r="O8" i="7"/>
  <c r="N8" i="7"/>
  <c r="M8" i="7"/>
  <c r="L8" i="7"/>
  <c r="K8" i="7"/>
  <c r="J8" i="7"/>
  <c r="I8" i="7"/>
  <c r="R7" i="7"/>
  <c r="Q7" i="7"/>
  <c r="P7" i="7"/>
  <c r="O7" i="7"/>
  <c r="N7" i="7"/>
  <c r="M7" i="7"/>
  <c r="L7" i="7"/>
  <c r="K7" i="7"/>
  <c r="J7" i="7"/>
  <c r="I7" i="7"/>
  <c r="R6" i="7"/>
  <c r="Q6" i="7"/>
  <c r="P6" i="7"/>
  <c r="O6" i="7"/>
  <c r="N6" i="7"/>
  <c r="M6" i="7"/>
  <c r="L6" i="7"/>
  <c r="K6" i="7"/>
  <c r="J6" i="7"/>
  <c r="I6" i="7"/>
  <c r="M4" i="6"/>
  <c r="M7" i="6"/>
  <c r="M10" i="6"/>
  <c r="M13" i="6"/>
  <c r="M16" i="6"/>
  <c r="A17" i="6"/>
  <c r="M24" i="6"/>
  <c r="L4" i="6"/>
  <c r="L7" i="6"/>
  <c r="L10" i="6"/>
  <c r="L13" i="6"/>
  <c r="L16" i="6"/>
  <c r="L24" i="6"/>
  <c r="K4" i="6"/>
  <c r="K7" i="6"/>
  <c r="K10" i="6"/>
  <c r="K13" i="6"/>
  <c r="K16" i="6"/>
  <c r="K24" i="6"/>
  <c r="J4" i="6"/>
  <c r="J7" i="6"/>
  <c r="J10" i="6"/>
  <c r="J13" i="6"/>
  <c r="J16" i="6"/>
  <c r="J24" i="6"/>
  <c r="I4" i="6"/>
  <c r="I7" i="6"/>
  <c r="I10" i="6"/>
  <c r="I13" i="6"/>
  <c r="I16" i="6"/>
  <c r="I24" i="6"/>
  <c r="G24" i="6"/>
  <c r="F24" i="6"/>
  <c r="E24" i="6"/>
  <c r="D24" i="6"/>
  <c r="C24" i="6"/>
  <c r="M3" i="6"/>
  <c r="M6" i="6"/>
  <c r="M9" i="6"/>
  <c r="M12" i="6"/>
  <c r="M15" i="6"/>
  <c r="M23" i="6"/>
  <c r="L3" i="6"/>
  <c r="L6" i="6"/>
  <c r="L9" i="6"/>
  <c r="L12" i="6"/>
  <c r="L15" i="6"/>
  <c r="L23" i="6"/>
  <c r="K3" i="6"/>
  <c r="K6" i="6"/>
  <c r="K9" i="6"/>
  <c r="K12" i="6"/>
  <c r="K15" i="6"/>
  <c r="K23" i="6"/>
  <c r="J3" i="6"/>
  <c r="J6" i="6"/>
  <c r="J9" i="6"/>
  <c r="J12" i="6"/>
  <c r="J15" i="6"/>
  <c r="J23" i="6"/>
  <c r="I3" i="6"/>
  <c r="I6" i="6"/>
  <c r="I9" i="6"/>
  <c r="I12" i="6"/>
  <c r="I15" i="6"/>
  <c r="I23" i="6"/>
  <c r="G23" i="6"/>
  <c r="F23" i="6"/>
  <c r="E23" i="6"/>
  <c r="D23" i="6"/>
  <c r="C23" i="6"/>
  <c r="M2" i="6"/>
  <c r="M5" i="6"/>
  <c r="M8" i="6"/>
  <c r="M11" i="6"/>
  <c r="M14" i="6"/>
  <c r="M22" i="6"/>
  <c r="L2" i="6"/>
  <c r="L5" i="6"/>
  <c r="L8" i="6"/>
  <c r="L11" i="6"/>
  <c r="L14" i="6"/>
  <c r="L22" i="6"/>
  <c r="K2" i="6"/>
  <c r="K5" i="6"/>
  <c r="K8" i="6"/>
  <c r="K11" i="6"/>
  <c r="K14" i="6"/>
  <c r="K22" i="6"/>
  <c r="J2" i="6"/>
  <c r="J5" i="6"/>
  <c r="J8" i="6"/>
  <c r="J11" i="6"/>
  <c r="J14" i="6"/>
  <c r="J22" i="6"/>
  <c r="I2" i="6"/>
  <c r="I5" i="6"/>
  <c r="I8" i="6"/>
  <c r="I11" i="6"/>
  <c r="I14" i="6"/>
  <c r="I22" i="6"/>
  <c r="G22" i="6"/>
  <c r="F22" i="6"/>
  <c r="E22" i="6"/>
  <c r="D22" i="6"/>
  <c r="C22" i="6"/>
  <c r="M20" i="6"/>
  <c r="L20" i="6"/>
  <c r="K20" i="6"/>
  <c r="J20" i="6"/>
  <c r="I20" i="6"/>
  <c r="G20" i="6"/>
  <c r="F20" i="6"/>
  <c r="E20" i="6"/>
  <c r="D20" i="6"/>
  <c r="C20" i="6"/>
  <c r="M19" i="6"/>
  <c r="L19" i="6"/>
  <c r="K19" i="6"/>
  <c r="J19" i="6"/>
  <c r="I19" i="6"/>
  <c r="G19" i="6"/>
  <c r="F19" i="6"/>
  <c r="E19" i="6"/>
  <c r="D19" i="6"/>
  <c r="C19" i="6"/>
  <c r="M18" i="6"/>
  <c r="L18" i="6"/>
  <c r="K18" i="6"/>
  <c r="J18" i="6"/>
  <c r="I18" i="6"/>
  <c r="G18" i="6"/>
  <c r="F18" i="6"/>
  <c r="E18" i="6"/>
  <c r="D18" i="6"/>
  <c r="C18" i="6"/>
</calcChain>
</file>

<file path=xl/sharedStrings.xml><?xml version="1.0" encoding="utf-8"?>
<sst xmlns="http://schemas.openxmlformats.org/spreadsheetml/2006/main" count="462" uniqueCount="101">
  <si>
    <t>Treatment</t>
  </si>
  <si>
    <t>Liver</t>
  </si>
  <si>
    <t>Gastroc.</t>
  </si>
  <si>
    <t>Soleus</t>
  </si>
  <si>
    <t>Heart</t>
  </si>
  <si>
    <t>iBAT</t>
  </si>
  <si>
    <t>IngWAT</t>
  </si>
  <si>
    <t>EpiWAT</t>
  </si>
  <si>
    <t>Vehicle</t>
  </si>
  <si>
    <t>12,13-diHOME</t>
  </si>
  <si>
    <t>NE</t>
  </si>
  <si>
    <t>3H FFA-radioactivity (c.p.m. per 10 mg organ)</t>
  </si>
  <si>
    <t>3H triglyceride-radioactivity  (c.p.m. per 10 mg organ)</t>
  </si>
  <si>
    <t>1213</t>
  </si>
  <si>
    <t>Animal 1</t>
  </si>
  <si>
    <t>Animal 2</t>
  </si>
  <si>
    <t>Animal 3</t>
  </si>
  <si>
    <t>Animal 4</t>
  </si>
  <si>
    <t>Animal 5</t>
  </si>
  <si>
    <t>Animal 6</t>
  </si>
  <si>
    <t>Serum Triglycerides (mg/dl)</t>
  </si>
  <si>
    <t>VO2</t>
  </si>
  <si>
    <t>VCO2</t>
  </si>
  <si>
    <t xml:space="preserve">          Total Volume (mL/mouse)</t>
  </si>
  <si>
    <t>Respiratory exchange ratio</t>
  </si>
  <si>
    <t>Animal No</t>
  </si>
  <si>
    <t>Tx</t>
  </si>
  <si>
    <t>veh</t>
  </si>
  <si>
    <t>ep</t>
  </si>
  <si>
    <t>avg</t>
  </si>
  <si>
    <t>12,13-epOME</t>
  </si>
  <si>
    <t>sterr</t>
  </si>
  <si>
    <t>time (sec)</t>
  </si>
  <si>
    <t>time (min</t>
  </si>
  <si>
    <t>Total Counts</t>
  </si>
  <si>
    <t>Avg Counts</t>
  </si>
  <si>
    <t>Stdev Counts</t>
  </si>
  <si>
    <t>Min Counts</t>
  </si>
  <si>
    <t>Max Counts</t>
  </si>
  <si>
    <t>ROI</t>
  </si>
  <si>
    <t>Image Layer</t>
  </si>
  <si>
    <t>MDL20140827133655_001</t>
  </si>
  <si>
    <t>ROI 1</t>
  </si>
  <si>
    <t>Overlay</t>
  </si>
  <si>
    <t>ROI 2</t>
  </si>
  <si>
    <t>MDL20140827133655_002</t>
  </si>
  <si>
    <t>MDL20140827133655_003</t>
  </si>
  <si>
    <t>MDL20140827133655_004</t>
  </si>
  <si>
    <t>MDL20140827133655_005</t>
  </si>
  <si>
    <t>MDL20140827133655_006</t>
  </si>
  <si>
    <t>MDL20140827133655_007</t>
  </si>
  <si>
    <t>MDL20140827133655_008</t>
  </si>
  <si>
    <t>MDL20140827133655_009</t>
  </si>
  <si>
    <t>MDL20140827133655_010</t>
  </si>
  <si>
    <t>MDL20140827133655_011</t>
  </si>
  <si>
    <t>MDL20140827133655_012</t>
  </si>
  <si>
    <t>MDL20140827133655_013</t>
  </si>
  <si>
    <t>MDL20140827133655_014</t>
  </si>
  <si>
    <t>MDL20140827133655_015</t>
  </si>
  <si>
    <t>MDL20140827133655_016</t>
  </si>
  <si>
    <t>MDL20140827133655_017</t>
  </si>
  <si>
    <t>MDL20140827133655_018</t>
  </si>
  <si>
    <t>MDL20140827133655_019</t>
  </si>
  <si>
    <t>MDL20140827133655_020</t>
  </si>
  <si>
    <t>MDL20140827133655_021</t>
  </si>
  <si>
    <t>MDL20140827133655_022</t>
  </si>
  <si>
    <t>MDL20140827133655_023</t>
  </si>
  <si>
    <t>MDL20140827133655_024</t>
  </si>
  <si>
    <t>MDL20140827133655_025</t>
  </si>
  <si>
    <t>MDL20140827133655_026</t>
  </si>
  <si>
    <t>MDL20140827133655_027</t>
  </si>
  <si>
    <t>MDL20140827133655_028</t>
  </si>
  <si>
    <t>MDL20140827133655_029</t>
  </si>
  <si>
    <t>MDL20140827133655_030</t>
  </si>
  <si>
    <t>MDL20140827133655_031</t>
  </si>
  <si>
    <t>MDL20140827133655_032</t>
  </si>
  <si>
    <t>MDL20140827133655_033</t>
  </si>
  <si>
    <t>MDL20140827133655_034</t>
  </si>
  <si>
    <t>MDL20140827133655_035</t>
  </si>
  <si>
    <t>MDL20140827133655_036</t>
  </si>
  <si>
    <t>MDL20140827133655_037</t>
  </si>
  <si>
    <t>MDL20140827133655_038</t>
  </si>
  <si>
    <t>MDL20140827133655_039</t>
  </si>
  <si>
    <t>MDL20140827133655_040</t>
  </si>
  <si>
    <t>MDL20140827133655_041</t>
  </si>
  <si>
    <t>MDL20140827133655_042</t>
  </si>
  <si>
    <t>MDL20140827133655_043</t>
  </si>
  <si>
    <t>MDL20140827133655_044</t>
  </si>
  <si>
    <t>MDL20140827133655_045</t>
  </si>
  <si>
    <t>MDL20140827133655_046</t>
  </si>
  <si>
    <t>MDL20140827133655_047</t>
  </si>
  <si>
    <t>MDL20140827133655_048</t>
  </si>
  <si>
    <t>MDL20140827133655_049</t>
  </si>
  <si>
    <t>MDL20140827133655_050</t>
  </si>
  <si>
    <t>MDL20140827133655_051</t>
  </si>
  <si>
    <t>MDL20140827133655_052</t>
  </si>
  <si>
    <t>MDL20140827133655_053</t>
  </si>
  <si>
    <t>MDL20140827133655_054</t>
  </si>
  <si>
    <t>MDL20140827133655_055</t>
  </si>
  <si>
    <t>MDL20140827133655_056</t>
  </si>
  <si>
    <t>Area under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</si>
</sst>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</font>
    <font>
      <sz val="10"/>
      <color rgb="FF00000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indexed="14"/>
      <name val="Calibri"/>
      <family val="2"/>
    </font>
    <font>
      <sz val="10"/>
      <name val="Verdana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5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1" fillId="3" borderId="5" applyNumberFormat="0" applyAlignment="0" applyProtection="0"/>
    <xf numFmtId="0" fontId="12" fillId="3" borderId="6" applyNumberFormat="0" applyAlignment="0" applyProtection="0"/>
    <xf numFmtId="0" fontId="13" fillId="4" borderId="6" applyNumberFormat="0" applyAlignment="0" applyProtection="0"/>
    <xf numFmtId="0" fontId="14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3" fillId="0" borderId="0"/>
    <xf numFmtId="0" fontId="17" fillId="0" borderId="0"/>
    <xf numFmtId="0" fontId="3" fillId="5" borderId="8" applyNumberFormat="0" applyFont="0" applyAlignment="0" applyProtection="0"/>
    <xf numFmtId="0" fontId="18" fillId="16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17" borderId="13" applyNumberFormat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3" fontId="3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3" xfId="0" applyBorder="1"/>
    <xf numFmtId="3" fontId="0" fillId="0" borderId="0" xfId="0" applyNumberFormat="1" applyFont="1"/>
    <xf numFmtId="3" fontId="3" fillId="2" borderId="1" xfId="0" applyNumberFormat="1" applyFont="1" applyFill="1" applyBorder="1" applyAlignment="1">
      <alignment horizontal="right"/>
    </xf>
    <xf numFmtId="3" fontId="0" fillId="2" borderId="0" xfId="0" applyNumberFormat="1" applyFont="1" applyFill="1"/>
    <xf numFmtId="3" fontId="3" fillId="0" borderId="1" xfId="0" applyNumberFormat="1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9" fontId="0" fillId="0" borderId="1" xfId="1" applyFont="1" applyBorder="1"/>
    <xf numFmtId="0" fontId="0" fillId="0" borderId="0" xfId="0" applyBorder="1"/>
    <xf numFmtId="9" fontId="0" fillId="0" borderId="0" xfId="1" applyFont="1"/>
    <xf numFmtId="0" fontId="17" fillId="0" borderId="0" xfId="43"/>
    <xf numFmtId="11" fontId="17" fillId="0" borderId="0" xfId="43" applyNumberFormat="1"/>
  </cellXfs>
  <cellStyles count="56">
    <cellStyle name="20% - Akzent1" xfId="12"/>
    <cellStyle name="20% - Akzent2" xfId="13"/>
    <cellStyle name="20% - Akzent3" xfId="14"/>
    <cellStyle name="20% - Akzent4" xfId="15"/>
    <cellStyle name="20% - Akzent5" xfId="16"/>
    <cellStyle name="20% - Akzent6" xfId="17"/>
    <cellStyle name="40% - Akzent1" xfId="18"/>
    <cellStyle name="40% - Akzent2" xfId="19"/>
    <cellStyle name="40% - Akzent3" xfId="20"/>
    <cellStyle name="40% - Akzent4" xfId="21"/>
    <cellStyle name="40% - Akzent5" xfId="22"/>
    <cellStyle name="40% - Akzent6" xfId="23"/>
    <cellStyle name="60% - Akzent1" xfId="24"/>
    <cellStyle name="60% - Akzent2" xfId="25"/>
    <cellStyle name="60% - Akzent3" xfId="26"/>
    <cellStyle name="60% - Akzent4" xfId="27"/>
    <cellStyle name="60% - Akzent5" xfId="28"/>
    <cellStyle name="60% - Akzent6" xfId="29"/>
    <cellStyle name="Akzent1" xfId="30"/>
    <cellStyle name="Akzent2" xfId="31"/>
    <cellStyle name="Akzent3" xfId="32"/>
    <cellStyle name="Akzent4" xfId="33"/>
    <cellStyle name="Akzent5" xfId="34"/>
    <cellStyle name="Akzent6" xfId="35"/>
    <cellStyle name="Ausgabe" xfId="36"/>
    <cellStyle name="Berechnung" xfId="37"/>
    <cellStyle name="Eingabe" xfId="38"/>
    <cellStyle name="Ergebnis" xfId="39"/>
    <cellStyle name="Erklärender Text" xfId="4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ut" xfId="4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42"/>
    <cellStyle name="Normal 3" xfId="43"/>
    <cellStyle name="Notiz" xfId="44"/>
    <cellStyle name="Percent" xfId="1" builtinId="5"/>
    <cellStyle name="Schlecht" xfId="45"/>
    <cellStyle name="Standard_080903 OGTT apoE KO DIO study" xfId="46"/>
    <cellStyle name="Überschrift" xfId="47"/>
    <cellStyle name="Überschrift 1" xfId="48"/>
    <cellStyle name="Überschrift 2" xfId="49"/>
    <cellStyle name="Überschrift 3" xfId="50"/>
    <cellStyle name="Überschrift 4" xfId="51"/>
    <cellStyle name="Überschrift_121122 BBA LPL Zucker und Fett FPLC" xfId="52"/>
    <cellStyle name="Verknüpfte Zelle" xfId="53"/>
    <cellStyle name="Warnender Text" xfId="54"/>
    <cellStyle name="Zelle überprüfen" xfId="5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3g'!$J$4</c:f>
              <c:strCache>
                <c:ptCount val="1"/>
                <c:pt idx="0">
                  <c:v>Vehicle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'Fig 3g'!$I$6:$I$61</c:f>
              <c:numCache>
                <c:formatCode>General</c:formatCode>
                <c:ptCount val="56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4.5</c:v>
                </c:pt>
                <c:pt idx="4">
                  <c:v>6.0</c:v>
                </c:pt>
                <c:pt idx="5">
                  <c:v>7.5</c:v>
                </c:pt>
                <c:pt idx="6">
                  <c:v>9.0</c:v>
                </c:pt>
                <c:pt idx="7">
                  <c:v>10.5</c:v>
                </c:pt>
                <c:pt idx="8">
                  <c:v>12.0</c:v>
                </c:pt>
                <c:pt idx="9">
                  <c:v>13.5</c:v>
                </c:pt>
                <c:pt idx="10">
                  <c:v>15.0</c:v>
                </c:pt>
                <c:pt idx="11">
                  <c:v>16.5</c:v>
                </c:pt>
                <c:pt idx="12">
                  <c:v>18.0</c:v>
                </c:pt>
                <c:pt idx="13">
                  <c:v>19.5</c:v>
                </c:pt>
                <c:pt idx="14">
                  <c:v>21.0</c:v>
                </c:pt>
                <c:pt idx="15">
                  <c:v>22.5</c:v>
                </c:pt>
                <c:pt idx="16">
                  <c:v>24.0</c:v>
                </c:pt>
                <c:pt idx="17">
                  <c:v>25.5</c:v>
                </c:pt>
                <c:pt idx="18">
                  <c:v>27.0</c:v>
                </c:pt>
                <c:pt idx="19">
                  <c:v>28.5</c:v>
                </c:pt>
                <c:pt idx="20">
                  <c:v>30.0</c:v>
                </c:pt>
                <c:pt idx="21">
                  <c:v>31.5</c:v>
                </c:pt>
                <c:pt idx="22">
                  <c:v>33.0</c:v>
                </c:pt>
                <c:pt idx="23">
                  <c:v>34.5</c:v>
                </c:pt>
                <c:pt idx="24">
                  <c:v>36.0</c:v>
                </c:pt>
                <c:pt idx="25">
                  <c:v>37.5</c:v>
                </c:pt>
                <c:pt idx="26">
                  <c:v>39.0</c:v>
                </c:pt>
                <c:pt idx="27">
                  <c:v>40.5</c:v>
                </c:pt>
                <c:pt idx="28">
                  <c:v>42.0</c:v>
                </c:pt>
                <c:pt idx="29">
                  <c:v>43.5</c:v>
                </c:pt>
                <c:pt idx="30">
                  <c:v>45.0</c:v>
                </c:pt>
                <c:pt idx="31">
                  <c:v>46.5</c:v>
                </c:pt>
                <c:pt idx="32">
                  <c:v>48.0</c:v>
                </c:pt>
                <c:pt idx="33">
                  <c:v>49.5</c:v>
                </c:pt>
                <c:pt idx="34">
                  <c:v>51.0</c:v>
                </c:pt>
                <c:pt idx="35">
                  <c:v>52.5</c:v>
                </c:pt>
                <c:pt idx="36">
                  <c:v>54.0</c:v>
                </c:pt>
                <c:pt idx="37">
                  <c:v>55.5</c:v>
                </c:pt>
                <c:pt idx="38">
                  <c:v>57.0</c:v>
                </c:pt>
                <c:pt idx="39">
                  <c:v>58.5</c:v>
                </c:pt>
                <c:pt idx="40">
                  <c:v>60.0</c:v>
                </c:pt>
                <c:pt idx="41">
                  <c:v>61.5</c:v>
                </c:pt>
                <c:pt idx="42">
                  <c:v>63.0</c:v>
                </c:pt>
                <c:pt idx="43">
                  <c:v>64.5</c:v>
                </c:pt>
                <c:pt idx="44">
                  <c:v>66.0</c:v>
                </c:pt>
                <c:pt idx="45">
                  <c:v>67.5</c:v>
                </c:pt>
                <c:pt idx="46">
                  <c:v>69.0</c:v>
                </c:pt>
                <c:pt idx="47">
                  <c:v>70.5</c:v>
                </c:pt>
                <c:pt idx="48">
                  <c:v>72.0</c:v>
                </c:pt>
                <c:pt idx="49">
                  <c:v>73.5</c:v>
                </c:pt>
                <c:pt idx="50">
                  <c:v>75.0</c:v>
                </c:pt>
                <c:pt idx="51">
                  <c:v>76.5</c:v>
                </c:pt>
                <c:pt idx="52">
                  <c:v>78.0</c:v>
                </c:pt>
                <c:pt idx="53">
                  <c:v>79.5</c:v>
                </c:pt>
                <c:pt idx="54">
                  <c:v>81.0</c:v>
                </c:pt>
                <c:pt idx="55">
                  <c:v>82.5</c:v>
                </c:pt>
              </c:numCache>
            </c:numRef>
          </c:xVal>
          <c:yVal>
            <c:numRef>
              <c:f>'Fig 3g'!$J$6:$J$61</c:f>
              <c:numCache>
                <c:formatCode>General</c:formatCode>
                <c:ptCount val="56"/>
                <c:pt idx="0">
                  <c:v>17460.0</c:v>
                </c:pt>
                <c:pt idx="1">
                  <c:v>20370.0</c:v>
                </c:pt>
                <c:pt idx="2">
                  <c:v>22980.0</c:v>
                </c:pt>
                <c:pt idx="3">
                  <c:v>25700.0</c:v>
                </c:pt>
                <c:pt idx="4">
                  <c:v>27050.0</c:v>
                </c:pt>
                <c:pt idx="5">
                  <c:v>27880.0</c:v>
                </c:pt>
                <c:pt idx="6">
                  <c:v>26910.0</c:v>
                </c:pt>
                <c:pt idx="7">
                  <c:v>28850.0</c:v>
                </c:pt>
                <c:pt idx="8">
                  <c:v>29060.0</c:v>
                </c:pt>
                <c:pt idx="9">
                  <c:v>29730.0</c:v>
                </c:pt>
                <c:pt idx="10">
                  <c:v>27650.0</c:v>
                </c:pt>
                <c:pt idx="11">
                  <c:v>30330.0</c:v>
                </c:pt>
                <c:pt idx="12">
                  <c:v>28580.0</c:v>
                </c:pt>
                <c:pt idx="13">
                  <c:v>28480.0</c:v>
                </c:pt>
                <c:pt idx="14">
                  <c:v>29600.0</c:v>
                </c:pt>
                <c:pt idx="15">
                  <c:v>27950.0</c:v>
                </c:pt>
                <c:pt idx="16">
                  <c:v>29260.0</c:v>
                </c:pt>
                <c:pt idx="17">
                  <c:v>26890.0</c:v>
                </c:pt>
                <c:pt idx="18">
                  <c:v>28080.0</c:v>
                </c:pt>
                <c:pt idx="19">
                  <c:v>26270.0</c:v>
                </c:pt>
                <c:pt idx="20">
                  <c:v>24990.0</c:v>
                </c:pt>
                <c:pt idx="21">
                  <c:v>25240.0</c:v>
                </c:pt>
                <c:pt idx="22">
                  <c:v>24620.0</c:v>
                </c:pt>
                <c:pt idx="23">
                  <c:v>23320.0</c:v>
                </c:pt>
                <c:pt idx="24">
                  <c:v>23520.0</c:v>
                </c:pt>
                <c:pt idx="25">
                  <c:v>21270.0</c:v>
                </c:pt>
                <c:pt idx="26">
                  <c:v>20270.0</c:v>
                </c:pt>
                <c:pt idx="27">
                  <c:v>21000.0</c:v>
                </c:pt>
                <c:pt idx="28">
                  <c:v>20110.0</c:v>
                </c:pt>
                <c:pt idx="29">
                  <c:v>19150.0</c:v>
                </c:pt>
                <c:pt idx="30">
                  <c:v>19640.0</c:v>
                </c:pt>
                <c:pt idx="31">
                  <c:v>19110.0</c:v>
                </c:pt>
                <c:pt idx="32">
                  <c:v>19360.0</c:v>
                </c:pt>
                <c:pt idx="33">
                  <c:v>17500.0</c:v>
                </c:pt>
                <c:pt idx="34">
                  <c:v>16920.0</c:v>
                </c:pt>
                <c:pt idx="35">
                  <c:v>16890.0</c:v>
                </c:pt>
                <c:pt idx="36">
                  <c:v>16510.0</c:v>
                </c:pt>
                <c:pt idx="37">
                  <c:v>16970.0</c:v>
                </c:pt>
                <c:pt idx="38">
                  <c:v>16040.0</c:v>
                </c:pt>
                <c:pt idx="39">
                  <c:v>16520.0</c:v>
                </c:pt>
                <c:pt idx="40">
                  <c:v>16700.0</c:v>
                </c:pt>
                <c:pt idx="41">
                  <c:v>15780.0</c:v>
                </c:pt>
                <c:pt idx="42">
                  <c:v>16030.0</c:v>
                </c:pt>
                <c:pt idx="43">
                  <c:v>14770.0</c:v>
                </c:pt>
                <c:pt idx="44">
                  <c:v>15130.0</c:v>
                </c:pt>
                <c:pt idx="45">
                  <c:v>14520.0</c:v>
                </c:pt>
                <c:pt idx="46">
                  <c:v>15060.0</c:v>
                </c:pt>
                <c:pt idx="47">
                  <c:v>15250.0</c:v>
                </c:pt>
                <c:pt idx="48">
                  <c:v>14390.0</c:v>
                </c:pt>
                <c:pt idx="49">
                  <c:v>15780.0</c:v>
                </c:pt>
                <c:pt idx="50">
                  <c:v>15250.0</c:v>
                </c:pt>
                <c:pt idx="51">
                  <c:v>15050.0</c:v>
                </c:pt>
                <c:pt idx="52">
                  <c:v>14170.0</c:v>
                </c:pt>
                <c:pt idx="53">
                  <c:v>14880.0</c:v>
                </c:pt>
                <c:pt idx="54">
                  <c:v>13810.0</c:v>
                </c:pt>
                <c:pt idx="55">
                  <c:v>14940.0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 3g'!$O$4</c:f>
              <c:strCache>
                <c:ptCount val="1"/>
                <c:pt idx="0">
                  <c:v>12,13-diHOME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xVal>
            <c:numRef>
              <c:f>'Fig 3g'!$I$6:$I$61</c:f>
              <c:numCache>
                <c:formatCode>General</c:formatCode>
                <c:ptCount val="56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4.5</c:v>
                </c:pt>
                <c:pt idx="4">
                  <c:v>6.0</c:v>
                </c:pt>
                <c:pt idx="5">
                  <c:v>7.5</c:v>
                </c:pt>
                <c:pt idx="6">
                  <c:v>9.0</c:v>
                </c:pt>
                <c:pt idx="7">
                  <c:v>10.5</c:v>
                </c:pt>
                <c:pt idx="8">
                  <c:v>12.0</c:v>
                </c:pt>
                <c:pt idx="9">
                  <c:v>13.5</c:v>
                </c:pt>
                <c:pt idx="10">
                  <c:v>15.0</c:v>
                </c:pt>
                <c:pt idx="11">
                  <c:v>16.5</c:v>
                </c:pt>
                <c:pt idx="12">
                  <c:v>18.0</c:v>
                </c:pt>
                <c:pt idx="13">
                  <c:v>19.5</c:v>
                </c:pt>
                <c:pt idx="14">
                  <c:v>21.0</c:v>
                </c:pt>
                <c:pt idx="15">
                  <c:v>22.5</c:v>
                </c:pt>
                <c:pt idx="16">
                  <c:v>24.0</c:v>
                </c:pt>
                <c:pt idx="17">
                  <c:v>25.5</c:v>
                </c:pt>
                <c:pt idx="18">
                  <c:v>27.0</c:v>
                </c:pt>
                <c:pt idx="19">
                  <c:v>28.5</c:v>
                </c:pt>
                <c:pt idx="20">
                  <c:v>30.0</c:v>
                </c:pt>
                <c:pt idx="21">
                  <c:v>31.5</c:v>
                </c:pt>
                <c:pt idx="22">
                  <c:v>33.0</c:v>
                </c:pt>
                <c:pt idx="23">
                  <c:v>34.5</c:v>
                </c:pt>
                <c:pt idx="24">
                  <c:v>36.0</c:v>
                </c:pt>
                <c:pt idx="25">
                  <c:v>37.5</c:v>
                </c:pt>
                <c:pt idx="26">
                  <c:v>39.0</c:v>
                </c:pt>
                <c:pt idx="27">
                  <c:v>40.5</c:v>
                </c:pt>
                <c:pt idx="28">
                  <c:v>42.0</c:v>
                </c:pt>
                <c:pt idx="29">
                  <c:v>43.5</c:v>
                </c:pt>
                <c:pt idx="30">
                  <c:v>45.0</c:v>
                </c:pt>
                <c:pt idx="31">
                  <c:v>46.5</c:v>
                </c:pt>
                <c:pt idx="32">
                  <c:v>48.0</c:v>
                </c:pt>
                <c:pt idx="33">
                  <c:v>49.5</c:v>
                </c:pt>
                <c:pt idx="34">
                  <c:v>51.0</c:v>
                </c:pt>
                <c:pt idx="35">
                  <c:v>52.5</c:v>
                </c:pt>
                <c:pt idx="36">
                  <c:v>54.0</c:v>
                </c:pt>
                <c:pt idx="37">
                  <c:v>55.5</c:v>
                </c:pt>
                <c:pt idx="38">
                  <c:v>57.0</c:v>
                </c:pt>
                <c:pt idx="39">
                  <c:v>58.5</c:v>
                </c:pt>
                <c:pt idx="40">
                  <c:v>60.0</c:v>
                </c:pt>
                <c:pt idx="41">
                  <c:v>61.5</c:v>
                </c:pt>
                <c:pt idx="42">
                  <c:v>63.0</c:v>
                </c:pt>
                <c:pt idx="43">
                  <c:v>64.5</c:v>
                </c:pt>
                <c:pt idx="44">
                  <c:v>66.0</c:v>
                </c:pt>
                <c:pt idx="45">
                  <c:v>67.5</c:v>
                </c:pt>
                <c:pt idx="46">
                  <c:v>69.0</c:v>
                </c:pt>
                <c:pt idx="47">
                  <c:v>70.5</c:v>
                </c:pt>
                <c:pt idx="48">
                  <c:v>72.0</c:v>
                </c:pt>
                <c:pt idx="49">
                  <c:v>73.5</c:v>
                </c:pt>
                <c:pt idx="50">
                  <c:v>75.0</c:v>
                </c:pt>
                <c:pt idx="51">
                  <c:v>76.5</c:v>
                </c:pt>
                <c:pt idx="52">
                  <c:v>78.0</c:v>
                </c:pt>
                <c:pt idx="53">
                  <c:v>79.5</c:v>
                </c:pt>
                <c:pt idx="54">
                  <c:v>81.0</c:v>
                </c:pt>
                <c:pt idx="55">
                  <c:v>82.5</c:v>
                </c:pt>
              </c:numCache>
            </c:numRef>
          </c:xVal>
          <c:yVal>
            <c:numRef>
              <c:f>'Fig 3g'!$O$6:$O$61</c:f>
              <c:numCache>
                <c:formatCode>General</c:formatCode>
                <c:ptCount val="56"/>
                <c:pt idx="0">
                  <c:v>19400.0</c:v>
                </c:pt>
                <c:pt idx="1">
                  <c:v>31310.0</c:v>
                </c:pt>
                <c:pt idx="2">
                  <c:v>44580.0</c:v>
                </c:pt>
                <c:pt idx="3">
                  <c:v>51070.0</c:v>
                </c:pt>
                <c:pt idx="4">
                  <c:v>55920.0</c:v>
                </c:pt>
                <c:pt idx="5">
                  <c:v>58460.0</c:v>
                </c:pt>
                <c:pt idx="6">
                  <c:v>61870.0</c:v>
                </c:pt>
                <c:pt idx="7">
                  <c:v>65770.0</c:v>
                </c:pt>
                <c:pt idx="8">
                  <c:v>67260.0</c:v>
                </c:pt>
                <c:pt idx="9">
                  <c:v>68270.0</c:v>
                </c:pt>
                <c:pt idx="10">
                  <c:v>67080.0</c:v>
                </c:pt>
                <c:pt idx="11">
                  <c:v>68030.0</c:v>
                </c:pt>
                <c:pt idx="12">
                  <c:v>66860.0</c:v>
                </c:pt>
                <c:pt idx="13">
                  <c:v>67530.0</c:v>
                </c:pt>
                <c:pt idx="14">
                  <c:v>65830.0</c:v>
                </c:pt>
                <c:pt idx="15">
                  <c:v>67400.0</c:v>
                </c:pt>
                <c:pt idx="16">
                  <c:v>64860.0</c:v>
                </c:pt>
                <c:pt idx="17">
                  <c:v>65840.0</c:v>
                </c:pt>
                <c:pt idx="18">
                  <c:v>63440.0</c:v>
                </c:pt>
                <c:pt idx="19">
                  <c:v>63840.0</c:v>
                </c:pt>
                <c:pt idx="20">
                  <c:v>59460.0</c:v>
                </c:pt>
                <c:pt idx="21">
                  <c:v>58520.0</c:v>
                </c:pt>
                <c:pt idx="22">
                  <c:v>60990.0</c:v>
                </c:pt>
                <c:pt idx="23">
                  <c:v>56090.0</c:v>
                </c:pt>
                <c:pt idx="24">
                  <c:v>54340.0</c:v>
                </c:pt>
                <c:pt idx="25">
                  <c:v>57240.0</c:v>
                </c:pt>
                <c:pt idx="26">
                  <c:v>52190.0</c:v>
                </c:pt>
                <c:pt idx="27">
                  <c:v>51640.0</c:v>
                </c:pt>
                <c:pt idx="28">
                  <c:v>53550.0</c:v>
                </c:pt>
                <c:pt idx="29">
                  <c:v>48900.0</c:v>
                </c:pt>
                <c:pt idx="30">
                  <c:v>50820.0</c:v>
                </c:pt>
                <c:pt idx="31">
                  <c:v>50820.0</c:v>
                </c:pt>
                <c:pt idx="32">
                  <c:v>46810.0</c:v>
                </c:pt>
                <c:pt idx="33">
                  <c:v>48950.0</c:v>
                </c:pt>
                <c:pt idx="34">
                  <c:v>45440.0</c:v>
                </c:pt>
                <c:pt idx="35">
                  <c:v>46610.0</c:v>
                </c:pt>
                <c:pt idx="36">
                  <c:v>45930.0</c:v>
                </c:pt>
                <c:pt idx="37">
                  <c:v>43430.0</c:v>
                </c:pt>
                <c:pt idx="38">
                  <c:v>46150.0</c:v>
                </c:pt>
                <c:pt idx="39">
                  <c:v>43170.0</c:v>
                </c:pt>
                <c:pt idx="40">
                  <c:v>45290.0</c:v>
                </c:pt>
                <c:pt idx="41">
                  <c:v>42950.0</c:v>
                </c:pt>
                <c:pt idx="42">
                  <c:v>42080.0</c:v>
                </c:pt>
                <c:pt idx="43">
                  <c:v>42820.0</c:v>
                </c:pt>
                <c:pt idx="44">
                  <c:v>38820.0</c:v>
                </c:pt>
                <c:pt idx="45">
                  <c:v>41740.0</c:v>
                </c:pt>
                <c:pt idx="46">
                  <c:v>39400.0</c:v>
                </c:pt>
                <c:pt idx="47">
                  <c:v>39620.0</c:v>
                </c:pt>
                <c:pt idx="48">
                  <c:v>39580.0</c:v>
                </c:pt>
                <c:pt idx="49">
                  <c:v>38740.0</c:v>
                </c:pt>
                <c:pt idx="50">
                  <c:v>38670.0</c:v>
                </c:pt>
                <c:pt idx="51">
                  <c:v>37650.0</c:v>
                </c:pt>
                <c:pt idx="52">
                  <c:v>37420.0</c:v>
                </c:pt>
                <c:pt idx="53">
                  <c:v>37630.0</c:v>
                </c:pt>
                <c:pt idx="54">
                  <c:v>36120.0</c:v>
                </c:pt>
                <c:pt idx="55">
                  <c:v>35690.0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46808"/>
        <c:axId val="2132284696"/>
      </c:scatterChart>
      <c:valAx>
        <c:axId val="21326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after injection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284696"/>
        <c:crosses val="autoZero"/>
        <c:crossBetween val="midCat"/>
      </c:valAx>
      <c:valAx>
        <c:axId val="2132284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Arbitrary</a:t>
                </a:r>
                <a:r>
                  <a:rPr lang="en-US" baseline="0"/>
                  <a:t> Luminescent Units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64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 b="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139699</xdr:colOff>
      <xdr:row>5</xdr:row>
      <xdr:rowOff>101600</xdr:rowOff>
    </xdr:from>
    <xdr:to>
      <xdr:col>40</xdr:col>
      <xdr:colOff>304800</xdr:colOff>
      <xdr:row>35</xdr:row>
      <xdr:rowOff>88899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nesm/Dropbox/Lynes_Sig%20lipid%20paper%202016%20w%20Matt/Resubmission/Final%20Revisions!/source%20data/Source%20Data%20Fig%2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 3a"/>
      <sheetName val="Fig 3b and 3c"/>
      <sheetName val="Fig 3d"/>
      <sheetName val="Fig 3e"/>
      <sheetName val="Fig 3f"/>
      <sheetName val="Fig 3g"/>
      <sheetName val="Fig 3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J4" t="str">
            <v>Vehicle</v>
          </cell>
          <cell r="O4" t="str">
            <v>12,13-diHOME</v>
          </cell>
        </row>
        <row r="6">
          <cell r="I6">
            <v>0</v>
          </cell>
          <cell r="J6">
            <v>17460</v>
          </cell>
          <cell r="O6">
            <v>19400</v>
          </cell>
        </row>
        <row r="7">
          <cell r="I7">
            <v>1.5</v>
          </cell>
          <cell r="J7">
            <v>20370</v>
          </cell>
          <cell r="O7">
            <v>31310</v>
          </cell>
        </row>
        <row r="8">
          <cell r="I8">
            <v>3</v>
          </cell>
          <cell r="J8">
            <v>22980</v>
          </cell>
          <cell r="O8">
            <v>44580</v>
          </cell>
        </row>
        <row r="9">
          <cell r="I9">
            <v>4.5</v>
          </cell>
          <cell r="J9">
            <v>25700</v>
          </cell>
          <cell r="O9">
            <v>51070</v>
          </cell>
        </row>
        <row r="10">
          <cell r="I10">
            <v>6</v>
          </cell>
          <cell r="J10">
            <v>27050</v>
          </cell>
          <cell r="O10">
            <v>55920</v>
          </cell>
        </row>
        <row r="11">
          <cell r="I11">
            <v>7.5</v>
          </cell>
          <cell r="J11">
            <v>27880</v>
          </cell>
          <cell r="O11">
            <v>58460</v>
          </cell>
        </row>
        <row r="12">
          <cell r="I12">
            <v>9</v>
          </cell>
          <cell r="J12">
            <v>26910</v>
          </cell>
          <cell r="O12">
            <v>61870</v>
          </cell>
        </row>
        <row r="13">
          <cell r="I13">
            <v>10.5</v>
          </cell>
          <cell r="J13">
            <v>28850</v>
          </cell>
          <cell r="O13">
            <v>65770</v>
          </cell>
        </row>
        <row r="14">
          <cell r="I14">
            <v>12</v>
          </cell>
          <cell r="J14">
            <v>29060</v>
          </cell>
          <cell r="O14">
            <v>67260</v>
          </cell>
        </row>
        <row r="15">
          <cell r="I15">
            <v>13.5</v>
          </cell>
          <cell r="J15">
            <v>29730</v>
          </cell>
          <cell r="O15">
            <v>68270</v>
          </cell>
        </row>
        <row r="16">
          <cell r="I16">
            <v>15</v>
          </cell>
          <cell r="J16">
            <v>27650</v>
          </cell>
          <cell r="O16">
            <v>67080</v>
          </cell>
        </row>
        <row r="17">
          <cell r="I17">
            <v>16.5</v>
          </cell>
          <cell r="J17">
            <v>30330</v>
          </cell>
          <cell r="O17">
            <v>68030</v>
          </cell>
        </row>
        <row r="18">
          <cell r="I18">
            <v>18</v>
          </cell>
          <cell r="J18">
            <v>28580</v>
          </cell>
          <cell r="O18">
            <v>66860</v>
          </cell>
        </row>
        <row r="19">
          <cell r="I19">
            <v>19.5</v>
          </cell>
          <cell r="J19">
            <v>28480</v>
          </cell>
          <cell r="O19">
            <v>67530</v>
          </cell>
        </row>
        <row r="20">
          <cell r="I20">
            <v>21</v>
          </cell>
          <cell r="J20">
            <v>29600</v>
          </cell>
          <cell r="O20">
            <v>65830</v>
          </cell>
        </row>
        <row r="21">
          <cell r="I21">
            <v>22.5</v>
          </cell>
          <cell r="J21">
            <v>27950</v>
          </cell>
          <cell r="O21">
            <v>67400</v>
          </cell>
        </row>
        <row r="22">
          <cell r="I22">
            <v>24</v>
          </cell>
          <cell r="J22">
            <v>29260</v>
          </cell>
          <cell r="O22">
            <v>64860</v>
          </cell>
        </row>
        <row r="23">
          <cell r="I23">
            <v>25.5</v>
          </cell>
          <cell r="J23">
            <v>26890</v>
          </cell>
          <cell r="O23">
            <v>65840</v>
          </cell>
        </row>
        <row r="24">
          <cell r="I24">
            <v>27</v>
          </cell>
          <cell r="J24">
            <v>28080</v>
          </cell>
          <cell r="O24">
            <v>63440</v>
          </cell>
        </row>
        <row r="25">
          <cell r="I25">
            <v>28.5</v>
          </cell>
          <cell r="J25">
            <v>26270</v>
          </cell>
          <cell r="O25">
            <v>63840</v>
          </cell>
        </row>
        <row r="26">
          <cell r="I26">
            <v>30</v>
          </cell>
          <cell r="J26">
            <v>24990</v>
          </cell>
          <cell r="O26">
            <v>59460</v>
          </cell>
        </row>
        <row r="27">
          <cell r="I27">
            <v>31.5</v>
          </cell>
          <cell r="J27">
            <v>25240</v>
          </cell>
          <cell r="O27">
            <v>58520</v>
          </cell>
        </row>
        <row r="28">
          <cell r="I28">
            <v>33</v>
          </cell>
          <cell r="J28">
            <v>24620</v>
          </cell>
          <cell r="O28">
            <v>60990</v>
          </cell>
        </row>
        <row r="29">
          <cell r="I29">
            <v>34.5</v>
          </cell>
          <cell r="J29">
            <v>23320</v>
          </cell>
          <cell r="O29">
            <v>56090</v>
          </cell>
        </row>
        <row r="30">
          <cell r="I30">
            <v>36</v>
          </cell>
          <cell r="J30">
            <v>23520</v>
          </cell>
          <cell r="O30">
            <v>54340</v>
          </cell>
        </row>
        <row r="31">
          <cell r="I31">
            <v>37.5</v>
          </cell>
          <cell r="J31">
            <v>21270</v>
          </cell>
          <cell r="O31">
            <v>57240</v>
          </cell>
        </row>
        <row r="32">
          <cell r="I32">
            <v>39</v>
          </cell>
          <cell r="J32">
            <v>20270</v>
          </cell>
          <cell r="O32">
            <v>52190</v>
          </cell>
        </row>
        <row r="33">
          <cell r="I33">
            <v>40.5</v>
          </cell>
          <cell r="J33">
            <v>21000</v>
          </cell>
          <cell r="O33">
            <v>51640</v>
          </cell>
        </row>
        <row r="34">
          <cell r="I34">
            <v>42</v>
          </cell>
          <cell r="J34">
            <v>20110</v>
          </cell>
          <cell r="O34">
            <v>53550</v>
          </cell>
        </row>
        <row r="35">
          <cell r="I35">
            <v>43.5</v>
          </cell>
          <cell r="J35">
            <v>19150</v>
          </cell>
          <cell r="O35">
            <v>48900</v>
          </cell>
        </row>
        <row r="36">
          <cell r="I36">
            <v>45</v>
          </cell>
          <cell r="J36">
            <v>19640</v>
          </cell>
          <cell r="O36">
            <v>50820</v>
          </cell>
        </row>
        <row r="37">
          <cell r="I37">
            <v>46.5</v>
          </cell>
          <cell r="J37">
            <v>19110</v>
          </cell>
          <cell r="O37">
            <v>50820</v>
          </cell>
        </row>
        <row r="38">
          <cell r="I38">
            <v>48</v>
          </cell>
          <cell r="J38">
            <v>19360</v>
          </cell>
          <cell r="O38">
            <v>46810</v>
          </cell>
        </row>
        <row r="39">
          <cell r="I39">
            <v>49.5</v>
          </cell>
          <cell r="J39">
            <v>17500</v>
          </cell>
          <cell r="O39">
            <v>48950</v>
          </cell>
        </row>
        <row r="40">
          <cell r="I40">
            <v>51</v>
          </cell>
          <cell r="J40">
            <v>16920</v>
          </cell>
          <cell r="O40">
            <v>45440</v>
          </cell>
        </row>
        <row r="41">
          <cell r="I41">
            <v>52.5</v>
          </cell>
          <cell r="J41">
            <v>16890</v>
          </cell>
          <cell r="O41">
            <v>46610</v>
          </cell>
        </row>
        <row r="42">
          <cell r="I42">
            <v>54</v>
          </cell>
          <cell r="J42">
            <v>16510</v>
          </cell>
          <cell r="O42">
            <v>45930</v>
          </cell>
        </row>
        <row r="43">
          <cell r="I43">
            <v>55.5</v>
          </cell>
          <cell r="J43">
            <v>16970</v>
          </cell>
          <cell r="O43">
            <v>43430</v>
          </cell>
        </row>
        <row r="44">
          <cell r="I44">
            <v>57</v>
          </cell>
          <cell r="J44">
            <v>16040</v>
          </cell>
          <cell r="O44">
            <v>46150</v>
          </cell>
        </row>
        <row r="45">
          <cell r="I45">
            <v>58.5</v>
          </cell>
          <cell r="J45">
            <v>16520</v>
          </cell>
          <cell r="O45">
            <v>43170</v>
          </cell>
        </row>
        <row r="46">
          <cell r="I46">
            <v>60</v>
          </cell>
          <cell r="J46">
            <v>16700</v>
          </cell>
          <cell r="O46">
            <v>45290</v>
          </cell>
        </row>
        <row r="47">
          <cell r="I47">
            <v>61.5</v>
          </cell>
          <cell r="J47">
            <v>15780</v>
          </cell>
          <cell r="O47">
            <v>42950</v>
          </cell>
        </row>
        <row r="48">
          <cell r="I48">
            <v>63</v>
          </cell>
          <cell r="J48">
            <v>16030</v>
          </cell>
          <cell r="O48">
            <v>42080</v>
          </cell>
        </row>
        <row r="49">
          <cell r="I49">
            <v>64.5</v>
          </cell>
          <cell r="J49">
            <v>14770</v>
          </cell>
          <cell r="O49">
            <v>42820</v>
          </cell>
        </row>
        <row r="50">
          <cell r="I50">
            <v>66</v>
          </cell>
          <cell r="J50">
            <v>15130</v>
          </cell>
          <cell r="O50">
            <v>38820</v>
          </cell>
        </row>
        <row r="51">
          <cell r="I51">
            <v>67.5</v>
          </cell>
          <cell r="J51">
            <v>14520</v>
          </cell>
          <cell r="O51">
            <v>41740</v>
          </cell>
        </row>
        <row r="52">
          <cell r="I52">
            <v>69</v>
          </cell>
          <cell r="J52">
            <v>15060</v>
          </cell>
          <cell r="O52">
            <v>39400</v>
          </cell>
        </row>
        <row r="53">
          <cell r="I53">
            <v>70.5</v>
          </cell>
          <cell r="J53">
            <v>15250</v>
          </cell>
          <cell r="O53">
            <v>39620</v>
          </cell>
        </row>
        <row r="54">
          <cell r="I54">
            <v>72</v>
          </cell>
          <cell r="J54">
            <v>14390</v>
          </cell>
          <cell r="O54">
            <v>39580</v>
          </cell>
        </row>
        <row r="55">
          <cell r="I55">
            <v>73.5</v>
          </cell>
          <cell r="J55">
            <v>15780</v>
          </cell>
          <cell r="O55">
            <v>38740</v>
          </cell>
        </row>
        <row r="56">
          <cell r="I56">
            <v>75</v>
          </cell>
          <cell r="J56">
            <v>15250</v>
          </cell>
          <cell r="O56">
            <v>38670</v>
          </cell>
        </row>
        <row r="57">
          <cell r="I57">
            <v>76.5</v>
          </cell>
          <cell r="J57">
            <v>15050</v>
          </cell>
          <cell r="O57">
            <v>37650</v>
          </cell>
        </row>
        <row r="58">
          <cell r="I58">
            <v>78</v>
          </cell>
          <cell r="J58">
            <v>14170</v>
          </cell>
          <cell r="O58">
            <v>37420</v>
          </cell>
        </row>
        <row r="59">
          <cell r="I59">
            <v>79.5</v>
          </cell>
          <cell r="J59">
            <v>14880</v>
          </cell>
          <cell r="O59">
            <v>37630</v>
          </cell>
        </row>
        <row r="60">
          <cell r="I60">
            <v>81</v>
          </cell>
          <cell r="J60">
            <v>13810</v>
          </cell>
          <cell r="O60">
            <v>36120</v>
          </cell>
        </row>
        <row r="61">
          <cell r="I61">
            <v>82.5</v>
          </cell>
          <cell r="J61">
            <v>14940</v>
          </cell>
          <cell r="O61">
            <v>35690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4"/>
  <sheetViews>
    <sheetView zoomScale="70" zoomScaleNormal="70" zoomScalePageLayoutView="70" workbookViewId="0">
      <selection activeCell="A26" sqref="A26:XFD27"/>
    </sheetView>
  </sheetViews>
  <sheetFormatPr baseColWidth="10" defaultRowHeight="15" x14ac:dyDescent="0"/>
  <cols>
    <col min="1" max="1" width="9.6640625" bestFit="1" customWidth="1"/>
    <col min="8" max="8" width="10.83203125" style="18"/>
  </cols>
  <sheetData>
    <row r="1" spans="1:13">
      <c r="A1" s="14" t="s">
        <v>25</v>
      </c>
      <c r="B1" s="14" t="s">
        <v>26</v>
      </c>
      <c r="C1" s="14">
        <v>0</v>
      </c>
      <c r="D1" s="14">
        <v>30</v>
      </c>
      <c r="E1" s="14">
        <v>45</v>
      </c>
      <c r="F1" s="14">
        <v>60</v>
      </c>
      <c r="G1" s="14">
        <v>90</v>
      </c>
      <c r="H1" s="15"/>
      <c r="I1" s="14">
        <v>0</v>
      </c>
      <c r="J1" s="14">
        <v>30</v>
      </c>
      <c r="K1" s="14">
        <v>45</v>
      </c>
      <c r="L1" s="14">
        <v>60</v>
      </c>
      <c r="M1" s="14">
        <v>90</v>
      </c>
    </row>
    <row r="2" spans="1:13" ht="33" customHeight="1">
      <c r="A2" s="14">
        <v>1</v>
      </c>
      <c r="B2" s="14" t="s">
        <v>27</v>
      </c>
      <c r="C2" s="14">
        <v>37.200000000000003</v>
      </c>
      <c r="D2" s="14">
        <v>36.5</v>
      </c>
      <c r="E2" s="14">
        <v>36</v>
      </c>
      <c r="F2" s="14">
        <v>35.9</v>
      </c>
      <c r="G2" s="14">
        <v>34.200000000000003</v>
      </c>
      <c r="H2" s="16"/>
      <c r="I2" s="17">
        <f>C2/$C2</f>
        <v>1</v>
      </c>
      <c r="J2" s="17">
        <f t="shared" ref="J2:M16" si="0">D2/$C2</f>
        <v>0.98118279569892464</v>
      </c>
      <c r="K2" s="17">
        <f t="shared" si="0"/>
        <v>0.96774193548387089</v>
      </c>
      <c r="L2" s="17">
        <f t="shared" si="0"/>
        <v>0.96505376344086014</v>
      </c>
      <c r="M2" s="17">
        <f t="shared" si="0"/>
        <v>0.91935483870967738</v>
      </c>
    </row>
    <row r="3" spans="1:13" ht="33" customHeight="1">
      <c r="A3" s="14">
        <v>2</v>
      </c>
      <c r="B3" s="14" t="s">
        <v>28</v>
      </c>
      <c r="C3" s="14">
        <v>37.5</v>
      </c>
      <c r="D3" s="14">
        <v>36.799999999999997</v>
      </c>
      <c r="E3" s="14">
        <v>36.799999999999997</v>
      </c>
      <c r="F3" s="14">
        <v>36.1</v>
      </c>
      <c r="G3" s="14">
        <v>35.6</v>
      </c>
      <c r="H3" s="16"/>
      <c r="I3" s="17">
        <f t="shared" ref="I3:I16" si="1">C3/$C3</f>
        <v>1</v>
      </c>
      <c r="J3" s="17">
        <f t="shared" si="0"/>
        <v>0.98133333333333328</v>
      </c>
      <c r="K3" s="17">
        <f t="shared" si="0"/>
        <v>0.98133333333333328</v>
      </c>
      <c r="L3" s="17">
        <f t="shared" si="0"/>
        <v>0.96266666666666667</v>
      </c>
      <c r="M3" s="17">
        <f t="shared" si="0"/>
        <v>0.94933333333333336</v>
      </c>
    </row>
    <row r="4" spans="1:13" ht="33" customHeight="1">
      <c r="A4" s="14">
        <v>3</v>
      </c>
      <c r="B4" s="14">
        <v>1213</v>
      </c>
      <c r="C4" s="14">
        <v>37.6</v>
      </c>
      <c r="D4" s="14">
        <v>36.799999999999997</v>
      </c>
      <c r="E4" s="14">
        <v>36.4</v>
      </c>
      <c r="F4" s="14">
        <v>36.5</v>
      </c>
      <c r="G4" s="14">
        <v>36</v>
      </c>
      <c r="H4" s="16"/>
      <c r="I4" s="17">
        <f t="shared" si="1"/>
        <v>1</v>
      </c>
      <c r="J4" s="17">
        <f t="shared" si="0"/>
        <v>0.97872340425531901</v>
      </c>
      <c r="K4" s="17">
        <f t="shared" si="0"/>
        <v>0.96808510638297862</v>
      </c>
      <c r="L4" s="17">
        <f t="shared" si="0"/>
        <v>0.9707446808510638</v>
      </c>
      <c r="M4" s="17">
        <f t="shared" si="0"/>
        <v>0.95744680851063824</v>
      </c>
    </row>
    <row r="5" spans="1:13" ht="33" customHeight="1">
      <c r="A5" s="14">
        <v>4</v>
      </c>
      <c r="B5" s="14" t="s">
        <v>27</v>
      </c>
      <c r="C5" s="14">
        <v>37.6</v>
      </c>
      <c r="D5" s="14">
        <v>36.9</v>
      </c>
      <c r="E5" s="14">
        <v>36.4</v>
      </c>
      <c r="F5" s="14">
        <v>35.700000000000003</v>
      </c>
      <c r="G5" s="14">
        <v>35.6</v>
      </c>
      <c r="H5" s="16"/>
      <c r="I5" s="17">
        <f t="shared" si="1"/>
        <v>1</v>
      </c>
      <c r="J5" s="17">
        <f t="shared" si="0"/>
        <v>0.98138297872340419</v>
      </c>
      <c r="K5" s="17">
        <f t="shared" si="0"/>
        <v>0.96808510638297862</v>
      </c>
      <c r="L5" s="17">
        <f t="shared" si="0"/>
        <v>0.94946808510638303</v>
      </c>
      <c r="M5" s="17">
        <f t="shared" si="0"/>
        <v>0.94680851063829785</v>
      </c>
    </row>
    <row r="6" spans="1:13" ht="33" customHeight="1">
      <c r="A6" s="14">
        <v>5</v>
      </c>
      <c r="B6" s="14" t="s">
        <v>28</v>
      </c>
      <c r="C6" s="14">
        <v>37.700000000000003</v>
      </c>
      <c r="D6" s="14">
        <v>36.5</v>
      </c>
      <c r="E6" s="14">
        <v>36.1</v>
      </c>
      <c r="F6" s="14">
        <v>36.299999999999997</v>
      </c>
      <c r="G6" s="14">
        <v>35.9</v>
      </c>
      <c r="H6" s="16"/>
      <c r="I6" s="17">
        <f t="shared" si="1"/>
        <v>1</v>
      </c>
      <c r="J6" s="17">
        <f t="shared" si="0"/>
        <v>0.96816976127320953</v>
      </c>
      <c r="K6" s="17">
        <f t="shared" si="0"/>
        <v>0.95755968169761274</v>
      </c>
      <c r="L6" s="17">
        <f t="shared" si="0"/>
        <v>0.96286472148541102</v>
      </c>
      <c r="M6" s="17">
        <f t="shared" si="0"/>
        <v>0.95225464190981424</v>
      </c>
    </row>
    <row r="7" spans="1:13" ht="33" customHeight="1">
      <c r="A7" s="14">
        <v>6</v>
      </c>
      <c r="B7" s="14">
        <v>1213</v>
      </c>
      <c r="C7" s="14">
        <v>37</v>
      </c>
      <c r="D7" s="14">
        <v>36.299999999999997</v>
      </c>
      <c r="E7" s="14">
        <v>36.5</v>
      </c>
      <c r="F7" s="14">
        <v>36.4</v>
      </c>
      <c r="G7" s="14">
        <v>36.5</v>
      </c>
      <c r="H7" s="16"/>
      <c r="I7" s="17">
        <f t="shared" si="1"/>
        <v>1</v>
      </c>
      <c r="J7" s="17">
        <f t="shared" si="0"/>
        <v>0.98108108108108105</v>
      </c>
      <c r="K7" s="17">
        <f t="shared" si="0"/>
        <v>0.98648648648648651</v>
      </c>
      <c r="L7" s="17">
        <f t="shared" si="0"/>
        <v>0.98378378378378373</v>
      </c>
      <c r="M7" s="17">
        <f t="shared" si="0"/>
        <v>0.98648648648648651</v>
      </c>
    </row>
    <row r="8" spans="1:13" ht="33" customHeight="1">
      <c r="A8" s="14">
        <v>7</v>
      </c>
      <c r="B8" s="14" t="s">
        <v>27</v>
      </c>
      <c r="C8" s="14">
        <v>37</v>
      </c>
      <c r="D8" s="14">
        <v>35.5</v>
      </c>
      <c r="E8" s="14">
        <v>35.299999999999997</v>
      </c>
      <c r="F8" s="14">
        <v>34.799999999999997</v>
      </c>
      <c r="G8" s="14">
        <v>33.9</v>
      </c>
      <c r="H8" s="16"/>
      <c r="I8" s="17">
        <f t="shared" si="1"/>
        <v>1</v>
      </c>
      <c r="J8" s="17">
        <f t="shared" si="0"/>
        <v>0.95945945945945943</v>
      </c>
      <c r="K8" s="17">
        <f t="shared" si="0"/>
        <v>0.95405405405405397</v>
      </c>
      <c r="L8" s="17">
        <f t="shared" si="0"/>
        <v>0.94054054054054048</v>
      </c>
      <c r="M8" s="17">
        <f t="shared" si="0"/>
        <v>0.91621621621621618</v>
      </c>
    </row>
    <row r="9" spans="1:13" ht="33" customHeight="1">
      <c r="A9" s="14">
        <v>8</v>
      </c>
      <c r="B9" s="14" t="s">
        <v>28</v>
      </c>
      <c r="C9" s="14">
        <v>37.200000000000003</v>
      </c>
      <c r="D9" s="14">
        <v>35.299999999999997</v>
      </c>
      <c r="E9" s="14">
        <v>34.4</v>
      </c>
      <c r="F9" s="14">
        <v>34</v>
      </c>
      <c r="G9" s="14">
        <v>33.5</v>
      </c>
      <c r="H9" s="16"/>
      <c r="I9" s="17">
        <f t="shared" si="1"/>
        <v>1</v>
      </c>
      <c r="J9" s="17">
        <f t="shared" si="0"/>
        <v>0.94892473118279552</v>
      </c>
      <c r="K9" s="17">
        <f t="shared" si="0"/>
        <v>0.92473118279569877</v>
      </c>
      <c r="L9" s="17">
        <f t="shared" si="0"/>
        <v>0.91397849462365588</v>
      </c>
      <c r="M9" s="17">
        <f t="shared" si="0"/>
        <v>0.90053763440860213</v>
      </c>
    </row>
    <row r="10" spans="1:13" ht="33" customHeight="1">
      <c r="A10" s="14">
        <v>9</v>
      </c>
      <c r="B10" s="14">
        <v>1213</v>
      </c>
      <c r="C10" s="14">
        <v>36.700000000000003</v>
      </c>
      <c r="D10" s="14">
        <v>37</v>
      </c>
      <c r="E10" s="14">
        <v>37.299999999999997</v>
      </c>
      <c r="F10" s="14">
        <v>36.6</v>
      </c>
      <c r="G10" s="14">
        <v>35.4</v>
      </c>
      <c r="H10" s="16"/>
      <c r="I10" s="17">
        <f t="shared" si="1"/>
        <v>1</v>
      </c>
      <c r="J10" s="17">
        <f t="shared" si="0"/>
        <v>1.0081743869209809</v>
      </c>
      <c r="K10" s="17">
        <f t="shared" si="0"/>
        <v>1.0163487738419617</v>
      </c>
      <c r="L10" s="17">
        <f t="shared" si="0"/>
        <v>0.99727520435967298</v>
      </c>
      <c r="M10" s="17">
        <f t="shared" si="0"/>
        <v>0.96457765667574924</v>
      </c>
    </row>
    <row r="11" spans="1:13" ht="33" customHeight="1">
      <c r="A11" s="14">
        <v>10</v>
      </c>
      <c r="B11" s="14" t="s">
        <v>27</v>
      </c>
      <c r="C11" s="14">
        <v>36.200000000000003</v>
      </c>
      <c r="D11" s="14">
        <v>35.200000000000003</v>
      </c>
      <c r="E11" s="14">
        <v>36.1</v>
      </c>
      <c r="F11" s="14">
        <v>36.200000000000003</v>
      </c>
      <c r="G11" s="14">
        <v>35.299999999999997</v>
      </c>
      <c r="H11" s="16"/>
      <c r="I11" s="17">
        <f t="shared" si="1"/>
        <v>1</v>
      </c>
      <c r="J11" s="17">
        <f t="shared" si="0"/>
        <v>0.97237569060773477</v>
      </c>
      <c r="K11" s="17">
        <f t="shared" si="0"/>
        <v>0.99723756906077343</v>
      </c>
      <c r="L11" s="17">
        <f t="shared" si="0"/>
        <v>1</v>
      </c>
      <c r="M11" s="17">
        <f t="shared" si="0"/>
        <v>0.97513812154696122</v>
      </c>
    </row>
    <row r="12" spans="1:13" ht="33" customHeight="1">
      <c r="A12" s="14">
        <v>11</v>
      </c>
      <c r="B12" s="14" t="s">
        <v>28</v>
      </c>
      <c r="C12" s="14">
        <v>36.299999999999997</v>
      </c>
      <c r="D12" s="14">
        <v>36.299999999999997</v>
      </c>
      <c r="E12" s="14">
        <v>36.1</v>
      </c>
      <c r="F12" s="14">
        <v>35.299999999999997</v>
      </c>
      <c r="G12" s="14">
        <v>34.6</v>
      </c>
      <c r="H12" s="16"/>
      <c r="I12" s="17">
        <f t="shared" si="1"/>
        <v>1</v>
      </c>
      <c r="J12" s="17">
        <f t="shared" si="0"/>
        <v>1</v>
      </c>
      <c r="K12" s="17">
        <f t="shared" si="0"/>
        <v>0.99449035812672193</v>
      </c>
      <c r="L12" s="17">
        <f t="shared" si="0"/>
        <v>0.97245179063360876</v>
      </c>
      <c r="M12" s="17">
        <f t="shared" si="0"/>
        <v>0.95316804407713507</v>
      </c>
    </row>
    <row r="13" spans="1:13" ht="33" customHeight="1">
      <c r="A13" s="14">
        <v>12</v>
      </c>
      <c r="B13" s="14">
        <v>1213</v>
      </c>
      <c r="C13" s="14">
        <v>37.5</v>
      </c>
      <c r="D13" s="14">
        <v>36.799999999999997</v>
      </c>
      <c r="E13" s="14">
        <v>37.1</v>
      </c>
      <c r="F13" s="14">
        <v>36.299999999999997</v>
      </c>
      <c r="G13" s="14">
        <v>36</v>
      </c>
      <c r="H13" s="16"/>
      <c r="I13" s="17">
        <f t="shared" si="1"/>
        <v>1</v>
      </c>
      <c r="J13" s="17">
        <f t="shared" si="0"/>
        <v>0.98133333333333328</v>
      </c>
      <c r="K13" s="17">
        <f t="shared" si="0"/>
        <v>0.9893333333333334</v>
      </c>
      <c r="L13" s="17">
        <f t="shared" si="0"/>
        <v>0.96799999999999997</v>
      </c>
      <c r="M13" s="17">
        <f t="shared" si="0"/>
        <v>0.96</v>
      </c>
    </row>
    <row r="14" spans="1:13" ht="33" customHeight="1">
      <c r="A14" s="14">
        <v>13</v>
      </c>
      <c r="B14" s="14" t="s">
        <v>27</v>
      </c>
      <c r="C14" s="14">
        <v>37.1</v>
      </c>
      <c r="D14" s="14">
        <v>36.9</v>
      </c>
      <c r="E14" s="14">
        <v>36.4</v>
      </c>
      <c r="F14" s="14">
        <v>36.4</v>
      </c>
      <c r="G14" s="14">
        <v>35.5</v>
      </c>
      <c r="H14" s="16"/>
      <c r="I14" s="17">
        <f t="shared" si="1"/>
        <v>1</v>
      </c>
      <c r="J14" s="17">
        <f t="shared" si="0"/>
        <v>0.99460916442048508</v>
      </c>
      <c r="K14" s="17">
        <f t="shared" si="0"/>
        <v>0.98113207547169801</v>
      </c>
      <c r="L14" s="17">
        <f t="shared" si="0"/>
        <v>0.98113207547169801</v>
      </c>
      <c r="M14" s="17">
        <f t="shared" si="0"/>
        <v>0.95687331536388132</v>
      </c>
    </row>
    <row r="15" spans="1:13" ht="33" customHeight="1">
      <c r="A15" s="14">
        <v>14</v>
      </c>
      <c r="B15" s="14" t="s">
        <v>28</v>
      </c>
      <c r="C15" s="14">
        <v>36.799999999999997</v>
      </c>
      <c r="D15" s="14">
        <v>36.799999999999997</v>
      </c>
      <c r="E15" s="14">
        <v>36.5</v>
      </c>
      <c r="F15" s="14">
        <v>35.299999999999997</v>
      </c>
      <c r="G15" s="14">
        <v>35.5</v>
      </c>
      <c r="H15" s="16"/>
      <c r="I15" s="17">
        <f t="shared" si="1"/>
        <v>1</v>
      </c>
      <c r="J15" s="17">
        <f t="shared" si="0"/>
        <v>1</v>
      </c>
      <c r="K15" s="17">
        <f t="shared" si="0"/>
        <v>0.99184782608695665</v>
      </c>
      <c r="L15" s="17">
        <f t="shared" si="0"/>
        <v>0.95923913043478259</v>
      </c>
      <c r="M15" s="17">
        <f t="shared" si="0"/>
        <v>0.96467391304347838</v>
      </c>
    </row>
    <row r="16" spans="1:13" ht="33" customHeight="1">
      <c r="A16" s="14">
        <v>15</v>
      </c>
      <c r="B16" s="14">
        <v>1213</v>
      </c>
      <c r="C16" s="14">
        <v>37.200000000000003</v>
      </c>
      <c r="D16" s="14">
        <v>37.4</v>
      </c>
      <c r="E16" s="14">
        <v>36.9</v>
      </c>
      <c r="F16" s="14">
        <v>36.799999999999997</v>
      </c>
      <c r="G16" s="14">
        <v>35.799999999999997</v>
      </c>
      <c r="H16" s="16"/>
      <c r="I16" s="17">
        <f t="shared" si="1"/>
        <v>1</v>
      </c>
      <c r="J16" s="17">
        <f t="shared" si="0"/>
        <v>1.0053763440860215</v>
      </c>
      <c r="K16" s="17">
        <f t="shared" si="0"/>
        <v>0.99193548387096764</v>
      </c>
      <c r="L16" s="17">
        <f t="shared" si="0"/>
        <v>0.98924731182795689</v>
      </c>
      <c r="M16" s="17">
        <f t="shared" si="0"/>
        <v>0.96236559139784927</v>
      </c>
    </row>
    <row r="17" spans="1:13">
      <c r="A17">
        <f>SQRT(5)</f>
        <v>2.2360679774997898</v>
      </c>
    </row>
    <row r="18" spans="1:13">
      <c r="A18" t="s">
        <v>29</v>
      </c>
      <c r="B18" s="14" t="s">
        <v>8</v>
      </c>
      <c r="C18">
        <f t="shared" ref="C18:G20" si="2">AVERAGE(C2,C5,C8,C11,C14)</f>
        <v>37.019999999999996</v>
      </c>
      <c r="D18">
        <f t="shared" si="2"/>
        <v>36.200000000000003</v>
      </c>
      <c r="E18">
        <f t="shared" si="2"/>
        <v>36.040000000000006</v>
      </c>
      <c r="F18">
        <f t="shared" si="2"/>
        <v>35.799999999999997</v>
      </c>
      <c r="G18">
        <f t="shared" si="2"/>
        <v>34.9</v>
      </c>
      <c r="I18" s="19">
        <f t="shared" ref="I18:M20" si="3">AVERAGE(I2,I5,I8,I11,I14)</f>
        <v>1</v>
      </c>
      <c r="J18" s="19">
        <f t="shared" si="3"/>
        <v>0.9778020177820016</v>
      </c>
      <c r="K18" s="19">
        <f t="shared" si="3"/>
        <v>0.97365014809067496</v>
      </c>
      <c r="L18" s="19">
        <f t="shared" si="3"/>
        <v>0.96723889291189624</v>
      </c>
      <c r="M18" s="19">
        <f t="shared" si="3"/>
        <v>0.94287820049500692</v>
      </c>
    </row>
    <row r="19" spans="1:13">
      <c r="B19" s="14" t="s">
        <v>30</v>
      </c>
      <c r="C19">
        <f t="shared" si="2"/>
        <v>37.1</v>
      </c>
      <c r="D19">
        <f t="shared" si="2"/>
        <v>36.339999999999996</v>
      </c>
      <c r="E19">
        <f t="shared" si="2"/>
        <v>35.980000000000004</v>
      </c>
      <c r="F19">
        <f t="shared" si="2"/>
        <v>35.4</v>
      </c>
      <c r="G19">
        <f t="shared" si="2"/>
        <v>35.019999999999996</v>
      </c>
      <c r="I19" s="19">
        <f t="shared" si="3"/>
        <v>1</v>
      </c>
      <c r="J19" s="19">
        <f t="shared" si="3"/>
        <v>0.97968556515786764</v>
      </c>
      <c r="K19" s="19">
        <f t="shared" si="3"/>
        <v>0.96999247640806474</v>
      </c>
      <c r="L19" s="19">
        <f t="shared" si="3"/>
        <v>0.95424016076882501</v>
      </c>
      <c r="M19" s="19">
        <f t="shared" si="3"/>
        <v>0.94399351335447257</v>
      </c>
    </row>
    <row r="20" spans="1:13">
      <c r="B20" s="14" t="s">
        <v>9</v>
      </c>
      <c r="C20">
        <f t="shared" si="2"/>
        <v>37.200000000000003</v>
      </c>
      <c r="D20">
        <f t="shared" si="2"/>
        <v>36.86</v>
      </c>
      <c r="E20">
        <f t="shared" si="2"/>
        <v>36.840000000000003</v>
      </c>
      <c r="F20">
        <f t="shared" si="2"/>
        <v>36.520000000000003</v>
      </c>
      <c r="G20">
        <f t="shared" si="2"/>
        <v>35.94</v>
      </c>
      <c r="I20" s="19">
        <f t="shared" si="3"/>
        <v>1</v>
      </c>
      <c r="J20" s="19">
        <f t="shared" si="3"/>
        <v>0.99093770993534702</v>
      </c>
      <c r="K20" s="19">
        <f t="shared" si="3"/>
        <v>0.99043783678314568</v>
      </c>
      <c r="L20" s="19">
        <f t="shared" si="3"/>
        <v>0.98181019616449539</v>
      </c>
      <c r="M20" s="19">
        <f t="shared" si="3"/>
        <v>0.96617530861414469</v>
      </c>
    </row>
    <row r="21" spans="1:13">
      <c r="I21" s="19"/>
      <c r="J21" s="19"/>
      <c r="K21" s="19"/>
      <c r="L21" s="19"/>
      <c r="M21" s="19"/>
    </row>
    <row r="22" spans="1:13">
      <c r="A22" t="s">
        <v>31</v>
      </c>
      <c r="B22" s="14" t="s">
        <v>27</v>
      </c>
      <c r="C22">
        <f t="shared" ref="C22:M24" si="4">STDEV(C2,C5,C8,C11,C14)/$A$17</f>
        <v>0.2289104628451917</v>
      </c>
      <c r="D22">
        <f t="shared" si="4"/>
        <v>0.35777087639996563</v>
      </c>
      <c r="E22">
        <f t="shared" si="4"/>
        <v>0.20149441679609911</v>
      </c>
      <c r="F22">
        <f t="shared" si="4"/>
        <v>0.27748873851023259</v>
      </c>
      <c r="G22">
        <f>STDEV(G2,G5,G8,G11,G14)/$A$17</f>
        <v>0.35355339059327368</v>
      </c>
      <c r="I22" s="19">
        <f t="shared" si="4"/>
        <v>0</v>
      </c>
      <c r="J22" s="19">
        <f t="shared" si="4"/>
        <v>5.7992568107169545E-3</v>
      </c>
      <c r="K22" s="19">
        <f t="shared" si="4"/>
        <v>7.2877610837047708E-3</v>
      </c>
      <c r="L22" s="19">
        <f t="shared" si="4"/>
        <v>1.0723080433086705E-2</v>
      </c>
      <c r="M22" s="19">
        <f t="shared" si="4"/>
        <v>1.1216557046749584E-2</v>
      </c>
    </row>
    <row r="23" spans="1:13">
      <c r="B23" s="14" t="s">
        <v>28</v>
      </c>
      <c r="C23">
        <f t="shared" si="4"/>
        <v>0.25099800796022365</v>
      </c>
      <c r="D23">
        <f t="shared" si="4"/>
        <v>0.27676705006196095</v>
      </c>
      <c r="E23">
        <f t="shared" si="4"/>
        <v>0.4164132562731403</v>
      </c>
      <c r="F23">
        <f t="shared" si="4"/>
        <v>0.40496913462633155</v>
      </c>
      <c r="G23">
        <f t="shared" si="4"/>
        <v>0.43749285708454705</v>
      </c>
      <c r="I23" s="19">
        <f t="shared" si="4"/>
        <v>0</v>
      </c>
      <c r="J23" s="19">
        <f t="shared" si="4"/>
        <v>9.7645028337914296E-3</v>
      </c>
      <c r="K23" s="19">
        <f t="shared" si="4"/>
        <v>1.3056754263338983E-2</v>
      </c>
      <c r="L23" s="19">
        <f t="shared" si="4"/>
        <v>1.0303018902337665E-2</v>
      </c>
      <c r="M23" s="19">
        <f t="shared" si="4"/>
        <v>1.1173684000030557E-2</v>
      </c>
    </row>
    <row r="24" spans="1:13">
      <c r="B24" s="14">
        <v>1213</v>
      </c>
      <c r="C24">
        <f t="shared" si="4"/>
        <v>0.16431676725154956</v>
      </c>
      <c r="D24">
        <f t="shared" si="4"/>
        <v>0.1777638883463121</v>
      </c>
      <c r="E24">
        <f t="shared" si="4"/>
        <v>0.17204650534085242</v>
      </c>
      <c r="F24">
        <f t="shared" si="4"/>
        <v>8.6023252670426334E-2</v>
      </c>
      <c r="G24">
        <f t="shared" si="4"/>
        <v>0.1777638883463121</v>
      </c>
      <c r="I24" s="19">
        <f t="shared" si="4"/>
        <v>0</v>
      </c>
      <c r="J24" s="19">
        <f t="shared" si="4"/>
        <v>6.4967824158321912E-3</v>
      </c>
      <c r="K24" s="19">
        <f t="shared" si="4"/>
        <v>7.7139395235044867E-3</v>
      </c>
      <c r="L24" s="19">
        <f t="shared" si="4"/>
        <v>5.5296444877281923E-3</v>
      </c>
      <c r="M24" s="19">
        <f t="shared" si="4"/>
        <v>5.2150337203279266E-3</v>
      </c>
    </row>
  </sheetData>
  <pageMargins left="0.75" right="0.75" top="1" bottom="1" header="0.5" footer="0.5"/>
  <pageSetup scale="3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A6" sqref="A6:A11"/>
    </sheetView>
  </sheetViews>
  <sheetFormatPr baseColWidth="10" defaultRowHeight="15" x14ac:dyDescent="0"/>
  <sheetData>
    <row r="3" spans="1:6">
      <c r="B3" s="13" t="s">
        <v>23</v>
      </c>
    </row>
    <row r="4" spans="1:6">
      <c r="B4" t="s">
        <v>21</v>
      </c>
      <c r="E4" t="s">
        <v>22</v>
      </c>
    </row>
    <row r="5" spans="1:6">
      <c r="B5" t="s">
        <v>8</v>
      </c>
      <c r="C5" t="s">
        <v>9</v>
      </c>
      <c r="E5" t="s">
        <v>8</v>
      </c>
      <c r="F5" t="s">
        <v>9</v>
      </c>
    </row>
    <row r="6" spans="1:6">
      <c r="A6" t="s">
        <v>14</v>
      </c>
      <c r="B6">
        <v>367695</v>
      </c>
      <c r="C6">
        <v>354393</v>
      </c>
      <c r="E6" s="12">
        <v>274968</v>
      </c>
      <c r="F6" s="12">
        <v>252621</v>
      </c>
    </row>
    <row r="7" spans="1:6">
      <c r="A7" t="s">
        <v>15</v>
      </c>
      <c r="B7">
        <v>355500</v>
      </c>
      <c r="C7">
        <v>446220</v>
      </c>
      <c r="E7" s="12">
        <v>263601</v>
      </c>
      <c r="F7" s="12">
        <v>325953</v>
      </c>
    </row>
    <row r="8" spans="1:6">
      <c r="A8" t="s">
        <v>16</v>
      </c>
      <c r="B8">
        <v>270639</v>
      </c>
      <c r="C8">
        <v>409563</v>
      </c>
      <c r="E8" s="12">
        <v>203454</v>
      </c>
      <c r="F8" s="12">
        <v>289413</v>
      </c>
    </row>
    <row r="9" spans="1:6">
      <c r="A9" t="s">
        <v>17</v>
      </c>
      <c r="B9">
        <v>332469</v>
      </c>
      <c r="C9">
        <v>386874</v>
      </c>
      <c r="E9" s="12">
        <v>245034</v>
      </c>
      <c r="F9" s="12">
        <v>278721</v>
      </c>
    </row>
    <row r="10" spans="1:6">
      <c r="A10" t="s">
        <v>18</v>
      </c>
      <c r="B10">
        <v>330165</v>
      </c>
      <c r="C10">
        <v>381432</v>
      </c>
      <c r="E10" s="12">
        <v>243747</v>
      </c>
      <c r="F10" s="12">
        <v>291355</v>
      </c>
    </row>
    <row r="11" spans="1:6">
      <c r="A11" t="s">
        <v>19</v>
      </c>
      <c r="B11">
        <v>366651</v>
      </c>
      <c r="C11">
        <v>383409</v>
      </c>
      <c r="E11" s="12">
        <v>272304</v>
      </c>
      <c r="F11" s="12">
        <v>281340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37" sqref="G37"/>
    </sheetView>
  </sheetViews>
  <sheetFormatPr baseColWidth="10" defaultRowHeight="15" x14ac:dyDescent="0"/>
  <sheetData>
    <row r="2" spans="1:3">
      <c r="B2" t="s">
        <v>24</v>
      </c>
    </row>
    <row r="3" spans="1:3">
      <c r="B3" t="s">
        <v>8</v>
      </c>
      <c r="C3" t="s">
        <v>9</v>
      </c>
    </row>
    <row r="4" spans="1:3">
      <c r="A4" t="s">
        <v>14</v>
      </c>
      <c r="B4">
        <v>0.745</v>
      </c>
      <c r="C4">
        <v>0.71630000000000005</v>
      </c>
    </row>
    <row r="5" spans="1:3">
      <c r="A5" t="s">
        <v>15</v>
      </c>
      <c r="B5">
        <v>0.747</v>
      </c>
      <c r="C5">
        <v>0.73</v>
      </c>
    </row>
    <row r="6" spans="1:3">
      <c r="A6" t="s">
        <v>16</v>
      </c>
      <c r="B6">
        <v>0.74980000000000002</v>
      </c>
      <c r="C6">
        <v>0.71730000000000005</v>
      </c>
    </row>
    <row r="7" spans="1:3">
      <c r="A7" t="s">
        <v>17</v>
      </c>
      <c r="B7">
        <v>0.73499999999999999</v>
      </c>
      <c r="C7">
        <v>0.70879999999999999</v>
      </c>
    </row>
    <row r="8" spans="1:3">
      <c r="A8" t="s">
        <v>18</v>
      </c>
      <c r="B8">
        <v>0.73829999999999996</v>
      </c>
      <c r="C8">
        <v>0.71040000000000003</v>
      </c>
    </row>
    <row r="9" spans="1:3">
      <c r="A9" t="s">
        <v>19</v>
      </c>
      <c r="B9">
        <v>0.74250000000000005</v>
      </c>
      <c r="C9">
        <v>0.71099999999999997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F37" sqref="F37"/>
    </sheetView>
  </sheetViews>
  <sheetFormatPr baseColWidth="10" defaultRowHeight="15" x14ac:dyDescent="0"/>
  <sheetData>
    <row r="2" spans="1:4">
      <c r="D2" s="11" t="s">
        <v>20</v>
      </c>
    </row>
    <row r="3" spans="1:4">
      <c r="B3" t="s">
        <v>8</v>
      </c>
      <c r="C3" t="s">
        <v>13</v>
      </c>
    </row>
    <row r="4" spans="1:4">
      <c r="A4" t="s">
        <v>14</v>
      </c>
      <c r="B4">
        <v>42.359081419624225</v>
      </c>
      <c r="C4">
        <v>36.096033402922757</v>
      </c>
    </row>
    <row r="5" spans="1:4">
      <c r="A5" t="s">
        <v>15</v>
      </c>
      <c r="B5">
        <v>43.820459290187905</v>
      </c>
      <c r="C5">
        <v>32.129436325678505</v>
      </c>
    </row>
    <row r="6" spans="1:4">
      <c r="A6" t="s">
        <v>16</v>
      </c>
      <c r="B6">
        <v>39.01878914405011</v>
      </c>
      <c r="C6">
        <v>33.382045929018787</v>
      </c>
    </row>
    <row r="7" spans="1:4">
      <c r="A7" t="s">
        <v>17</v>
      </c>
      <c r="B7">
        <v>48.726513569937367</v>
      </c>
      <c r="C7">
        <v>41.524008350730696</v>
      </c>
    </row>
    <row r="8" spans="1:4">
      <c r="A8" t="s">
        <v>18</v>
      </c>
      <c r="B8">
        <v>45.177453027139883</v>
      </c>
      <c r="C8">
        <v>31.71189979123174</v>
      </c>
    </row>
    <row r="9" spans="1:4">
      <c r="A9" t="s">
        <v>19</v>
      </c>
      <c r="B9">
        <v>36.617954070981213</v>
      </c>
      <c r="C9">
        <v>37.870563674321502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3" sqref="G2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12</v>
      </c>
    </row>
    <row r="2" spans="1:8">
      <c r="A2" t="s">
        <v>8</v>
      </c>
      <c r="B2">
        <v>345.6099853515625</v>
      </c>
      <c r="C2">
        <v>153.61000061035156</v>
      </c>
      <c r="D2">
        <v>166.39999389648438</v>
      </c>
      <c r="E2">
        <v>705.79998779296875</v>
      </c>
      <c r="F2">
        <v>70.800003051757812</v>
      </c>
      <c r="G2">
        <v>38.599998474121094</v>
      </c>
    </row>
    <row r="3" spans="1:8">
      <c r="A3" t="s">
        <v>8</v>
      </c>
      <c r="B3">
        <v>120.40000152587891</v>
      </c>
      <c r="C3">
        <v>85.400001525878906</v>
      </c>
      <c r="D3">
        <v>100.59999847412109</v>
      </c>
      <c r="E3">
        <v>377.60000610351562</v>
      </c>
      <c r="F3">
        <v>87</v>
      </c>
      <c r="G3">
        <v>54.599998474121094</v>
      </c>
    </row>
    <row r="4" spans="1:8">
      <c r="A4" t="s">
        <v>8</v>
      </c>
      <c r="B4">
        <v>1429.06005859375</v>
      </c>
      <c r="C4">
        <v>435.22000122070312</v>
      </c>
      <c r="D4">
        <v>757.02001953125</v>
      </c>
      <c r="E4">
        <v>4052.409912109375</v>
      </c>
      <c r="F4">
        <v>343</v>
      </c>
      <c r="G4">
        <v>143.39999389648438</v>
      </c>
    </row>
    <row r="5" spans="1:8">
      <c r="A5" t="s">
        <v>8</v>
      </c>
      <c r="B5">
        <v>1135.6500244140625</v>
      </c>
      <c r="C5">
        <v>631.22998046875</v>
      </c>
      <c r="D5">
        <v>1622.25</v>
      </c>
      <c r="E5">
        <v>4076.419921875</v>
      </c>
      <c r="F5">
        <v>472.6099853515625</v>
      </c>
      <c r="G5">
        <v>319.80999755859375</v>
      </c>
    </row>
    <row r="6" spans="1:8">
      <c r="A6" t="s">
        <v>8</v>
      </c>
      <c r="B6">
        <v>1698.27001953125</v>
      </c>
      <c r="C6">
        <v>984.6500244140625</v>
      </c>
      <c r="D6">
        <v>1485.6500244140625</v>
      </c>
      <c r="E6">
        <v>3877.22998046875</v>
      </c>
      <c r="F6">
        <v>716.21002197265625</v>
      </c>
      <c r="G6">
        <v>303.80999755859375</v>
      </c>
    </row>
    <row r="7" spans="1:8">
      <c r="A7" t="s">
        <v>8</v>
      </c>
      <c r="B7">
        <v>1285.260009765625</v>
      </c>
      <c r="C7">
        <v>626.42999267578125</v>
      </c>
      <c r="D7">
        <v>1166.239990234375</v>
      </c>
      <c r="E7">
        <v>3243.02001953125</v>
      </c>
      <c r="F7">
        <v>480.010009765625</v>
      </c>
      <c r="G7">
        <v>248.00999450683594</v>
      </c>
    </row>
    <row r="8" spans="1:8">
      <c r="A8" t="s">
        <v>9</v>
      </c>
      <c r="B8">
        <v>1256.6500244140625</v>
      </c>
      <c r="C8">
        <v>417.01998901367188</v>
      </c>
      <c r="D8">
        <v>657.82000732421875</v>
      </c>
      <c r="E8">
        <v>2613.610107421875</v>
      </c>
      <c r="F8">
        <v>271.79998779296875</v>
      </c>
      <c r="G8">
        <v>156.60000610351562</v>
      </c>
    </row>
    <row r="9" spans="1:8">
      <c r="A9" t="s">
        <v>9</v>
      </c>
      <c r="B9">
        <v>1426.260009765625</v>
      </c>
      <c r="C9">
        <v>415.6199951171875</v>
      </c>
      <c r="D9">
        <v>845.6300048828125</v>
      </c>
      <c r="E9">
        <v>4581.2099609375</v>
      </c>
      <c r="F9">
        <v>362.39999389648438</v>
      </c>
      <c r="G9">
        <v>173.60000610351562</v>
      </c>
    </row>
    <row r="10" spans="1:8">
      <c r="A10" t="s">
        <v>9</v>
      </c>
      <c r="B10">
        <v>2818.719970703125</v>
      </c>
      <c r="C10">
        <v>1201.4599609375</v>
      </c>
      <c r="D10">
        <v>2406.080078125</v>
      </c>
      <c r="E10">
        <v>6773.240234375</v>
      </c>
      <c r="F10">
        <v>843.21002197265625</v>
      </c>
      <c r="G10">
        <v>313.20999145507812</v>
      </c>
    </row>
    <row r="11" spans="1:8">
      <c r="A11" t="s">
        <v>9</v>
      </c>
      <c r="B11">
        <v>1592.8699951171875</v>
      </c>
      <c r="C11">
        <v>667.03997802734375</v>
      </c>
      <c r="D11">
        <v>1156.239990234375</v>
      </c>
      <c r="E11">
        <v>10547.6298828125</v>
      </c>
      <c r="F11">
        <v>407.20999145507812</v>
      </c>
      <c r="G11">
        <v>200.21000671386719</v>
      </c>
    </row>
    <row r="12" spans="1:8">
      <c r="A12" t="s">
        <v>9</v>
      </c>
      <c r="B12">
        <v>3255.949951171875</v>
      </c>
      <c r="C12">
        <v>1542.6800537109375</v>
      </c>
      <c r="D12">
        <v>3369.1201171875</v>
      </c>
      <c r="E12">
        <v>27108.810546875</v>
      </c>
      <c r="F12">
        <v>1479.8299560546875</v>
      </c>
      <c r="G12">
        <v>588.82000732421875</v>
      </c>
    </row>
    <row r="13" spans="1:8">
      <c r="A13" t="s">
        <v>9</v>
      </c>
      <c r="B13">
        <v>2865.72998046875</v>
      </c>
      <c r="C13">
        <v>1446.47998046875</v>
      </c>
      <c r="D13">
        <v>2719.10009765625</v>
      </c>
      <c r="E13">
        <v>26911.419921875</v>
      </c>
      <c r="F13">
        <v>1286.219970703125</v>
      </c>
      <c r="G13">
        <v>510.41000366210938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" sqref="I1:I1048576"/>
    </sheetView>
  </sheetViews>
  <sheetFormatPr baseColWidth="10" defaultRowHeight="15" x14ac:dyDescent="0"/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11</v>
      </c>
    </row>
    <row r="2" spans="1:9">
      <c r="A2" s="3" t="s">
        <v>8</v>
      </c>
      <c r="B2" s="4">
        <v>99457.770833333328</v>
      </c>
      <c r="C2" s="4">
        <v>18795.294921875</v>
      </c>
      <c r="D2" s="4">
        <v>7298.926595052083</v>
      </c>
      <c r="E2" s="5">
        <v>65235.638020833336</v>
      </c>
      <c r="F2" s="4">
        <v>53515.8203125</v>
      </c>
      <c r="G2" s="4">
        <v>12503.4697265625</v>
      </c>
      <c r="H2" s="4">
        <v>6404.84</v>
      </c>
    </row>
    <row r="3" spans="1:9">
      <c r="A3" s="6" t="s">
        <v>8</v>
      </c>
      <c r="B3" s="4">
        <v>90076.3359375</v>
      </c>
      <c r="C3" s="4">
        <v>17196.740234375</v>
      </c>
      <c r="D3" s="4">
        <v>5494.280029296875</v>
      </c>
      <c r="E3" s="4">
        <v>46203.079427083336</v>
      </c>
      <c r="F3" s="4">
        <v>43101.515625</v>
      </c>
      <c r="G3" s="4">
        <v>13643.5498046875</v>
      </c>
      <c r="H3" s="4">
        <v>4187.695068359375</v>
      </c>
    </row>
    <row r="4" spans="1:9">
      <c r="A4" s="6" t="s">
        <v>8</v>
      </c>
      <c r="B4" s="4">
        <v>134403.1953125</v>
      </c>
      <c r="C4" s="7">
        <v>15045.080078125</v>
      </c>
      <c r="D4" s="4">
        <v>3515.175048828125</v>
      </c>
      <c r="E4" s="4">
        <v>41977.186197916664</v>
      </c>
      <c r="F4" s="4">
        <v>54830.054882812503</v>
      </c>
      <c r="G4" s="4">
        <v>10962.240234375</v>
      </c>
      <c r="H4" s="4">
        <v>9849.6904296875</v>
      </c>
    </row>
    <row r="5" spans="1:9">
      <c r="A5" s="6" t="s">
        <v>8</v>
      </c>
      <c r="B5" s="4">
        <v>91239.8984375</v>
      </c>
      <c r="C5" s="4">
        <v>8066.284912109375</v>
      </c>
      <c r="D5" s="4">
        <v>3595.5</v>
      </c>
      <c r="E5" s="4">
        <v>24584.25</v>
      </c>
      <c r="F5" s="4">
        <v>28854.80078125</v>
      </c>
      <c r="G5" s="4">
        <v>6386.9400078125</v>
      </c>
      <c r="H5" s="4">
        <v>5729.60986328125</v>
      </c>
    </row>
    <row r="6" spans="1:9">
      <c r="A6" s="6" t="s">
        <v>8</v>
      </c>
      <c r="B6" s="4">
        <v>139057.203125</v>
      </c>
      <c r="C6" s="4">
        <v>20164.33984375</v>
      </c>
      <c r="D6" s="4">
        <v>10013.76953125</v>
      </c>
      <c r="E6" s="4">
        <v>57697.5390625</v>
      </c>
      <c r="F6" s="5">
        <v>54906.650156250005</v>
      </c>
      <c r="G6" s="8">
        <v>11789.4501953125</v>
      </c>
      <c r="H6" s="4">
        <v>11345.946614583334</v>
      </c>
    </row>
    <row r="7" spans="1:9">
      <c r="A7" s="6" t="s">
        <v>8</v>
      </c>
      <c r="B7" s="4">
        <v>130846.39999999999</v>
      </c>
      <c r="C7" s="4">
        <v>16321.8701171875</v>
      </c>
      <c r="D7" s="4">
        <v>4708.990071614583</v>
      </c>
      <c r="E7" s="4">
        <v>45125.95</v>
      </c>
      <c r="F7" s="4">
        <v>36080.393229166664</v>
      </c>
      <c r="G7" s="4">
        <v>6822.580078125</v>
      </c>
      <c r="H7" s="4">
        <v>4589.343424479167</v>
      </c>
    </row>
    <row r="8" spans="1:9">
      <c r="A8" s="6" t="s">
        <v>8</v>
      </c>
      <c r="B8" s="4">
        <v>137463.57734374999</v>
      </c>
      <c r="C8" s="4">
        <v>23060.419921875</v>
      </c>
      <c r="D8" s="9">
        <v>4325.2001953125</v>
      </c>
      <c r="E8" s="4">
        <v>64009.384765625</v>
      </c>
      <c r="F8" s="4">
        <v>37709</v>
      </c>
      <c r="G8" s="4">
        <v>19955.323567708332</v>
      </c>
      <c r="H8" s="8">
        <v>7801.22998046875</v>
      </c>
    </row>
    <row r="9" spans="1:9">
      <c r="A9" s="6" t="s">
        <v>10</v>
      </c>
      <c r="B9" s="4">
        <v>107111.65234375</v>
      </c>
      <c r="C9" s="4">
        <v>12888.923502604166</v>
      </c>
      <c r="D9" s="4">
        <v>7168.630045572917</v>
      </c>
      <c r="E9" s="4">
        <v>36679.359375</v>
      </c>
      <c r="F9" s="4">
        <v>92428.237187499995</v>
      </c>
      <c r="G9" s="4">
        <v>9663.25</v>
      </c>
      <c r="H9" s="4">
        <v>3412.4300537109375</v>
      </c>
    </row>
    <row r="10" spans="1:9">
      <c r="A10" s="6" t="s">
        <v>10</v>
      </c>
      <c r="B10" s="4">
        <v>101031.25390625</v>
      </c>
      <c r="C10" s="4">
        <v>11252.40966796875</v>
      </c>
      <c r="D10" s="4">
        <v>6115.91015625</v>
      </c>
      <c r="E10" s="4">
        <v>38843.140625</v>
      </c>
      <c r="F10" s="4">
        <v>102808.1015625</v>
      </c>
      <c r="G10" s="4">
        <v>14301.266627604165</v>
      </c>
      <c r="H10" s="4">
        <v>3637.199951171875</v>
      </c>
    </row>
    <row r="11" spans="1:9">
      <c r="A11" s="6" t="s">
        <v>10</v>
      </c>
      <c r="B11" s="4">
        <v>181636.90625</v>
      </c>
      <c r="C11" s="4">
        <v>12495.379668137301</v>
      </c>
      <c r="D11" s="4">
        <v>4870.31005859375</v>
      </c>
      <c r="E11" s="4">
        <v>43640.140625</v>
      </c>
      <c r="F11" s="4">
        <v>144757.27083333334</v>
      </c>
      <c r="G11" s="4">
        <v>16827.586588541668</v>
      </c>
      <c r="H11" s="4">
        <v>12237.85498046875</v>
      </c>
    </row>
    <row r="12" spans="1:9">
      <c r="A12" s="6" t="s">
        <v>10</v>
      </c>
      <c r="B12" s="4">
        <v>113389.05078125</v>
      </c>
      <c r="C12" s="8">
        <v>16821.390625</v>
      </c>
      <c r="D12" s="4">
        <v>4099.635009765625</v>
      </c>
      <c r="E12" s="4">
        <v>37872.140625</v>
      </c>
      <c r="F12" s="4">
        <v>54182.405781249996</v>
      </c>
      <c r="G12" s="4">
        <v>7849.72998046875</v>
      </c>
      <c r="H12" s="4">
        <v>5088.794921875</v>
      </c>
    </row>
    <row r="13" spans="1:9">
      <c r="A13" s="6" t="s">
        <v>10</v>
      </c>
      <c r="B13" s="4">
        <v>179167.796875</v>
      </c>
      <c r="C13" s="4">
        <v>20281.865234375</v>
      </c>
      <c r="D13" s="4">
        <v>6649.35986328125</v>
      </c>
      <c r="E13" s="4">
        <v>62677.330078125</v>
      </c>
      <c r="F13" s="4">
        <v>128338.845703125</v>
      </c>
      <c r="G13" s="4">
        <v>7249.290283203125</v>
      </c>
      <c r="H13" s="4">
        <v>9741.72509765625</v>
      </c>
    </row>
    <row r="14" spans="1:9">
      <c r="A14" s="6" t="s">
        <v>9</v>
      </c>
      <c r="B14" s="4">
        <v>95479.890312499992</v>
      </c>
      <c r="C14" s="4">
        <v>20819.060546875</v>
      </c>
      <c r="D14" s="10">
        <v>8875.900390625</v>
      </c>
      <c r="E14" s="4">
        <v>78981.166666666672</v>
      </c>
      <c r="F14" s="4">
        <v>86599.702929687497</v>
      </c>
      <c r="G14" s="4">
        <v>14630.9296875</v>
      </c>
      <c r="H14" s="4">
        <v>8289.8131510416661</v>
      </c>
    </row>
    <row r="15" spans="1:9">
      <c r="A15" s="6" t="s">
        <v>9</v>
      </c>
      <c r="B15" s="4">
        <v>116709.5</v>
      </c>
      <c r="C15" s="4">
        <v>17134.7568359375</v>
      </c>
      <c r="D15" s="4">
        <v>6498.976725260417</v>
      </c>
      <c r="E15" s="4">
        <v>49196.974609375</v>
      </c>
      <c r="F15" s="4">
        <v>62549.865234375</v>
      </c>
      <c r="G15" s="4">
        <v>15694.586588541666</v>
      </c>
      <c r="H15" s="4">
        <v>6596.4150390625</v>
      </c>
    </row>
    <row r="16" spans="1:9">
      <c r="A16" s="6" t="s">
        <v>9</v>
      </c>
      <c r="B16" s="4">
        <v>197445.90625</v>
      </c>
      <c r="C16" s="4">
        <v>21782.91015625</v>
      </c>
      <c r="D16" s="4">
        <v>5619.31982421875</v>
      </c>
      <c r="E16" s="4">
        <v>46965.57421875</v>
      </c>
      <c r="F16" s="4">
        <v>116211.238125</v>
      </c>
      <c r="G16" s="4">
        <v>14338.846822916666</v>
      </c>
      <c r="H16" s="8">
        <v>7868.7044260799003</v>
      </c>
    </row>
    <row r="17" spans="1:8">
      <c r="A17" s="6" t="s">
        <v>9</v>
      </c>
      <c r="B17" s="4">
        <v>179949.296875</v>
      </c>
      <c r="C17" s="4">
        <v>22105.359375</v>
      </c>
      <c r="D17" s="4">
        <v>8643.4599609375</v>
      </c>
      <c r="E17" s="4">
        <v>49988.98046875</v>
      </c>
      <c r="F17" s="4">
        <v>183908.62109375</v>
      </c>
      <c r="G17" s="4">
        <v>10377.340048828126</v>
      </c>
      <c r="H17" s="4">
        <v>4292.763346354167</v>
      </c>
    </row>
    <row r="18" spans="1:8">
      <c r="A18" s="6" t="s">
        <v>9</v>
      </c>
      <c r="B18" s="4">
        <v>151896.5</v>
      </c>
      <c r="C18" s="4">
        <v>18288.3203125</v>
      </c>
      <c r="D18" s="4">
        <v>7434.0634765625</v>
      </c>
      <c r="E18" s="4">
        <v>48897.907552083336</v>
      </c>
      <c r="F18" s="4">
        <v>84091.169010416706</v>
      </c>
      <c r="G18" s="8">
        <v>13181.3701171875</v>
      </c>
      <c r="H18" s="4">
        <v>7133.43505859375</v>
      </c>
    </row>
    <row r="19" spans="1:8">
      <c r="A19" s="6" t="s">
        <v>9</v>
      </c>
      <c r="B19" s="4">
        <v>152889.17083333334</v>
      </c>
      <c r="C19" s="4">
        <v>19081.19921875</v>
      </c>
      <c r="D19" s="4">
        <v>7420.68994140625</v>
      </c>
      <c r="E19" s="4">
        <v>71016.97265625</v>
      </c>
      <c r="F19" s="4">
        <v>67512.419921875</v>
      </c>
      <c r="G19" s="4">
        <v>7197.966634114583</v>
      </c>
      <c r="H19" s="4">
        <v>6461.643391927083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Z117"/>
  <sheetViews>
    <sheetView topLeftCell="J1" workbookViewId="0">
      <selection activeCell="AH46" sqref="AH46"/>
    </sheetView>
  </sheetViews>
  <sheetFormatPr baseColWidth="10" defaultColWidth="8.83203125" defaultRowHeight="14" x14ac:dyDescent="0"/>
  <cols>
    <col min="1" max="4" width="8.83203125" style="20"/>
    <col min="5" max="7" width="0" style="20" hidden="1" customWidth="1"/>
    <col min="8" max="16384" width="8.83203125" style="20"/>
  </cols>
  <sheetData>
    <row r="4" spans="5:26">
      <c r="J4" s="20" t="s">
        <v>8</v>
      </c>
      <c r="O4" s="20" t="s">
        <v>9</v>
      </c>
    </row>
    <row r="5" spans="5:26">
      <c r="H5" s="20" t="s">
        <v>32</v>
      </c>
      <c r="I5" s="20" t="s">
        <v>33</v>
      </c>
      <c r="J5" s="20" t="s">
        <v>34</v>
      </c>
      <c r="K5" s="20" t="s">
        <v>35</v>
      </c>
      <c r="L5" s="20" t="s">
        <v>36</v>
      </c>
      <c r="M5" s="20" t="s">
        <v>37</v>
      </c>
      <c r="N5" s="20" t="s">
        <v>38</v>
      </c>
      <c r="O5" s="20" t="s">
        <v>34</v>
      </c>
      <c r="P5" s="20" t="s">
        <v>35</v>
      </c>
      <c r="Q5" s="20" t="s">
        <v>36</v>
      </c>
      <c r="R5" s="20" t="s">
        <v>37</v>
      </c>
      <c r="S5" s="20" t="s">
        <v>38</v>
      </c>
      <c r="T5" s="20" t="s">
        <v>39</v>
      </c>
      <c r="U5" s="20" t="s">
        <v>40</v>
      </c>
      <c r="V5" s="20" t="s">
        <v>34</v>
      </c>
      <c r="W5" s="20" t="s">
        <v>35</v>
      </c>
      <c r="X5" s="20" t="s">
        <v>36</v>
      </c>
      <c r="Y5" s="20" t="s">
        <v>37</v>
      </c>
      <c r="Z5" s="20" t="s">
        <v>38</v>
      </c>
    </row>
    <row r="6" spans="5:26">
      <c r="E6" s="20">
        <v>2</v>
      </c>
      <c r="F6" s="20">
        <v>1</v>
      </c>
      <c r="G6" s="20">
        <v>0</v>
      </c>
      <c r="H6" s="20">
        <v>0</v>
      </c>
      <c r="I6" s="20">
        <f>H6/60</f>
        <v>0</v>
      </c>
      <c r="J6" s="20">
        <f ca="1">OFFSET(V$5,$F6,0)</f>
        <v>17460</v>
      </c>
      <c r="K6" s="20">
        <f t="shared" ref="K6:N21" ca="1" si="0">OFFSET(W$5,$F6,0)</f>
        <v>5.0110000000000001</v>
      </c>
      <c r="L6" s="20">
        <f t="shared" ca="1" si="0"/>
        <v>9.5380000000000003</v>
      </c>
      <c r="M6" s="20">
        <f t="shared" ca="1" si="0"/>
        <v>-11.32</v>
      </c>
      <c r="N6" s="20">
        <f t="shared" ca="1" si="0"/>
        <v>73.16</v>
      </c>
      <c r="O6" s="20">
        <f ca="1">OFFSET(V$5,$E6,0)</f>
        <v>19400</v>
      </c>
      <c r="P6" s="20">
        <f t="shared" ref="P6:R21" ca="1" si="1">OFFSET(W$5,$E6,0)</f>
        <v>5.4870000000000001</v>
      </c>
      <c r="Q6" s="20">
        <f t="shared" ca="1" si="1"/>
        <v>9.5489999999999995</v>
      </c>
      <c r="R6" s="20">
        <f t="shared" ca="1" si="1"/>
        <v>-10.31</v>
      </c>
      <c r="S6" s="20" t="s">
        <v>41</v>
      </c>
      <c r="T6" s="20" t="s">
        <v>42</v>
      </c>
      <c r="U6" s="20" t="s">
        <v>43</v>
      </c>
      <c r="V6" s="21">
        <v>17460</v>
      </c>
      <c r="W6" s="21">
        <v>5.0110000000000001</v>
      </c>
      <c r="X6" s="21">
        <v>9.5380000000000003</v>
      </c>
      <c r="Y6" s="21">
        <v>-11.32</v>
      </c>
      <c r="Z6" s="21">
        <v>73.16</v>
      </c>
    </row>
    <row r="7" spans="5:26">
      <c r="E7" s="20">
        <v>4</v>
      </c>
      <c r="F7" s="20">
        <v>3</v>
      </c>
      <c r="G7" s="20">
        <v>1</v>
      </c>
      <c r="H7" s="20">
        <v>90</v>
      </c>
      <c r="I7" s="20">
        <f t="shared" ref="I7:I61" si="2">H7/60</f>
        <v>1.5</v>
      </c>
      <c r="J7" s="20">
        <f t="shared" ref="J7:N61" ca="1" si="3">OFFSET(V$5,$F7,0)</f>
        <v>20370</v>
      </c>
      <c r="K7" s="20">
        <f t="shared" ca="1" si="0"/>
        <v>5.8460000000000001</v>
      </c>
      <c r="L7" s="20">
        <f t="shared" ca="1" si="0"/>
        <v>10.9</v>
      </c>
      <c r="M7" s="20">
        <f t="shared" ca="1" si="0"/>
        <v>-10.97</v>
      </c>
      <c r="N7" s="20">
        <f t="shared" ca="1" si="0"/>
        <v>80.55</v>
      </c>
      <c r="O7" s="20">
        <f t="shared" ref="O7:R61" ca="1" si="4">OFFSET(V$5,$E7,0)</f>
        <v>31310</v>
      </c>
      <c r="P7" s="20">
        <f t="shared" ca="1" si="1"/>
        <v>8.8539999999999992</v>
      </c>
      <c r="Q7" s="20">
        <f t="shared" ca="1" si="1"/>
        <v>15.39</v>
      </c>
      <c r="R7" s="20">
        <f t="shared" ca="1" si="1"/>
        <v>-8.6389999999999993</v>
      </c>
      <c r="S7" s="20" t="s">
        <v>41</v>
      </c>
      <c r="T7" s="20" t="s">
        <v>44</v>
      </c>
      <c r="U7" s="20" t="s">
        <v>43</v>
      </c>
      <c r="V7" s="21">
        <v>19400</v>
      </c>
      <c r="W7" s="21">
        <v>5.4870000000000001</v>
      </c>
      <c r="X7" s="21">
        <v>9.5489999999999995</v>
      </c>
      <c r="Y7" s="21">
        <v>-10.31</v>
      </c>
      <c r="Z7" s="21">
        <v>74.72</v>
      </c>
    </row>
    <row r="8" spans="5:26">
      <c r="E8" s="20">
        <v>6</v>
      </c>
      <c r="F8" s="20">
        <v>5</v>
      </c>
      <c r="G8" s="20">
        <v>2</v>
      </c>
      <c r="H8" s="20">
        <v>180</v>
      </c>
      <c r="I8" s="20">
        <f t="shared" si="2"/>
        <v>3</v>
      </c>
      <c r="J8" s="20">
        <f t="shared" ca="1" si="3"/>
        <v>22980</v>
      </c>
      <c r="K8" s="20">
        <f t="shared" ca="1" si="0"/>
        <v>6.5949999999999998</v>
      </c>
      <c r="L8" s="20">
        <f t="shared" ca="1" si="0"/>
        <v>12.75</v>
      </c>
      <c r="M8" s="20">
        <f t="shared" ca="1" si="0"/>
        <v>-10.02</v>
      </c>
      <c r="N8" s="20">
        <f t="shared" ca="1" si="0"/>
        <v>108.1</v>
      </c>
      <c r="O8" s="20">
        <f t="shared" ca="1" si="4"/>
        <v>44580</v>
      </c>
      <c r="P8" s="20">
        <f t="shared" ca="1" si="1"/>
        <v>12.61</v>
      </c>
      <c r="Q8" s="20">
        <f t="shared" ca="1" si="1"/>
        <v>22.47</v>
      </c>
      <c r="R8" s="20">
        <f t="shared" ca="1" si="1"/>
        <v>-9.0299999999999994</v>
      </c>
      <c r="S8" s="20" t="s">
        <v>45</v>
      </c>
      <c r="T8" s="20" t="s">
        <v>42</v>
      </c>
      <c r="U8" s="20" t="s">
        <v>43</v>
      </c>
      <c r="V8" s="21">
        <v>20370</v>
      </c>
      <c r="W8" s="21">
        <v>5.8460000000000001</v>
      </c>
      <c r="X8" s="21">
        <v>10.9</v>
      </c>
      <c r="Y8" s="21">
        <v>-10.97</v>
      </c>
      <c r="Z8" s="21">
        <v>80.55</v>
      </c>
    </row>
    <row r="9" spans="5:26">
      <c r="E9" s="20">
        <v>8</v>
      </c>
      <c r="F9" s="20">
        <v>7</v>
      </c>
      <c r="G9" s="20">
        <v>3</v>
      </c>
      <c r="H9" s="20">
        <v>270</v>
      </c>
      <c r="I9" s="20">
        <f t="shared" si="2"/>
        <v>4.5</v>
      </c>
      <c r="J9" s="20">
        <f t="shared" ca="1" si="3"/>
        <v>25700</v>
      </c>
      <c r="K9" s="20">
        <f t="shared" ca="1" si="0"/>
        <v>7.3769999999999998</v>
      </c>
      <c r="L9" s="20">
        <f t="shared" ca="1" si="0"/>
        <v>13.85</v>
      </c>
      <c r="M9" s="20">
        <f t="shared" ca="1" si="0"/>
        <v>-9.1750000000000007</v>
      </c>
      <c r="N9" s="20">
        <f t="shared" ca="1" si="0"/>
        <v>108.8</v>
      </c>
      <c r="O9" s="20">
        <f t="shared" ca="1" si="4"/>
        <v>51070</v>
      </c>
      <c r="P9" s="20">
        <f t="shared" ca="1" si="1"/>
        <v>14.44</v>
      </c>
      <c r="Q9" s="20">
        <f t="shared" ca="1" si="1"/>
        <v>25.43</v>
      </c>
      <c r="R9" s="20">
        <f t="shared" ca="1" si="1"/>
        <v>-7.8650000000000002</v>
      </c>
      <c r="S9" s="20" t="s">
        <v>45</v>
      </c>
      <c r="T9" s="20" t="s">
        <v>44</v>
      </c>
      <c r="U9" s="20" t="s">
        <v>43</v>
      </c>
      <c r="V9" s="21">
        <v>31310</v>
      </c>
      <c r="W9" s="21">
        <v>8.8539999999999992</v>
      </c>
      <c r="X9" s="21">
        <v>15.39</v>
      </c>
      <c r="Y9" s="21">
        <v>-8.6389999999999993</v>
      </c>
      <c r="Z9" s="21">
        <v>116.7</v>
      </c>
    </row>
    <row r="10" spans="5:26">
      <c r="E10" s="20">
        <v>10</v>
      </c>
      <c r="F10" s="20">
        <v>9</v>
      </c>
      <c r="G10" s="20">
        <v>4</v>
      </c>
      <c r="H10" s="20">
        <v>360</v>
      </c>
      <c r="I10" s="20">
        <f t="shared" si="2"/>
        <v>6</v>
      </c>
      <c r="J10" s="20">
        <f t="shared" ca="1" si="3"/>
        <v>27050</v>
      </c>
      <c r="K10" s="20">
        <f t="shared" ca="1" si="0"/>
        <v>7.7649999999999997</v>
      </c>
      <c r="L10" s="20">
        <f t="shared" ca="1" si="0"/>
        <v>14.24</v>
      </c>
      <c r="M10" s="20">
        <f t="shared" ca="1" si="0"/>
        <v>-10.01</v>
      </c>
      <c r="N10" s="20">
        <f t="shared" ca="1" si="0"/>
        <v>111.5</v>
      </c>
      <c r="O10" s="20">
        <f t="shared" ca="1" si="4"/>
        <v>55920</v>
      </c>
      <c r="P10" s="20">
        <f t="shared" ca="1" si="1"/>
        <v>15.81</v>
      </c>
      <c r="Q10" s="20">
        <f t="shared" ca="1" si="1"/>
        <v>28.2</v>
      </c>
      <c r="R10" s="20">
        <f t="shared" ca="1" si="1"/>
        <v>-9.8940000000000001</v>
      </c>
      <c r="S10" s="20" t="s">
        <v>46</v>
      </c>
      <c r="T10" s="20" t="s">
        <v>42</v>
      </c>
      <c r="U10" s="20" t="s">
        <v>43</v>
      </c>
      <c r="V10" s="21">
        <v>22980</v>
      </c>
      <c r="W10" s="21">
        <v>6.5949999999999998</v>
      </c>
      <c r="X10" s="21">
        <v>12.75</v>
      </c>
      <c r="Y10" s="21">
        <v>-10.02</v>
      </c>
      <c r="Z10" s="21">
        <v>108.1</v>
      </c>
    </row>
    <row r="11" spans="5:26">
      <c r="E11" s="20">
        <v>12</v>
      </c>
      <c r="F11" s="20">
        <v>11</v>
      </c>
      <c r="G11" s="20">
        <v>5</v>
      </c>
      <c r="H11" s="20">
        <v>450</v>
      </c>
      <c r="I11" s="20">
        <f t="shared" si="2"/>
        <v>7.5</v>
      </c>
      <c r="J11" s="20">
        <f t="shared" ca="1" si="3"/>
        <v>27880</v>
      </c>
      <c r="K11" s="20">
        <f t="shared" ca="1" si="0"/>
        <v>8.0020000000000007</v>
      </c>
      <c r="L11" s="20">
        <f t="shared" ca="1" si="0"/>
        <v>14.9</v>
      </c>
      <c r="M11" s="20">
        <f t="shared" ca="1" si="0"/>
        <v>-9.7149999999999999</v>
      </c>
      <c r="N11" s="20">
        <f t="shared" ca="1" si="0"/>
        <v>114.6</v>
      </c>
      <c r="O11" s="20">
        <f t="shared" ca="1" si="4"/>
        <v>58460</v>
      </c>
      <c r="P11" s="20">
        <f t="shared" ca="1" si="1"/>
        <v>16.53</v>
      </c>
      <c r="Q11" s="20">
        <f t="shared" ca="1" si="1"/>
        <v>29.25</v>
      </c>
      <c r="R11" s="20">
        <f t="shared" ca="1" si="1"/>
        <v>-10.96</v>
      </c>
      <c r="S11" s="20" t="s">
        <v>46</v>
      </c>
      <c r="T11" s="20" t="s">
        <v>44</v>
      </c>
      <c r="U11" s="20" t="s">
        <v>43</v>
      </c>
      <c r="V11" s="21">
        <v>44580</v>
      </c>
      <c r="W11" s="21">
        <v>12.61</v>
      </c>
      <c r="X11" s="21">
        <v>22.47</v>
      </c>
      <c r="Y11" s="21">
        <v>-9.0299999999999994</v>
      </c>
      <c r="Z11" s="21">
        <v>170.7</v>
      </c>
    </row>
    <row r="12" spans="5:26">
      <c r="E12" s="20">
        <v>14</v>
      </c>
      <c r="F12" s="20">
        <v>13</v>
      </c>
      <c r="G12" s="20">
        <v>6</v>
      </c>
      <c r="H12" s="20">
        <v>540</v>
      </c>
      <c r="I12" s="20">
        <f t="shared" si="2"/>
        <v>9</v>
      </c>
      <c r="J12" s="20">
        <f t="shared" ca="1" si="3"/>
        <v>26910</v>
      </c>
      <c r="K12" s="20">
        <f t="shared" ca="1" si="0"/>
        <v>7.7249999999999996</v>
      </c>
      <c r="L12" s="20">
        <f t="shared" ca="1" si="0"/>
        <v>14.32</v>
      </c>
      <c r="M12" s="20">
        <f t="shared" ca="1" si="0"/>
        <v>-9.8970000000000002</v>
      </c>
      <c r="N12" s="20">
        <f t="shared" ca="1" si="0"/>
        <v>97</v>
      </c>
      <c r="O12" s="20">
        <f t="shared" ca="1" si="4"/>
        <v>61870</v>
      </c>
      <c r="P12" s="20">
        <f t="shared" ca="1" si="1"/>
        <v>17.5</v>
      </c>
      <c r="Q12" s="20">
        <f t="shared" ca="1" si="1"/>
        <v>31.06</v>
      </c>
      <c r="R12" s="20">
        <f t="shared" ca="1" si="1"/>
        <v>-9.3149999999999995</v>
      </c>
      <c r="S12" s="20" t="s">
        <v>47</v>
      </c>
      <c r="T12" s="20" t="s">
        <v>42</v>
      </c>
      <c r="U12" s="20" t="s">
        <v>43</v>
      </c>
      <c r="V12" s="21">
        <v>25700</v>
      </c>
      <c r="W12" s="21">
        <v>7.3769999999999998</v>
      </c>
      <c r="X12" s="21">
        <v>13.85</v>
      </c>
      <c r="Y12" s="21">
        <v>-9.1750000000000007</v>
      </c>
      <c r="Z12" s="21">
        <v>108.8</v>
      </c>
    </row>
    <row r="13" spans="5:26">
      <c r="E13" s="20">
        <v>16</v>
      </c>
      <c r="F13" s="20">
        <v>15</v>
      </c>
      <c r="G13" s="20">
        <v>7</v>
      </c>
      <c r="H13" s="20">
        <v>630</v>
      </c>
      <c r="I13" s="20">
        <f t="shared" si="2"/>
        <v>10.5</v>
      </c>
      <c r="J13" s="20">
        <f t="shared" ca="1" si="3"/>
        <v>28850</v>
      </c>
      <c r="K13" s="20">
        <f t="shared" ca="1" si="0"/>
        <v>8.282</v>
      </c>
      <c r="L13" s="20">
        <f t="shared" ca="1" si="0"/>
        <v>14.95</v>
      </c>
      <c r="M13" s="20">
        <f t="shared" ca="1" si="0"/>
        <v>-10.8</v>
      </c>
      <c r="N13" s="20">
        <f t="shared" ca="1" si="0"/>
        <v>103.7</v>
      </c>
      <c r="O13" s="20">
        <f t="shared" ca="1" si="4"/>
        <v>65770</v>
      </c>
      <c r="P13" s="20">
        <f t="shared" ca="1" si="1"/>
        <v>18.600000000000001</v>
      </c>
      <c r="Q13" s="20">
        <f t="shared" ca="1" si="1"/>
        <v>32.36</v>
      </c>
      <c r="R13" s="20">
        <f t="shared" ca="1" si="1"/>
        <v>-9.3000000000000007</v>
      </c>
      <c r="S13" s="20" t="s">
        <v>47</v>
      </c>
      <c r="T13" s="20" t="s">
        <v>44</v>
      </c>
      <c r="U13" s="20" t="s">
        <v>43</v>
      </c>
      <c r="V13" s="21">
        <v>51070</v>
      </c>
      <c r="W13" s="21">
        <v>14.44</v>
      </c>
      <c r="X13" s="21">
        <v>25.43</v>
      </c>
      <c r="Y13" s="21">
        <v>-7.8650000000000002</v>
      </c>
      <c r="Z13" s="21">
        <v>201</v>
      </c>
    </row>
    <row r="14" spans="5:26">
      <c r="E14" s="20">
        <v>18</v>
      </c>
      <c r="F14" s="20">
        <v>17</v>
      </c>
      <c r="G14" s="20">
        <v>8</v>
      </c>
      <c r="H14" s="20">
        <v>720</v>
      </c>
      <c r="I14" s="20">
        <f t="shared" si="2"/>
        <v>12</v>
      </c>
      <c r="J14" s="20">
        <f t="shared" ca="1" si="3"/>
        <v>29060</v>
      </c>
      <c r="K14" s="20">
        <f t="shared" ca="1" si="0"/>
        <v>8.3409999999999993</v>
      </c>
      <c r="L14" s="20">
        <f t="shared" ca="1" si="0"/>
        <v>14.83</v>
      </c>
      <c r="M14" s="20">
        <f t="shared" ca="1" si="0"/>
        <v>-9.8759999999999994</v>
      </c>
      <c r="N14" s="20">
        <f t="shared" ca="1" si="0"/>
        <v>96.52</v>
      </c>
      <c r="O14" s="20">
        <f t="shared" ca="1" si="4"/>
        <v>67260</v>
      </c>
      <c r="P14" s="20">
        <f t="shared" ca="1" si="1"/>
        <v>19.02</v>
      </c>
      <c r="Q14" s="20">
        <f t="shared" ca="1" si="1"/>
        <v>33.380000000000003</v>
      </c>
      <c r="R14" s="20">
        <f t="shared" ca="1" si="1"/>
        <v>-6.9189999999999996</v>
      </c>
      <c r="S14" s="20" t="s">
        <v>48</v>
      </c>
      <c r="T14" s="20" t="s">
        <v>42</v>
      </c>
      <c r="U14" s="20" t="s">
        <v>43</v>
      </c>
      <c r="V14" s="21">
        <v>27050</v>
      </c>
      <c r="W14" s="21">
        <v>7.7649999999999997</v>
      </c>
      <c r="X14" s="21">
        <v>14.24</v>
      </c>
      <c r="Y14" s="21">
        <v>-10.01</v>
      </c>
      <c r="Z14" s="21">
        <v>111.5</v>
      </c>
    </row>
    <row r="15" spans="5:26">
      <c r="E15" s="20">
        <v>20</v>
      </c>
      <c r="F15" s="20">
        <v>19</v>
      </c>
      <c r="G15" s="20">
        <v>9</v>
      </c>
      <c r="H15" s="20">
        <v>810</v>
      </c>
      <c r="I15" s="20">
        <f t="shared" si="2"/>
        <v>13.5</v>
      </c>
      <c r="J15" s="20">
        <f t="shared" ca="1" si="3"/>
        <v>29730</v>
      </c>
      <c r="K15" s="20">
        <f t="shared" ca="1" si="0"/>
        <v>8.5340000000000007</v>
      </c>
      <c r="L15" s="20">
        <f t="shared" ca="1" si="0"/>
        <v>15.57</v>
      </c>
      <c r="M15" s="20">
        <f t="shared" ca="1" si="0"/>
        <v>-10.62</v>
      </c>
      <c r="N15" s="20">
        <f t="shared" ca="1" si="0"/>
        <v>100.1</v>
      </c>
      <c r="O15" s="20">
        <f t="shared" ca="1" si="4"/>
        <v>68270</v>
      </c>
      <c r="P15" s="20">
        <f t="shared" ca="1" si="1"/>
        <v>19.309999999999999</v>
      </c>
      <c r="Q15" s="20">
        <f t="shared" ca="1" si="1"/>
        <v>34.369999999999997</v>
      </c>
      <c r="R15" s="20">
        <f t="shared" ca="1" si="1"/>
        <v>-7.9569999999999999</v>
      </c>
      <c r="S15" s="20" t="s">
        <v>48</v>
      </c>
      <c r="T15" s="20" t="s">
        <v>44</v>
      </c>
      <c r="U15" s="20" t="s">
        <v>43</v>
      </c>
      <c r="V15" s="21">
        <v>55920</v>
      </c>
      <c r="W15" s="21">
        <v>15.81</v>
      </c>
      <c r="X15" s="21">
        <v>28.2</v>
      </c>
      <c r="Y15" s="21">
        <v>-9.8940000000000001</v>
      </c>
      <c r="Z15" s="21">
        <v>203.8</v>
      </c>
    </row>
    <row r="16" spans="5:26">
      <c r="E16" s="20">
        <v>22</v>
      </c>
      <c r="F16" s="20">
        <v>21</v>
      </c>
      <c r="G16" s="20">
        <v>10</v>
      </c>
      <c r="H16" s="20">
        <v>900</v>
      </c>
      <c r="I16" s="20">
        <f t="shared" si="2"/>
        <v>15</v>
      </c>
      <c r="J16" s="20">
        <f t="shared" ca="1" si="3"/>
        <v>27650</v>
      </c>
      <c r="K16" s="20">
        <f t="shared" ca="1" si="0"/>
        <v>7.9359999999999999</v>
      </c>
      <c r="L16" s="20">
        <f t="shared" ca="1" si="0"/>
        <v>15.12</v>
      </c>
      <c r="M16" s="20">
        <f t="shared" ca="1" si="0"/>
        <v>-10.59</v>
      </c>
      <c r="N16" s="20">
        <f t="shared" ca="1" si="0"/>
        <v>102.4</v>
      </c>
      <c r="O16" s="20">
        <f t="shared" ca="1" si="4"/>
        <v>67080</v>
      </c>
      <c r="P16" s="20">
        <f t="shared" ca="1" si="1"/>
        <v>18.97</v>
      </c>
      <c r="Q16" s="20">
        <f t="shared" ca="1" si="1"/>
        <v>34.65</v>
      </c>
      <c r="R16" s="20">
        <f t="shared" ca="1" si="1"/>
        <v>-8.6440000000000001</v>
      </c>
      <c r="S16" s="20" t="s">
        <v>49</v>
      </c>
      <c r="T16" s="20" t="s">
        <v>42</v>
      </c>
      <c r="U16" s="20" t="s">
        <v>43</v>
      </c>
      <c r="V16" s="21">
        <v>27880</v>
      </c>
      <c r="W16" s="21">
        <v>8.0020000000000007</v>
      </c>
      <c r="X16" s="21">
        <v>14.9</v>
      </c>
      <c r="Y16" s="21">
        <v>-9.7149999999999999</v>
      </c>
      <c r="Z16" s="21">
        <v>114.6</v>
      </c>
    </row>
    <row r="17" spans="5:26">
      <c r="E17" s="20">
        <v>24</v>
      </c>
      <c r="F17" s="20">
        <v>23</v>
      </c>
      <c r="G17" s="20">
        <v>11</v>
      </c>
      <c r="H17" s="20">
        <v>990</v>
      </c>
      <c r="I17" s="20">
        <f t="shared" si="2"/>
        <v>16.5</v>
      </c>
      <c r="J17" s="20">
        <f t="shared" ca="1" si="3"/>
        <v>30330</v>
      </c>
      <c r="K17" s="20">
        <f t="shared" ca="1" si="0"/>
        <v>8.7050000000000001</v>
      </c>
      <c r="L17" s="20">
        <f t="shared" ca="1" si="0"/>
        <v>16.5</v>
      </c>
      <c r="M17" s="20">
        <f t="shared" ca="1" si="0"/>
        <v>-10.6</v>
      </c>
      <c r="N17" s="20">
        <f t="shared" ca="1" si="0"/>
        <v>115.5</v>
      </c>
      <c r="O17" s="20">
        <f t="shared" ca="1" si="4"/>
        <v>68030</v>
      </c>
      <c r="P17" s="20">
        <f t="shared" ca="1" si="1"/>
        <v>19.239999999999998</v>
      </c>
      <c r="Q17" s="20">
        <f t="shared" ca="1" si="1"/>
        <v>34.67</v>
      </c>
      <c r="R17" s="20">
        <f t="shared" ca="1" si="1"/>
        <v>-11.43</v>
      </c>
      <c r="S17" s="20" t="s">
        <v>49</v>
      </c>
      <c r="T17" s="20" t="s">
        <v>44</v>
      </c>
      <c r="U17" s="20" t="s">
        <v>43</v>
      </c>
      <c r="V17" s="21">
        <v>58460</v>
      </c>
      <c r="W17" s="21">
        <v>16.53</v>
      </c>
      <c r="X17" s="21">
        <v>29.25</v>
      </c>
      <c r="Y17" s="21">
        <v>-10.96</v>
      </c>
      <c r="Z17" s="21">
        <v>192.4</v>
      </c>
    </row>
    <row r="18" spans="5:26">
      <c r="E18" s="20">
        <v>26</v>
      </c>
      <c r="F18" s="20">
        <v>25</v>
      </c>
      <c r="G18" s="20">
        <v>12</v>
      </c>
      <c r="H18" s="20">
        <v>1080</v>
      </c>
      <c r="I18" s="20">
        <f t="shared" si="2"/>
        <v>18</v>
      </c>
      <c r="J18" s="20">
        <f t="shared" ca="1" si="3"/>
        <v>28580</v>
      </c>
      <c r="K18" s="20">
        <f t="shared" ca="1" si="0"/>
        <v>8.2029999999999994</v>
      </c>
      <c r="L18" s="20">
        <f t="shared" ca="1" si="0"/>
        <v>15.75</v>
      </c>
      <c r="M18" s="20">
        <f t="shared" ca="1" si="0"/>
        <v>-11.56</v>
      </c>
      <c r="N18" s="20">
        <f t="shared" ca="1" si="0"/>
        <v>118.4</v>
      </c>
      <c r="O18" s="20">
        <f t="shared" ca="1" si="4"/>
        <v>66860</v>
      </c>
      <c r="P18" s="20">
        <f t="shared" ca="1" si="1"/>
        <v>18.91</v>
      </c>
      <c r="Q18" s="20">
        <f t="shared" ca="1" si="1"/>
        <v>34.56</v>
      </c>
      <c r="R18" s="20">
        <f t="shared" ca="1" si="1"/>
        <v>-12.37</v>
      </c>
      <c r="S18" s="20" t="s">
        <v>50</v>
      </c>
      <c r="T18" s="20" t="s">
        <v>42</v>
      </c>
      <c r="U18" s="20" t="s">
        <v>43</v>
      </c>
      <c r="V18" s="21">
        <v>26910</v>
      </c>
      <c r="W18" s="21">
        <v>7.7249999999999996</v>
      </c>
      <c r="X18" s="21">
        <v>14.32</v>
      </c>
      <c r="Y18" s="21">
        <v>-9.8970000000000002</v>
      </c>
      <c r="Z18" s="21">
        <v>97</v>
      </c>
    </row>
    <row r="19" spans="5:26">
      <c r="E19" s="20">
        <v>28</v>
      </c>
      <c r="F19" s="20">
        <v>27</v>
      </c>
      <c r="G19" s="20">
        <v>13</v>
      </c>
      <c r="H19" s="20">
        <v>1170</v>
      </c>
      <c r="I19" s="20">
        <f t="shared" si="2"/>
        <v>19.5</v>
      </c>
      <c r="J19" s="20">
        <f t="shared" ca="1" si="3"/>
        <v>28480</v>
      </c>
      <c r="K19" s="20">
        <f t="shared" ca="1" si="0"/>
        <v>8.173</v>
      </c>
      <c r="L19" s="20">
        <f t="shared" ca="1" si="0"/>
        <v>15.74</v>
      </c>
      <c r="M19" s="20">
        <f t="shared" ca="1" si="0"/>
        <v>-9.5640000000000001</v>
      </c>
      <c r="N19" s="20">
        <f t="shared" ca="1" si="0"/>
        <v>104.2</v>
      </c>
      <c r="O19" s="20">
        <f t="shared" ca="1" si="4"/>
        <v>67530</v>
      </c>
      <c r="P19" s="20">
        <f t="shared" ca="1" si="1"/>
        <v>19.100000000000001</v>
      </c>
      <c r="Q19" s="20">
        <f t="shared" ca="1" si="1"/>
        <v>35.409999999999997</v>
      </c>
      <c r="R19" s="20">
        <f t="shared" ca="1" si="1"/>
        <v>-10.68</v>
      </c>
      <c r="S19" s="20" t="s">
        <v>50</v>
      </c>
      <c r="T19" s="20" t="s">
        <v>44</v>
      </c>
      <c r="U19" s="20" t="s">
        <v>43</v>
      </c>
      <c r="V19" s="21">
        <v>61870</v>
      </c>
      <c r="W19" s="21">
        <v>17.5</v>
      </c>
      <c r="X19" s="21">
        <v>31.06</v>
      </c>
      <c r="Y19" s="21">
        <v>-9.3149999999999995</v>
      </c>
      <c r="Z19" s="21">
        <v>202.6</v>
      </c>
    </row>
    <row r="20" spans="5:26">
      <c r="E20" s="20">
        <v>30</v>
      </c>
      <c r="F20" s="20">
        <v>29</v>
      </c>
      <c r="G20" s="20">
        <v>14</v>
      </c>
      <c r="H20" s="20">
        <v>1260</v>
      </c>
      <c r="I20" s="20">
        <f t="shared" si="2"/>
        <v>21</v>
      </c>
      <c r="J20" s="20">
        <f t="shared" ca="1" si="3"/>
        <v>29600</v>
      </c>
      <c r="K20" s="20">
        <f t="shared" ca="1" si="0"/>
        <v>8.4969999999999999</v>
      </c>
      <c r="L20" s="20">
        <f t="shared" ca="1" si="0"/>
        <v>16.82</v>
      </c>
      <c r="M20" s="20">
        <f t="shared" ca="1" si="0"/>
        <v>-13.62</v>
      </c>
      <c r="N20" s="20">
        <f t="shared" ca="1" si="0"/>
        <v>127.9</v>
      </c>
      <c r="O20" s="20">
        <f t="shared" ca="1" si="4"/>
        <v>65830</v>
      </c>
      <c r="P20" s="20">
        <f t="shared" ca="1" si="1"/>
        <v>18.62</v>
      </c>
      <c r="Q20" s="20">
        <f t="shared" ca="1" si="1"/>
        <v>34.56</v>
      </c>
      <c r="R20" s="20">
        <f t="shared" ca="1" si="1"/>
        <v>-9.8049999999999997</v>
      </c>
      <c r="S20" s="20" t="s">
        <v>51</v>
      </c>
      <c r="T20" s="20" t="s">
        <v>42</v>
      </c>
      <c r="U20" s="20" t="s">
        <v>43</v>
      </c>
      <c r="V20" s="21">
        <v>28850</v>
      </c>
      <c r="W20" s="21">
        <v>8.282</v>
      </c>
      <c r="X20" s="21">
        <v>14.95</v>
      </c>
      <c r="Y20" s="21">
        <v>-10.8</v>
      </c>
      <c r="Z20" s="21">
        <v>103.7</v>
      </c>
    </row>
    <row r="21" spans="5:26">
      <c r="E21" s="20">
        <v>32</v>
      </c>
      <c r="F21" s="20">
        <v>31</v>
      </c>
      <c r="G21" s="20">
        <v>15</v>
      </c>
      <c r="H21" s="20">
        <v>1350</v>
      </c>
      <c r="I21" s="20">
        <f t="shared" si="2"/>
        <v>22.5</v>
      </c>
      <c r="J21" s="20">
        <f t="shared" ca="1" si="3"/>
        <v>27950</v>
      </c>
      <c r="K21" s="20">
        <f t="shared" ca="1" si="0"/>
        <v>8.0210000000000008</v>
      </c>
      <c r="L21" s="20">
        <f t="shared" ca="1" si="0"/>
        <v>15.76</v>
      </c>
      <c r="M21" s="20">
        <f t="shared" ca="1" si="0"/>
        <v>-10.44</v>
      </c>
      <c r="N21" s="20">
        <f t="shared" ca="1" si="0"/>
        <v>105.7</v>
      </c>
      <c r="O21" s="20">
        <f t="shared" ca="1" si="4"/>
        <v>67400</v>
      </c>
      <c r="P21" s="20">
        <f t="shared" ca="1" si="1"/>
        <v>19.059999999999999</v>
      </c>
      <c r="Q21" s="20">
        <f t="shared" ca="1" si="1"/>
        <v>35.549999999999997</v>
      </c>
      <c r="R21" s="20">
        <f t="shared" ca="1" si="1"/>
        <v>-12.19</v>
      </c>
      <c r="S21" s="20" t="s">
        <v>51</v>
      </c>
      <c r="T21" s="20" t="s">
        <v>44</v>
      </c>
      <c r="U21" s="20" t="s">
        <v>43</v>
      </c>
      <c r="V21" s="21">
        <v>65770</v>
      </c>
      <c r="W21" s="21">
        <v>18.600000000000001</v>
      </c>
      <c r="X21" s="21">
        <v>32.36</v>
      </c>
      <c r="Y21" s="21">
        <v>-9.3000000000000007</v>
      </c>
      <c r="Z21" s="21">
        <v>198.3</v>
      </c>
    </row>
    <row r="22" spans="5:26">
      <c r="E22" s="20">
        <v>34</v>
      </c>
      <c r="F22" s="20">
        <v>33</v>
      </c>
      <c r="G22" s="20">
        <v>16</v>
      </c>
      <c r="H22" s="20">
        <v>1440</v>
      </c>
      <c r="I22" s="20">
        <f t="shared" si="2"/>
        <v>24</v>
      </c>
      <c r="J22" s="20">
        <f t="shared" ca="1" si="3"/>
        <v>29260</v>
      </c>
      <c r="K22" s="20">
        <f t="shared" ca="1" si="3"/>
        <v>8.3970000000000002</v>
      </c>
      <c r="L22" s="20">
        <f t="shared" ca="1" si="3"/>
        <v>16.36</v>
      </c>
      <c r="M22" s="20">
        <f t="shared" ca="1" si="3"/>
        <v>-11.51</v>
      </c>
      <c r="N22" s="20">
        <f t="shared" ca="1" si="3"/>
        <v>115.8</v>
      </c>
      <c r="O22" s="20">
        <f t="shared" ca="1" si="4"/>
        <v>64860</v>
      </c>
      <c r="P22" s="20">
        <f t="shared" ca="1" si="4"/>
        <v>18.34</v>
      </c>
      <c r="Q22" s="20">
        <f t="shared" ca="1" si="4"/>
        <v>33.75</v>
      </c>
      <c r="R22" s="20">
        <f t="shared" ca="1" si="4"/>
        <v>-10.39</v>
      </c>
      <c r="S22" s="20" t="s">
        <v>52</v>
      </c>
      <c r="T22" s="20" t="s">
        <v>42</v>
      </c>
      <c r="U22" s="20" t="s">
        <v>43</v>
      </c>
      <c r="V22" s="21">
        <v>29060</v>
      </c>
      <c r="W22" s="21">
        <v>8.3409999999999993</v>
      </c>
      <c r="X22" s="21">
        <v>14.83</v>
      </c>
      <c r="Y22" s="21">
        <v>-9.8759999999999994</v>
      </c>
      <c r="Z22" s="21">
        <v>96.52</v>
      </c>
    </row>
    <row r="23" spans="5:26">
      <c r="E23" s="20">
        <v>36</v>
      </c>
      <c r="F23" s="20">
        <v>35</v>
      </c>
      <c r="G23" s="20">
        <v>17</v>
      </c>
      <c r="H23" s="20">
        <v>1530</v>
      </c>
      <c r="I23" s="20">
        <f t="shared" si="2"/>
        <v>25.5</v>
      </c>
      <c r="J23" s="20">
        <f t="shared" ca="1" si="3"/>
        <v>26890</v>
      </c>
      <c r="K23" s="20">
        <f t="shared" ca="1" si="3"/>
        <v>7.7169999999999996</v>
      </c>
      <c r="L23" s="20">
        <f t="shared" ca="1" si="3"/>
        <v>15.27</v>
      </c>
      <c r="M23" s="20">
        <f t="shared" ca="1" si="3"/>
        <v>-10.78</v>
      </c>
      <c r="N23" s="20">
        <f t="shared" ca="1" si="3"/>
        <v>108.2</v>
      </c>
      <c r="O23" s="20">
        <f t="shared" ca="1" si="4"/>
        <v>65840</v>
      </c>
      <c r="P23" s="20">
        <f t="shared" ca="1" si="4"/>
        <v>18.62</v>
      </c>
      <c r="Q23" s="20">
        <f t="shared" ca="1" si="4"/>
        <v>34.880000000000003</v>
      </c>
      <c r="R23" s="20">
        <f t="shared" ca="1" si="4"/>
        <v>-9.2590000000000003</v>
      </c>
      <c r="S23" s="20" t="s">
        <v>52</v>
      </c>
      <c r="T23" s="20" t="s">
        <v>44</v>
      </c>
      <c r="U23" s="20" t="s">
        <v>43</v>
      </c>
      <c r="V23" s="21">
        <v>67260</v>
      </c>
      <c r="W23" s="21">
        <v>19.02</v>
      </c>
      <c r="X23" s="21">
        <v>33.380000000000003</v>
      </c>
      <c r="Y23" s="21">
        <v>-6.9189999999999996</v>
      </c>
      <c r="Z23" s="21">
        <v>201.4</v>
      </c>
    </row>
    <row r="24" spans="5:26">
      <c r="E24" s="20">
        <v>38</v>
      </c>
      <c r="F24" s="20">
        <v>37</v>
      </c>
      <c r="G24" s="20">
        <v>18</v>
      </c>
      <c r="H24" s="20">
        <v>1620</v>
      </c>
      <c r="I24" s="20">
        <f t="shared" si="2"/>
        <v>27</v>
      </c>
      <c r="J24" s="20">
        <f t="shared" ca="1" si="3"/>
        <v>28080</v>
      </c>
      <c r="K24" s="20">
        <f t="shared" ca="1" si="3"/>
        <v>8.0609999999999999</v>
      </c>
      <c r="L24" s="20">
        <f t="shared" ca="1" si="3"/>
        <v>15.59</v>
      </c>
      <c r="M24" s="20">
        <f t="shared" ca="1" si="3"/>
        <v>-8.8409999999999993</v>
      </c>
      <c r="N24" s="20">
        <f t="shared" ca="1" si="3"/>
        <v>108.3</v>
      </c>
      <c r="O24" s="20">
        <f t="shared" ca="1" si="4"/>
        <v>63440</v>
      </c>
      <c r="P24" s="20">
        <f t="shared" ca="1" si="4"/>
        <v>17.940000000000001</v>
      </c>
      <c r="Q24" s="20">
        <f t="shared" ca="1" si="4"/>
        <v>33.01</v>
      </c>
      <c r="R24" s="20">
        <f t="shared" ca="1" si="4"/>
        <v>-12.12</v>
      </c>
      <c r="S24" s="20" t="s">
        <v>53</v>
      </c>
      <c r="T24" s="20" t="s">
        <v>42</v>
      </c>
      <c r="U24" s="20" t="s">
        <v>43</v>
      </c>
      <c r="V24" s="21">
        <v>29730</v>
      </c>
      <c r="W24" s="21">
        <v>8.5340000000000007</v>
      </c>
      <c r="X24" s="21">
        <v>15.57</v>
      </c>
      <c r="Y24" s="21">
        <v>-10.62</v>
      </c>
      <c r="Z24" s="21">
        <v>100.1</v>
      </c>
    </row>
    <row r="25" spans="5:26">
      <c r="E25" s="20">
        <v>40</v>
      </c>
      <c r="F25" s="20">
        <v>39</v>
      </c>
      <c r="G25" s="20">
        <v>19</v>
      </c>
      <c r="H25" s="20">
        <v>1710</v>
      </c>
      <c r="I25" s="20">
        <f t="shared" si="2"/>
        <v>28.5</v>
      </c>
      <c r="J25" s="20">
        <f t="shared" ca="1" si="3"/>
        <v>26270</v>
      </c>
      <c r="K25" s="20">
        <f t="shared" ca="1" si="3"/>
        <v>7.5410000000000004</v>
      </c>
      <c r="L25" s="20">
        <f t="shared" ca="1" si="3"/>
        <v>14.49</v>
      </c>
      <c r="M25" s="20">
        <f t="shared" ca="1" si="3"/>
        <v>-9.4510000000000005</v>
      </c>
      <c r="N25" s="20">
        <f t="shared" ca="1" si="3"/>
        <v>98.08</v>
      </c>
      <c r="O25" s="20">
        <f t="shared" ca="1" si="4"/>
        <v>63840</v>
      </c>
      <c r="P25" s="20">
        <f t="shared" ca="1" si="4"/>
        <v>18.05</v>
      </c>
      <c r="Q25" s="20">
        <f t="shared" ca="1" si="4"/>
        <v>33.590000000000003</v>
      </c>
      <c r="R25" s="20">
        <f t="shared" ca="1" si="4"/>
        <v>-9.6180000000000003</v>
      </c>
      <c r="S25" s="20" t="s">
        <v>53</v>
      </c>
      <c r="T25" s="20" t="s">
        <v>44</v>
      </c>
      <c r="U25" s="20" t="s">
        <v>43</v>
      </c>
      <c r="V25" s="21">
        <v>68270</v>
      </c>
      <c r="W25" s="21">
        <v>19.309999999999999</v>
      </c>
      <c r="X25" s="21">
        <v>34.369999999999997</v>
      </c>
      <c r="Y25" s="21">
        <v>-7.9569999999999999</v>
      </c>
      <c r="Z25" s="21">
        <v>229</v>
      </c>
    </row>
    <row r="26" spans="5:26">
      <c r="E26" s="20">
        <v>42</v>
      </c>
      <c r="F26" s="20">
        <v>41</v>
      </c>
      <c r="G26" s="20">
        <v>20</v>
      </c>
      <c r="H26" s="20">
        <v>1800</v>
      </c>
      <c r="I26" s="20">
        <f t="shared" si="2"/>
        <v>30</v>
      </c>
      <c r="J26" s="20">
        <f t="shared" ca="1" si="3"/>
        <v>24990</v>
      </c>
      <c r="K26" s="20">
        <f t="shared" ca="1" si="3"/>
        <v>7.1740000000000004</v>
      </c>
      <c r="L26" s="20">
        <f t="shared" ca="1" si="3"/>
        <v>13.84</v>
      </c>
      <c r="M26" s="20">
        <f t="shared" ca="1" si="3"/>
        <v>-8.8710000000000004</v>
      </c>
      <c r="N26" s="20">
        <f t="shared" ca="1" si="3"/>
        <v>91.37</v>
      </c>
      <c r="O26" s="20">
        <f t="shared" ca="1" si="4"/>
        <v>59460</v>
      </c>
      <c r="P26" s="20">
        <f t="shared" ca="1" si="4"/>
        <v>16.82</v>
      </c>
      <c r="Q26" s="20">
        <f t="shared" ca="1" si="4"/>
        <v>31.76</v>
      </c>
      <c r="R26" s="20">
        <f t="shared" ca="1" si="4"/>
        <v>-8.9130000000000003</v>
      </c>
      <c r="S26" s="20" t="s">
        <v>54</v>
      </c>
      <c r="T26" s="20" t="s">
        <v>42</v>
      </c>
      <c r="U26" s="20" t="s">
        <v>43</v>
      </c>
      <c r="V26" s="21">
        <v>27650</v>
      </c>
      <c r="W26" s="21">
        <v>7.9359999999999999</v>
      </c>
      <c r="X26" s="21">
        <v>15.12</v>
      </c>
      <c r="Y26" s="21">
        <v>-10.59</v>
      </c>
      <c r="Z26" s="21">
        <v>102.4</v>
      </c>
    </row>
    <row r="27" spans="5:26">
      <c r="E27" s="20">
        <v>44</v>
      </c>
      <c r="F27" s="20">
        <v>43</v>
      </c>
      <c r="G27" s="20">
        <v>21</v>
      </c>
      <c r="H27" s="20">
        <v>1890</v>
      </c>
      <c r="I27" s="20">
        <f t="shared" si="2"/>
        <v>31.5</v>
      </c>
      <c r="J27" s="20">
        <f t="shared" ca="1" si="3"/>
        <v>25240</v>
      </c>
      <c r="K27" s="20">
        <f t="shared" ca="1" si="3"/>
        <v>7.2430000000000003</v>
      </c>
      <c r="L27" s="20">
        <f t="shared" ca="1" si="3"/>
        <v>14.16</v>
      </c>
      <c r="M27" s="20">
        <f t="shared" ca="1" si="3"/>
        <v>-11.23</v>
      </c>
      <c r="N27" s="20">
        <f t="shared" ca="1" si="3"/>
        <v>102.7</v>
      </c>
      <c r="O27" s="20">
        <f t="shared" ca="1" si="4"/>
        <v>58520</v>
      </c>
      <c r="P27" s="20">
        <f t="shared" ca="1" si="4"/>
        <v>16.55</v>
      </c>
      <c r="Q27" s="20">
        <f t="shared" ca="1" si="4"/>
        <v>31.57</v>
      </c>
      <c r="R27" s="20">
        <f t="shared" ca="1" si="4"/>
        <v>-9.3420000000000005</v>
      </c>
      <c r="S27" s="20" t="s">
        <v>54</v>
      </c>
      <c r="T27" s="20" t="s">
        <v>44</v>
      </c>
      <c r="U27" s="20" t="s">
        <v>43</v>
      </c>
      <c r="V27" s="21">
        <v>67080</v>
      </c>
      <c r="W27" s="21">
        <v>18.97</v>
      </c>
      <c r="X27" s="21">
        <v>34.65</v>
      </c>
      <c r="Y27" s="21">
        <v>-8.6440000000000001</v>
      </c>
      <c r="Z27" s="21">
        <v>231.7</v>
      </c>
    </row>
    <row r="28" spans="5:26">
      <c r="E28" s="20">
        <v>46</v>
      </c>
      <c r="F28" s="20">
        <v>45</v>
      </c>
      <c r="G28" s="20">
        <v>22</v>
      </c>
      <c r="H28" s="20">
        <v>1980</v>
      </c>
      <c r="I28" s="20">
        <f t="shared" si="2"/>
        <v>33</v>
      </c>
      <c r="J28" s="20">
        <f t="shared" ca="1" si="3"/>
        <v>24620</v>
      </c>
      <c r="K28" s="20">
        <f t="shared" ca="1" si="3"/>
        <v>7.0650000000000004</v>
      </c>
      <c r="L28" s="20">
        <f t="shared" ca="1" si="3"/>
        <v>13.35</v>
      </c>
      <c r="M28" s="20">
        <f t="shared" ca="1" si="3"/>
        <v>-9.6010000000000009</v>
      </c>
      <c r="N28" s="20">
        <f t="shared" ca="1" si="3"/>
        <v>92.11</v>
      </c>
      <c r="O28" s="20">
        <f t="shared" ca="1" si="4"/>
        <v>60990</v>
      </c>
      <c r="P28" s="20">
        <f t="shared" ca="1" si="4"/>
        <v>17.25</v>
      </c>
      <c r="Q28" s="20">
        <f t="shared" ca="1" si="4"/>
        <v>31.92</v>
      </c>
      <c r="R28" s="20">
        <f t="shared" ca="1" si="4"/>
        <v>-11.4</v>
      </c>
      <c r="S28" s="20" t="s">
        <v>55</v>
      </c>
      <c r="T28" s="20" t="s">
        <v>42</v>
      </c>
      <c r="U28" s="20" t="s">
        <v>43</v>
      </c>
      <c r="V28" s="21">
        <v>30330</v>
      </c>
      <c r="W28" s="21">
        <v>8.7050000000000001</v>
      </c>
      <c r="X28" s="21">
        <v>16.5</v>
      </c>
      <c r="Y28" s="21">
        <v>-10.6</v>
      </c>
      <c r="Z28" s="21">
        <v>115.5</v>
      </c>
    </row>
    <row r="29" spans="5:26">
      <c r="E29" s="20">
        <v>48</v>
      </c>
      <c r="F29" s="20">
        <v>47</v>
      </c>
      <c r="G29" s="20">
        <v>23</v>
      </c>
      <c r="H29" s="20">
        <v>2070</v>
      </c>
      <c r="I29" s="20">
        <f t="shared" si="2"/>
        <v>34.5</v>
      </c>
      <c r="J29" s="20">
        <f t="shared" ca="1" si="3"/>
        <v>23320</v>
      </c>
      <c r="K29" s="20">
        <f t="shared" ca="1" si="3"/>
        <v>6.6920000000000002</v>
      </c>
      <c r="L29" s="20">
        <f t="shared" ca="1" si="3"/>
        <v>13.06</v>
      </c>
      <c r="M29" s="20">
        <f t="shared" ca="1" si="3"/>
        <v>-9.4689999999999994</v>
      </c>
      <c r="N29" s="20">
        <f t="shared" ca="1" si="3"/>
        <v>86.53</v>
      </c>
      <c r="O29" s="20">
        <f t="shared" ca="1" si="4"/>
        <v>56090</v>
      </c>
      <c r="P29" s="20">
        <f t="shared" ca="1" si="4"/>
        <v>15.86</v>
      </c>
      <c r="Q29" s="20">
        <f t="shared" ca="1" si="4"/>
        <v>30.28</v>
      </c>
      <c r="R29" s="20">
        <f t="shared" ca="1" si="4"/>
        <v>-10.93</v>
      </c>
      <c r="S29" s="20" t="s">
        <v>55</v>
      </c>
      <c r="T29" s="20" t="s">
        <v>44</v>
      </c>
      <c r="U29" s="20" t="s">
        <v>43</v>
      </c>
      <c r="V29" s="21">
        <v>68030</v>
      </c>
      <c r="W29" s="21">
        <v>19.239999999999998</v>
      </c>
      <c r="X29" s="21">
        <v>34.67</v>
      </c>
      <c r="Y29" s="21">
        <v>-11.43</v>
      </c>
      <c r="Z29" s="21">
        <v>213.9</v>
      </c>
    </row>
    <row r="30" spans="5:26">
      <c r="E30" s="20">
        <v>50</v>
      </c>
      <c r="F30" s="20">
        <v>49</v>
      </c>
      <c r="G30" s="20">
        <v>24</v>
      </c>
      <c r="H30" s="20">
        <v>2160</v>
      </c>
      <c r="I30" s="20">
        <f t="shared" si="2"/>
        <v>36</v>
      </c>
      <c r="J30" s="20">
        <f t="shared" ca="1" si="3"/>
        <v>23520</v>
      </c>
      <c r="K30" s="20">
        <f t="shared" ca="1" si="3"/>
        <v>6.75</v>
      </c>
      <c r="L30" s="20">
        <f t="shared" ca="1" si="3"/>
        <v>13.3</v>
      </c>
      <c r="M30" s="20">
        <f t="shared" ca="1" si="3"/>
        <v>-11.68</v>
      </c>
      <c r="N30" s="20">
        <f t="shared" ca="1" si="3"/>
        <v>89.97</v>
      </c>
      <c r="O30" s="20">
        <f t="shared" ca="1" si="4"/>
        <v>54340</v>
      </c>
      <c r="P30" s="20">
        <f t="shared" ca="1" si="4"/>
        <v>15.37</v>
      </c>
      <c r="Q30" s="20">
        <f t="shared" ca="1" si="4"/>
        <v>29.01</v>
      </c>
      <c r="R30" s="20">
        <f t="shared" ca="1" si="4"/>
        <v>-8.1150000000000002</v>
      </c>
      <c r="S30" s="20" t="s">
        <v>56</v>
      </c>
      <c r="T30" s="20" t="s">
        <v>42</v>
      </c>
      <c r="U30" s="20" t="s">
        <v>43</v>
      </c>
      <c r="V30" s="21">
        <v>28580</v>
      </c>
      <c r="W30" s="21">
        <v>8.2029999999999994</v>
      </c>
      <c r="X30" s="21">
        <v>15.75</v>
      </c>
      <c r="Y30" s="21">
        <v>-11.56</v>
      </c>
      <c r="Z30" s="21">
        <v>118.4</v>
      </c>
    </row>
    <row r="31" spans="5:26">
      <c r="E31" s="20">
        <v>52</v>
      </c>
      <c r="F31" s="20">
        <v>51</v>
      </c>
      <c r="G31" s="20">
        <v>25</v>
      </c>
      <c r="H31" s="20">
        <v>2250</v>
      </c>
      <c r="I31" s="20">
        <f t="shared" si="2"/>
        <v>37.5</v>
      </c>
      <c r="J31" s="20">
        <f t="shared" ca="1" si="3"/>
        <v>21270</v>
      </c>
      <c r="K31" s="20">
        <f t="shared" ca="1" si="3"/>
        <v>6.1059999999999999</v>
      </c>
      <c r="L31" s="20">
        <f t="shared" ca="1" si="3"/>
        <v>12.05</v>
      </c>
      <c r="M31" s="20">
        <f t="shared" ca="1" si="3"/>
        <v>-10.53</v>
      </c>
      <c r="N31" s="20">
        <f t="shared" ca="1" si="3"/>
        <v>78.42</v>
      </c>
      <c r="O31" s="20">
        <f t="shared" ca="1" si="4"/>
        <v>57240</v>
      </c>
      <c r="P31" s="20">
        <f t="shared" ca="1" si="4"/>
        <v>16.190000000000001</v>
      </c>
      <c r="Q31" s="20">
        <f t="shared" ca="1" si="4"/>
        <v>31.27</v>
      </c>
      <c r="R31" s="20">
        <f t="shared" ca="1" si="4"/>
        <v>-8.4730000000000008</v>
      </c>
      <c r="S31" s="20" t="s">
        <v>56</v>
      </c>
      <c r="T31" s="20" t="s">
        <v>44</v>
      </c>
      <c r="U31" s="20" t="s">
        <v>43</v>
      </c>
      <c r="V31" s="21">
        <v>66860</v>
      </c>
      <c r="W31" s="21">
        <v>18.91</v>
      </c>
      <c r="X31" s="21">
        <v>34.56</v>
      </c>
      <c r="Y31" s="21">
        <v>-12.37</v>
      </c>
      <c r="Z31" s="21">
        <v>213.1</v>
      </c>
    </row>
    <row r="32" spans="5:26">
      <c r="E32" s="20">
        <v>54</v>
      </c>
      <c r="F32" s="20">
        <v>53</v>
      </c>
      <c r="G32" s="20">
        <v>26</v>
      </c>
      <c r="H32" s="20">
        <v>2340</v>
      </c>
      <c r="I32" s="20">
        <f t="shared" si="2"/>
        <v>39</v>
      </c>
      <c r="J32" s="20">
        <f t="shared" ca="1" si="3"/>
        <v>20270</v>
      </c>
      <c r="K32" s="20">
        <f t="shared" ca="1" si="3"/>
        <v>5.8170000000000002</v>
      </c>
      <c r="L32" s="20">
        <f t="shared" ca="1" si="3"/>
        <v>11.91</v>
      </c>
      <c r="M32" s="20">
        <f t="shared" ca="1" si="3"/>
        <v>-11.31</v>
      </c>
      <c r="N32" s="20">
        <f t="shared" ca="1" si="3"/>
        <v>77.17</v>
      </c>
      <c r="O32" s="20">
        <f t="shared" ca="1" si="4"/>
        <v>52190</v>
      </c>
      <c r="P32" s="20">
        <f t="shared" ca="1" si="4"/>
        <v>14.76</v>
      </c>
      <c r="Q32" s="20">
        <f t="shared" ca="1" si="4"/>
        <v>28.51</v>
      </c>
      <c r="R32" s="20">
        <f t="shared" ca="1" si="4"/>
        <v>-8.8840000000000003</v>
      </c>
      <c r="S32" s="20" t="s">
        <v>57</v>
      </c>
      <c r="T32" s="20" t="s">
        <v>42</v>
      </c>
      <c r="U32" s="20" t="s">
        <v>43</v>
      </c>
      <c r="V32" s="21">
        <v>28480</v>
      </c>
      <c r="W32" s="21">
        <v>8.173</v>
      </c>
      <c r="X32" s="21">
        <v>15.74</v>
      </c>
      <c r="Y32" s="21">
        <v>-9.5640000000000001</v>
      </c>
      <c r="Z32" s="21">
        <v>104.2</v>
      </c>
    </row>
    <row r="33" spans="5:26">
      <c r="E33" s="20">
        <v>56</v>
      </c>
      <c r="F33" s="20">
        <v>55</v>
      </c>
      <c r="G33" s="20">
        <v>27</v>
      </c>
      <c r="H33" s="20">
        <v>2430</v>
      </c>
      <c r="I33" s="20">
        <f t="shared" si="2"/>
        <v>40.5</v>
      </c>
      <c r="J33" s="20">
        <f t="shared" ca="1" si="3"/>
        <v>21000</v>
      </c>
      <c r="K33" s="20">
        <f t="shared" ca="1" si="3"/>
        <v>6.0289999999999999</v>
      </c>
      <c r="L33" s="20">
        <f t="shared" ca="1" si="3"/>
        <v>12.03</v>
      </c>
      <c r="M33" s="20">
        <f t="shared" ca="1" si="3"/>
        <v>-10.1</v>
      </c>
      <c r="N33" s="20">
        <f t="shared" ca="1" si="3"/>
        <v>133.69999999999999</v>
      </c>
      <c r="O33" s="20">
        <f t="shared" ca="1" si="4"/>
        <v>51640</v>
      </c>
      <c r="P33" s="20">
        <f t="shared" ca="1" si="4"/>
        <v>14.6</v>
      </c>
      <c r="Q33" s="20">
        <f t="shared" ca="1" si="4"/>
        <v>28.06</v>
      </c>
      <c r="R33" s="20">
        <f t="shared" ca="1" si="4"/>
        <v>-8.452</v>
      </c>
      <c r="S33" s="20" t="s">
        <v>57</v>
      </c>
      <c r="T33" s="20" t="s">
        <v>44</v>
      </c>
      <c r="U33" s="20" t="s">
        <v>43</v>
      </c>
      <c r="V33" s="21">
        <v>67530</v>
      </c>
      <c r="W33" s="21">
        <v>19.100000000000001</v>
      </c>
      <c r="X33" s="21">
        <v>35.409999999999997</v>
      </c>
      <c r="Y33" s="21">
        <v>-10.68</v>
      </c>
      <c r="Z33" s="21">
        <v>221.9</v>
      </c>
    </row>
    <row r="34" spans="5:26">
      <c r="E34" s="20">
        <v>58</v>
      </c>
      <c r="F34" s="20">
        <v>57</v>
      </c>
      <c r="G34" s="20">
        <v>28</v>
      </c>
      <c r="H34" s="20">
        <v>2520</v>
      </c>
      <c r="I34" s="20">
        <f t="shared" si="2"/>
        <v>42</v>
      </c>
      <c r="J34" s="20">
        <f t="shared" ca="1" si="3"/>
        <v>20110</v>
      </c>
      <c r="K34" s="20">
        <f t="shared" ca="1" si="3"/>
        <v>5.7729999999999997</v>
      </c>
      <c r="L34" s="20">
        <f t="shared" ca="1" si="3"/>
        <v>10.94</v>
      </c>
      <c r="M34" s="20">
        <f t="shared" ca="1" si="3"/>
        <v>-12.52</v>
      </c>
      <c r="N34" s="20">
        <f t="shared" ca="1" si="3"/>
        <v>74.42</v>
      </c>
      <c r="O34" s="20">
        <f t="shared" ca="1" si="4"/>
        <v>53550</v>
      </c>
      <c r="P34" s="20">
        <f t="shared" ca="1" si="4"/>
        <v>15.14</v>
      </c>
      <c r="Q34" s="20">
        <f t="shared" ca="1" si="4"/>
        <v>28.78</v>
      </c>
      <c r="R34" s="20">
        <f t="shared" ca="1" si="4"/>
        <v>-9.2880000000000003</v>
      </c>
      <c r="S34" s="20" t="s">
        <v>58</v>
      </c>
      <c r="T34" s="20" t="s">
        <v>42</v>
      </c>
      <c r="U34" s="20" t="s">
        <v>43</v>
      </c>
      <c r="V34" s="21">
        <v>29600</v>
      </c>
      <c r="W34" s="21">
        <v>8.4969999999999999</v>
      </c>
      <c r="X34" s="21">
        <v>16.82</v>
      </c>
      <c r="Y34" s="21">
        <v>-13.62</v>
      </c>
      <c r="Z34" s="21">
        <v>127.9</v>
      </c>
    </row>
    <row r="35" spans="5:26">
      <c r="E35" s="20">
        <v>60</v>
      </c>
      <c r="F35" s="20">
        <v>59</v>
      </c>
      <c r="G35" s="20">
        <v>29</v>
      </c>
      <c r="H35" s="20">
        <v>2610</v>
      </c>
      <c r="I35" s="20">
        <f t="shared" si="2"/>
        <v>43.5</v>
      </c>
      <c r="J35" s="20">
        <f t="shared" ca="1" si="3"/>
        <v>19150</v>
      </c>
      <c r="K35" s="20">
        <f t="shared" ca="1" si="3"/>
        <v>5.4980000000000002</v>
      </c>
      <c r="L35" s="20">
        <f t="shared" ca="1" si="3"/>
        <v>11.17</v>
      </c>
      <c r="M35" s="20">
        <f t="shared" ca="1" si="3"/>
        <v>-11.17</v>
      </c>
      <c r="N35" s="20">
        <f t="shared" ca="1" si="3"/>
        <v>74.959999999999994</v>
      </c>
      <c r="O35" s="20">
        <f t="shared" ca="1" si="4"/>
        <v>48900</v>
      </c>
      <c r="P35" s="20">
        <f t="shared" ca="1" si="4"/>
        <v>13.83</v>
      </c>
      <c r="Q35" s="20">
        <f t="shared" ca="1" si="4"/>
        <v>26.52</v>
      </c>
      <c r="R35" s="20">
        <f t="shared" ca="1" si="4"/>
        <v>-9.5389999999999997</v>
      </c>
      <c r="S35" s="20" t="s">
        <v>58</v>
      </c>
      <c r="T35" s="20" t="s">
        <v>44</v>
      </c>
      <c r="U35" s="20" t="s">
        <v>43</v>
      </c>
      <c r="V35" s="21">
        <v>65830</v>
      </c>
      <c r="W35" s="21">
        <v>18.62</v>
      </c>
      <c r="X35" s="21">
        <v>34.56</v>
      </c>
      <c r="Y35" s="21">
        <v>-9.8049999999999997</v>
      </c>
      <c r="Z35" s="21">
        <v>220.2</v>
      </c>
    </row>
    <row r="36" spans="5:26">
      <c r="E36" s="20">
        <v>62</v>
      </c>
      <c r="F36" s="20">
        <v>61</v>
      </c>
      <c r="G36" s="20">
        <v>30</v>
      </c>
      <c r="H36" s="20">
        <v>2700</v>
      </c>
      <c r="I36" s="20">
        <f t="shared" si="2"/>
        <v>45</v>
      </c>
      <c r="J36" s="20">
        <f t="shared" ca="1" si="3"/>
        <v>19640</v>
      </c>
      <c r="K36" s="20">
        <f t="shared" ca="1" si="3"/>
        <v>5.6369999999999996</v>
      </c>
      <c r="L36" s="20">
        <f t="shared" ca="1" si="3"/>
        <v>11.2</v>
      </c>
      <c r="M36" s="20">
        <f t="shared" ca="1" si="3"/>
        <v>-11.16</v>
      </c>
      <c r="N36" s="20">
        <f t="shared" ca="1" si="3"/>
        <v>70.64</v>
      </c>
      <c r="O36" s="20">
        <f t="shared" ca="1" si="4"/>
        <v>50820</v>
      </c>
      <c r="P36" s="20">
        <f t="shared" ca="1" si="4"/>
        <v>14.37</v>
      </c>
      <c r="Q36" s="20">
        <f t="shared" ca="1" si="4"/>
        <v>27.41</v>
      </c>
      <c r="R36" s="20">
        <f t="shared" ca="1" si="4"/>
        <v>-9.4830000000000005</v>
      </c>
      <c r="S36" s="20" t="s">
        <v>59</v>
      </c>
      <c r="T36" s="20" t="s">
        <v>42</v>
      </c>
      <c r="U36" s="20" t="s">
        <v>43</v>
      </c>
      <c r="V36" s="21">
        <v>27950</v>
      </c>
      <c r="W36" s="21">
        <v>8.0210000000000008</v>
      </c>
      <c r="X36" s="21">
        <v>15.76</v>
      </c>
      <c r="Y36" s="21">
        <v>-10.44</v>
      </c>
      <c r="Z36" s="21">
        <v>105.7</v>
      </c>
    </row>
    <row r="37" spans="5:26">
      <c r="E37" s="20">
        <v>64</v>
      </c>
      <c r="F37" s="20">
        <v>63</v>
      </c>
      <c r="G37" s="20">
        <v>31</v>
      </c>
      <c r="H37" s="20">
        <v>2790</v>
      </c>
      <c r="I37" s="20">
        <f t="shared" si="2"/>
        <v>46.5</v>
      </c>
      <c r="J37" s="20">
        <f t="shared" ca="1" si="3"/>
        <v>19110</v>
      </c>
      <c r="K37" s="20">
        <f t="shared" ca="1" si="3"/>
        <v>5.4850000000000003</v>
      </c>
      <c r="L37" s="20">
        <f t="shared" ca="1" si="3"/>
        <v>10.32</v>
      </c>
      <c r="M37" s="20">
        <f t="shared" ca="1" si="3"/>
        <v>-11.18</v>
      </c>
      <c r="N37" s="20">
        <f t="shared" ca="1" si="3"/>
        <v>67.17</v>
      </c>
      <c r="O37" s="20">
        <f t="shared" ca="1" si="4"/>
        <v>50820</v>
      </c>
      <c r="P37" s="20">
        <f t="shared" ca="1" si="4"/>
        <v>14.37</v>
      </c>
      <c r="Q37" s="20">
        <f t="shared" ca="1" si="4"/>
        <v>27.5</v>
      </c>
      <c r="R37" s="20">
        <f t="shared" ca="1" si="4"/>
        <v>-8.9169999999999998</v>
      </c>
      <c r="S37" s="20" t="s">
        <v>59</v>
      </c>
      <c r="T37" s="20" t="s">
        <v>44</v>
      </c>
      <c r="U37" s="20" t="s">
        <v>43</v>
      </c>
      <c r="V37" s="21">
        <v>67400</v>
      </c>
      <c r="W37" s="21">
        <v>19.059999999999999</v>
      </c>
      <c r="X37" s="21">
        <v>35.549999999999997</v>
      </c>
      <c r="Y37" s="21">
        <v>-12.19</v>
      </c>
      <c r="Z37" s="21">
        <v>228.1</v>
      </c>
    </row>
    <row r="38" spans="5:26">
      <c r="E38" s="20">
        <v>66</v>
      </c>
      <c r="F38" s="20">
        <v>65</v>
      </c>
      <c r="G38" s="20">
        <v>32</v>
      </c>
      <c r="H38" s="20">
        <v>2880</v>
      </c>
      <c r="I38" s="20">
        <f t="shared" si="2"/>
        <v>48</v>
      </c>
      <c r="J38" s="20">
        <f t="shared" ca="1" si="3"/>
        <v>19360</v>
      </c>
      <c r="K38" s="20">
        <f t="shared" ca="1" si="3"/>
        <v>5.5570000000000004</v>
      </c>
      <c r="L38" s="20">
        <f t="shared" ca="1" si="3"/>
        <v>11.2</v>
      </c>
      <c r="M38" s="20">
        <f t="shared" ca="1" si="3"/>
        <v>-9.4529999999999994</v>
      </c>
      <c r="N38" s="20">
        <f t="shared" ca="1" si="3"/>
        <v>167.5</v>
      </c>
      <c r="O38" s="20">
        <f t="shared" ca="1" si="4"/>
        <v>46810</v>
      </c>
      <c r="P38" s="20">
        <f t="shared" ca="1" si="4"/>
        <v>13.24</v>
      </c>
      <c r="Q38" s="20">
        <f t="shared" ca="1" si="4"/>
        <v>25.26</v>
      </c>
      <c r="R38" s="20">
        <f t="shared" ca="1" si="4"/>
        <v>-9.423</v>
      </c>
      <c r="S38" s="20" t="s">
        <v>60</v>
      </c>
      <c r="T38" s="20" t="s">
        <v>42</v>
      </c>
      <c r="U38" s="20" t="s">
        <v>43</v>
      </c>
      <c r="V38" s="21">
        <v>29260</v>
      </c>
      <c r="W38" s="21">
        <v>8.3970000000000002</v>
      </c>
      <c r="X38" s="21">
        <v>16.36</v>
      </c>
      <c r="Y38" s="21">
        <v>-11.51</v>
      </c>
      <c r="Z38" s="21">
        <v>115.8</v>
      </c>
    </row>
    <row r="39" spans="5:26">
      <c r="E39" s="20">
        <v>68</v>
      </c>
      <c r="F39" s="20">
        <v>67</v>
      </c>
      <c r="G39" s="20">
        <v>33</v>
      </c>
      <c r="H39" s="20">
        <v>2970</v>
      </c>
      <c r="I39" s="20">
        <f t="shared" si="2"/>
        <v>49.5</v>
      </c>
      <c r="J39" s="20">
        <f t="shared" ca="1" si="3"/>
        <v>17500</v>
      </c>
      <c r="K39" s="20">
        <f t="shared" ca="1" si="3"/>
        <v>5.0229999999999997</v>
      </c>
      <c r="L39" s="20">
        <f t="shared" ca="1" si="3"/>
        <v>10.119999999999999</v>
      </c>
      <c r="M39" s="20">
        <f t="shared" ca="1" si="3"/>
        <v>-12.57</v>
      </c>
      <c r="N39" s="20">
        <f t="shared" ca="1" si="3"/>
        <v>62.45</v>
      </c>
      <c r="O39" s="20">
        <f t="shared" ca="1" si="4"/>
        <v>48950</v>
      </c>
      <c r="P39" s="20">
        <f t="shared" ca="1" si="4"/>
        <v>13.84</v>
      </c>
      <c r="Q39" s="20">
        <f t="shared" ca="1" si="4"/>
        <v>26.61</v>
      </c>
      <c r="R39" s="20">
        <f t="shared" ca="1" si="4"/>
        <v>-9.7829999999999995</v>
      </c>
      <c r="S39" s="20" t="s">
        <v>60</v>
      </c>
      <c r="T39" s="20" t="s">
        <v>44</v>
      </c>
      <c r="U39" s="20" t="s">
        <v>43</v>
      </c>
      <c r="V39" s="21">
        <v>64860</v>
      </c>
      <c r="W39" s="21">
        <v>18.34</v>
      </c>
      <c r="X39" s="21">
        <v>33.75</v>
      </c>
      <c r="Y39" s="21">
        <v>-10.39</v>
      </c>
      <c r="Z39" s="21">
        <v>205.3</v>
      </c>
    </row>
    <row r="40" spans="5:26">
      <c r="E40" s="20">
        <v>70</v>
      </c>
      <c r="F40" s="20">
        <v>69</v>
      </c>
      <c r="G40" s="20">
        <v>34</v>
      </c>
      <c r="H40" s="20">
        <v>3060</v>
      </c>
      <c r="I40" s="20">
        <f t="shared" si="2"/>
        <v>51</v>
      </c>
      <c r="J40" s="20">
        <f t="shared" ca="1" si="3"/>
        <v>16920</v>
      </c>
      <c r="K40" s="20">
        <f t="shared" ca="1" si="3"/>
        <v>4.8550000000000004</v>
      </c>
      <c r="L40" s="20">
        <f t="shared" ca="1" si="3"/>
        <v>9.6940000000000008</v>
      </c>
      <c r="M40" s="20">
        <f t="shared" ca="1" si="3"/>
        <v>-14.92</v>
      </c>
      <c r="N40" s="20">
        <f t="shared" ca="1" si="3"/>
        <v>66.900000000000006</v>
      </c>
      <c r="O40" s="20">
        <f t="shared" ca="1" si="4"/>
        <v>45440</v>
      </c>
      <c r="P40" s="20">
        <f t="shared" ca="1" si="4"/>
        <v>12.85</v>
      </c>
      <c r="Q40" s="20">
        <f t="shared" ca="1" si="4"/>
        <v>24.84</v>
      </c>
      <c r="R40" s="20">
        <f t="shared" ca="1" si="4"/>
        <v>-8.8450000000000006</v>
      </c>
      <c r="S40" s="20" t="s">
        <v>61</v>
      </c>
      <c r="T40" s="20" t="s">
        <v>42</v>
      </c>
      <c r="U40" s="20" t="s">
        <v>43</v>
      </c>
      <c r="V40" s="21">
        <v>26890</v>
      </c>
      <c r="W40" s="21">
        <v>7.7169999999999996</v>
      </c>
      <c r="X40" s="21">
        <v>15.27</v>
      </c>
      <c r="Y40" s="21">
        <v>-10.78</v>
      </c>
      <c r="Z40" s="21">
        <v>108.2</v>
      </c>
    </row>
    <row r="41" spans="5:26">
      <c r="E41" s="20">
        <v>72</v>
      </c>
      <c r="F41" s="20">
        <v>71</v>
      </c>
      <c r="G41" s="20">
        <v>35</v>
      </c>
      <c r="H41" s="20">
        <v>3150</v>
      </c>
      <c r="I41" s="20">
        <f t="shared" si="2"/>
        <v>52.5</v>
      </c>
      <c r="J41" s="20">
        <f t="shared" ca="1" si="3"/>
        <v>16890</v>
      </c>
      <c r="K41" s="20">
        <f t="shared" ca="1" si="3"/>
        <v>4.8479999999999999</v>
      </c>
      <c r="L41" s="20">
        <f t="shared" ca="1" si="3"/>
        <v>10.039999999999999</v>
      </c>
      <c r="M41" s="20">
        <f t="shared" ca="1" si="3"/>
        <v>-9.14</v>
      </c>
      <c r="N41" s="20">
        <f t="shared" ca="1" si="3"/>
        <v>65.72</v>
      </c>
      <c r="O41" s="20">
        <f t="shared" ca="1" si="4"/>
        <v>46610</v>
      </c>
      <c r="P41" s="20">
        <f t="shared" ca="1" si="4"/>
        <v>13.18</v>
      </c>
      <c r="Q41" s="20">
        <f t="shared" ca="1" si="4"/>
        <v>25.94</v>
      </c>
      <c r="R41" s="20">
        <f t="shared" ca="1" si="4"/>
        <v>-9.5429999999999993</v>
      </c>
      <c r="S41" s="20" t="s">
        <v>61</v>
      </c>
      <c r="T41" s="20" t="s">
        <v>44</v>
      </c>
      <c r="U41" s="20" t="s">
        <v>43</v>
      </c>
      <c r="V41" s="21">
        <v>65840</v>
      </c>
      <c r="W41" s="21">
        <v>18.62</v>
      </c>
      <c r="X41" s="21">
        <v>34.880000000000003</v>
      </c>
      <c r="Y41" s="21">
        <v>-9.2590000000000003</v>
      </c>
      <c r="Z41" s="21">
        <v>222.1</v>
      </c>
    </row>
    <row r="42" spans="5:26">
      <c r="E42" s="20">
        <v>74</v>
      </c>
      <c r="F42" s="20">
        <v>73</v>
      </c>
      <c r="G42" s="20">
        <v>36</v>
      </c>
      <c r="H42" s="20">
        <v>3240</v>
      </c>
      <c r="I42" s="20">
        <f t="shared" si="2"/>
        <v>54</v>
      </c>
      <c r="J42" s="20">
        <f t="shared" ca="1" si="3"/>
        <v>16510</v>
      </c>
      <c r="K42" s="20">
        <f t="shared" ca="1" si="3"/>
        <v>4.74</v>
      </c>
      <c r="L42" s="20">
        <f t="shared" ca="1" si="3"/>
        <v>9.6240000000000006</v>
      </c>
      <c r="M42" s="20">
        <f t="shared" ca="1" si="3"/>
        <v>-11.2</v>
      </c>
      <c r="N42" s="20">
        <f t="shared" ca="1" si="3"/>
        <v>59.8</v>
      </c>
      <c r="O42" s="20">
        <f t="shared" ca="1" si="4"/>
        <v>45930</v>
      </c>
      <c r="P42" s="20">
        <f t="shared" ca="1" si="4"/>
        <v>12.99</v>
      </c>
      <c r="Q42" s="20">
        <f t="shared" ca="1" si="4"/>
        <v>25.18</v>
      </c>
      <c r="R42" s="20">
        <f t="shared" ca="1" si="4"/>
        <v>-9.1199999999999992</v>
      </c>
      <c r="S42" s="20" t="s">
        <v>62</v>
      </c>
      <c r="T42" s="20" t="s">
        <v>42</v>
      </c>
      <c r="U42" s="20" t="s">
        <v>43</v>
      </c>
      <c r="V42" s="21">
        <v>28080</v>
      </c>
      <c r="W42" s="21">
        <v>8.0609999999999999</v>
      </c>
      <c r="X42" s="21">
        <v>15.59</v>
      </c>
      <c r="Y42" s="21">
        <v>-8.8409999999999993</v>
      </c>
      <c r="Z42" s="21">
        <v>108.3</v>
      </c>
    </row>
    <row r="43" spans="5:26">
      <c r="E43" s="20">
        <v>76</v>
      </c>
      <c r="F43" s="20">
        <v>75</v>
      </c>
      <c r="G43" s="20">
        <v>37</v>
      </c>
      <c r="H43" s="20">
        <v>3330</v>
      </c>
      <c r="I43" s="20">
        <f t="shared" si="2"/>
        <v>55.5</v>
      </c>
      <c r="J43" s="20">
        <f t="shared" ca="1" si="3"/>
        <v>16970</v>
      </c>
      <c r="K43" s="20">
        <f t="shared" ca="1" si="3"/>
        <v>4.8719999999999999</v>
      </c>
      <c r="L43" s="20">
        <f t="shared" ca="1" si="3"/>
        <v>9.9890000000000008</v>
      </c>
      <c r="M43" s="20">
        <f t="shared" ca="1" si="3"/>
        <v>-11.1</v>
      </c>
      <c r="N43" s="20">
        <f t="shared" ca="1" si="3"/>
        <v>65.19</v>
      </c>
      <c r="O43" s="20">
        <f t="shared" ca="1" si="4"/>
        <v>43430</v>
      </c>
      <c r="P43" s="20">
        <f t="shared" ca="1" si="4"/>
        <v>12.28</v>
      </c>
      <c r="Q43" s="20">
        <f t="shared" ca="1" si="4"/>
        <v>23.91</v>
      </c>
      <c r="R43" s="20">
        <f t="shared" ca="1" si="4"/>
        <v>-10.31</v>
      </c>
      <c r="S43" s="20" t="s">
        <v>62</v>
      </c>
      <c r="T43" s="20" t="s">
        <v>44</v>
      </c>
      <c r="U43" s="20" t="s">
        <v>43</v>
      </c>
      <c r="V43" s="21">
        <v>63440</v>
      </c>
      <c r="W43" s="21">
        <v>17.940000000000001</v>
      </c>
      <c r="X43" s="21">
        <v>33.01</v>
      </c>
      <c r="Y43" s="21">
        <v>-12.12</v>
      </c>
      <c r="Z43" s="21">
        <v>207.7</v>
      </c>
    </row>
    <row r="44" spans="5:26">
      <c r="E44" s="20">
        <v>78</v>
      </c>
      <c r="F44" s="20">
        <v>77</v>
      </c>
      <c r="G44" s="20">
        <v>38</v>
      </c>
      <c r="H44" s="20">
        <v>3420</v>
      </c>
      <c r="I44" s="20">
        <f t="shared" si="2"/>
        <v>57</v>
      </c>
      <c r="J44" s="20">
        <f t="shared" ca="1" si="3"/>
        <v>16040</v>
      </c>
      <c r="K44" s="20">
        <f t="shared" ca="1" si="3"/>
        <v>4.6029999999999998</v>
      </c>
      <c r="L44" s="20">
        <f t="shared" ca="1" si="3"/>
        <v>9.3260000000000005</v>
      </c>
      <c r="M44" s="20">
        <f t="shared" ca="1" si="3"/>
        <v>-10.63</v>
      </c>
      <c r="N44" s="20">
        <f t="shared" ca="1" si="3"/>
        <v>59.85</v>
      </c>
      <c r="O44" s="20">
        <f t="shared" ca="1" si="4"/>
        <v>46150</v>
      </c>
      <c r="P44" s="20">
        <f t="shared" ca="1" si="4"/>
        <v>13.05</v>
      </c>
      <c r="Q44" s="20">
        <f t="shared" ca="1" si="4"/>
        <v>25.32</v>
      </c>
      <c r="R44" s="20">
        <f t="shared" ca="1" si="4"/>
        <v>-8.1359999999999992</v>
      </c>
      <c r="S44" s="20" t="s">
        <v>63</v>
      </c>
      <c r="T44" s="20" t="s">
        <v>42</v>
      </c>
      <c r="U44" s="20" t="s">
        <v>43</v>
      </c>
      <c r="V44" s="21">
        <v>26270</v>
      </c>
      <c r="W44" s="21">
        <v>7.5410000000000004</v>
      </c>
      <c r="X44" s="21">
        <v>14.49</v>
      </c>
      <c r="Y44" s="21">
        <v>-9.4510000000000005</v>
      </c>
      <c r="Z44" s="21">
        <v>98.08</v>
      </c>
    </row>
    <row r="45" spans="5:26">
      <c r="E45" s="20">
        <v>80</v>
      </c>
      <c r="F45" s="20">
        <v>79</v>
      </c>
      <c r="G45" s="20">
        <v>39</v>
      </c>
      <c r="H45" s="20">
        <v>3510</v>
      </c>
      <c r="I45" s="20">
        <f t="shared" si="2"/>
        <v>58.5</v>
      </c>
      <c r="J45" s="20">
        <f t="shared" ca="1" si="3"/>
        <v>16520</v>
      </c>
      <c r="K45" s="20">
        <f t="shared" ca="1" si="3"/>
        <v>4.7409999999999997</v>
      </c>
      <c r="L45" s="20">
        <f t="shared" ca="1" si="3"/>
        <v>9.24</v>
      </c>
      <c r="M45" s="20">
        <f t="shared" ca="1" si="3"/>
        <v>-11.83</v>
      </c>
      <c r="N45" s="20">
        <f t="shared" ca="1" si="3"/>
        <v>66.819999999999993</v>
      </c>
      <c r="O45" s="20">
        <f t="shared" ca="1" si="4"/>
        <v>43170</v>
      </c>
      <c r="P45" s="20">
        <f t="shared" ca="1" si="4"/>
        <v>12.21</v>
      </c>
      <c r="Q45" s="20">
        <f t="shared" ca="1" si="4"/>
        <v>23.98</v>
      </c>
      <c r="R45" s="20">
        <f t="shared" ca="1" si="4"/>
        <v>-9.1419999999999995</v>
      </c>
      <c r="S45" s="20" t="s">
        <v>63</v>
      </c>
      <c r="T45" s="20" t="s">
        <v>44</v>
      </c>
      <c r="U45" s="20" t="s">
        <v>43</v>
      </c>
      <c r="V45" s="21">
        <v>63840</v>
      </c>
      <c r="W45" s="21">
        <v>18.05</v>
      </c>
      <c r="X45" s="21">
        <v>33.590000000000003</v>
      </c>
      <c r="Y45" s="21">
        <v>-9.6180000000000003</v>
      </c>
      <c r="Z45" s="21">
        <v>220.1</v>
      </c>
    </row>
    <row r="46" spans="5:26">
      <c r="E46" s="20">
        <v>82</v>
      </c>
      <c r="F46" s="20">
        <v>81</v>
      </c>
      <c r="G46" s="20">
        <v>40</v>
      </c>
      <c r="H46" s="20">
        <v>3600</v>
      </c>
      <c r="I46" s="20">
        <f t="shared" si="2"/>
        <v>60</v>
      </c>
      <c r="J46" s="20">
        <f t="shared" ca="1" si="3"/>
        <v>16700</v>
      </c>
      <c r="K46" s="20">
        <f t="shared" ca="1" si="3"/>
        <v>4.7930000000000001</v>
      </c>
      <c r="L46" s="20">
        <f t="shared" ca="1" si="3"/>
        <v>9.2100000000000009</v>
      </c>
      <c r="M46" s="20">
        <f t="shared" ca="1" si="3"/>
        <v>-9.1820000000000004</v>
      </c>
      <c r="N46" s="20">
        <f t="shared" ca="1" si="3"/>
        <v>57.79</v>
      </c>
      <c r="O46" s="20">
        <f t="shared" ca="1" si="4"/>
        <v>45290</v>
      </c>
      <c r="P46" s="20">
        <f t="shared" ca="1" si="4"/>
        <v>12.81</v>
      </c>
      <c r="Q46" s="20">
        <f t="shared" ca="1" si="4"/>
        <v>24.84</v>
      </c>
      <c r="R46" s="20">
        <f t="shared" ca="1" si="4"/>
        <v>-9.8819999999999997</v>
      </c>
      <c r="S46" s="20" t="s">
        <v>64</v>
      </c>
      <c r="T46" s="20" t="s">
        <v>42</v>
      </c>
      <c r="U46" s="20" t="s">
        <v>43</v>
      </c>
      <c r="V46" s="21">
        <v>24990</v>
      </c>
      <c r="W46" s="21">
        <v>7.1740000000000004</v>
      </c>
      <c r="X46" s="21">
        <v>13.84</v>
      </c>
      <c r="Y46" s="21">
        <v>-8.8710000000000004</v>
      </c>
      <c r="Z46" s="21">
        <v>91.37</v>
      </c>
    </row>
    <row r="47" spans="5:26">
      <c r="E47" s="20">
        <v>84</v>
      </c>
      <c r="F47" s="20">
        <v>83</v>
      </c>
      <c r="G47" s="20">
        <v>41</v>
      </c>
      <c r="H47" s="20">
        <v>3690</v>
      </c>
      <c r="I47" s="20">
        <f t="shared" si="2"/>
        <v>61.5</v>
      </c>
      <c r="J47" s="20">
        <f t="shared" ca="1" si="3"/>
        <v>15780</v>
      </c>
      <c r="K47" s="20">
        <f t="shared" ca="1" si="3"/>
        <v>4.5289999999999999</v>
      </c>
      <c r="L47" s="20">
        <f t="shared" ca="1" si="3"/>
        <v>8.782</v>
      </c>
      <c r="M47" s="20">
        <f t="shared" ca="1" si="3"/>
        <v>-10.75</v>
      </c>
      <c r="N47" s="20">
        <f t="shared" ca="1" si="3"/>
        <v>58.47</v>
      </c>
      <c r="O47" s="20">
        <f t="shared" ca="1" si="4"/>
        <v>42950</v>
      </c>
      <c r="P47" s="20">
        <f t="shared" ca="1" si="4"/>
        <v>12.15</v>
      </c>
      <c r="Q47" s="20">
        <f t="shared" ca="1" si="4"/>
        <v>23.29</v>
      </c>
      <c r="R47" s="20">
        <f t="shared" ca="1" si="4"/>
        <v>-10.09</v>
      </c>
      <c r="S47" s="20" t="s">
        <v>64</v>
      </c>
      <c r="T47" s="20" t="s">
        <v>44</v>
      </c>
      <c r="U47" s="20" t="s">
        <v>43</v>
      </c>
      <c r="V47" s="21">
        <v>59460</v>
      </c>
      <c r="W47" s="21">
        <v>16.82</v>
      </c>
      <c r="X47" s="21">
        <v>31.76</v>
      </c>
      <c r="Y47" s="21">
        <v>-8.9130000000000003</v>
      </c>
      <c r="Z47" s="21">
        <v>192.7</v>
      </c>
    </row>
    <row r="48" spans="5:26">
      <c r="E48" s="20">
        <v>86</v>
      </c>
      <c r="F48" s="20">
        <v>85</v>
      </c>
      <c r="G48" s="20">
        <v>42</v>
      </c>
      <c r="H48" s="20">
        <v>3780</v>
      </c>
      <c r="I48" s="20">
        <f t="shared" si="2"/>
        <v>63</v>
      </c>
      <c r="J48" s="20">
        <f t="shared" ca="1" si="3"/>
        <v>16030</v>
      </c>
      <c r="K48" s="20">
        <f t="shared" ca="1" si="3"/>
        <v>4.6020000000000003</v>
      </c>
      <c r="L48" s="20">
        <f t="shared" ca="1" si="3"/>
        <v>8.9740000000000002</v>
      </c>
      <c r="M48" s="20">
        <f t="shared" ca="1" si="3"/>
        <v>-12.48</v>
      </c>
      <c r="N48" s="20">
        <f t="shared" ca="1" si="3"/>
        <v>56.17</v>
      </c>
      <c r="O48" s="20">
        <f t="shared" ca="1" si="4"/>
        <v>42080</v>
      </c>
      <c r="P48" s="20">
        <f t="shared" ca="1" si="4"/>
        <v>11.9</v>
      </c>
      <c r="Q48" s="20">
        <f t="shared" ca="1" si="4"/>
        <v>23.2</v>
      </c>
      <c r="R48" s="20">
        <f t="shared" ca="1" si="4"/>
        <v>-10.14</v>
      </c>
      <c r="S48" s="20" t="s">
        <v>65</v>
      </c>
      <c r="T48" s="20" t="s">
        <v>42</v>
      </c>
      <c r="U48" s="20" t="s">
        <v>43</v>
      </c>
      <c r="V48" s="21">
        <v>25240</v>
      </c>
      <c r="W48" s="21">
        <v>7.2430000000000003</v>
      </c>
      <c r="X48" s="21">
        <v>14.16</v>
      </c>
      <c r="Y48" s="21">
        <v>-11.23</v>
      </c>
      <c r="Z48" s="21">
        <v>102.7</v>
      </c>
    </row>
    <row r="49" spans="5:26">
      <c r="E49" s="20">
        <v>88</v>
      </c>
      <c r="F49" s="20">
        <v>87</v>
      </c>
      <c r="G49" s="20">
        <v>43</v>
      </c>
      <c r="H49" s="20">
        <v>3870</v>
      </c>
      <c r="I49" s="20">
        <f t="shared" si="2"/>
        <v>64.5</v>
      </c>
      <c r="J49" s="20">
        <f t="shared" ca="1" si="3"/>
        <v>14770</v>
      </c>
      <c r="K49" s="20">
        <f t="shared" ca="1" si="3"/>
        <v>4.2389999999999999</v>
      </c>
      <c r="L49" s="20">
        <f t="shared" ca="1" si="3"/>
        <v>8.5549999999999997</v>
      </c>
      <c r="M49" s="20">
        <f t="shared" ca="1" si="3"/>
        <v>-10.41</v>
      </c>
      <c r="N49" s="20">
        <f t="shared" ca="1" si="3"/>
        <v>61.25</v>
      </c>
      <c r="O49" s="20">
        <f t="shared" ca="1" si="4"/>
        <v>42820</v>
      </c>
      <c r="P49" s="20">
        <f t="shared" ca="1" si="4"/>
        <v>12.11</v>
      </c>
      <c r="Q49" s="20">
        <f t="shared" ca="1" si="4"/>
        <v>23.65</v>
      </c>
      <c r="R49" s="20">
        <f t="shared" ca="1" si="4"/>
        <v>-10.02</v>
      </c>
      <c r="S49" s="20" t="s">
        <v>65</v>
      </c>
      <c r="T49" s="20" t="s">
        <v>44</v>
      </c>
      <c r="U49" s="20" t="s">
        <v>43</v>
      </c>
      <c r="V49" s="21">
        <v>58520</v>
      </c>
      <c r="W49" s="21">
        <v>16.55</v>
      </c>
      <c r="X49" s="21">
        <v>31.57</v>
      </c>
      <c r="Y49" s="21">
        <v>-9.3420000000000005</v>
      </c>
      <c r="Z49" s="21">
        <v>197.6</v>
      </c>
    </row>
    <row r="50" spans="5:26">
      <c r="E50" s="20">
        <v>90</v>
      </c>
      <c r="F50" s="20">
        <v>89</v>
      </c>
      <c r="G50" s="20">
        <v>44</v>
      </c>
      <c r="H50" s="20">
        <v>3960</v>
      </c>
      <c r="I50" s="20">
        <f t="shared" si="2"/>
        <v>66</v>
      </c>
      <c r="J50" s="20">
        <f t="shared" ca="1" si="3"/>
        <v>15130</v>
      </c>
      <c r="K50" s="20">
        <f t="shared" ca="1" si="3"/>
        <v>4.3440000000000003</v>
      </c>
      <c r="L50" s="20">
        <f t="shared" ca="1" si="3"/>
        <v>9.3409999999999993</v>
      </c>
      <c r="M50" s="20">
        <f t="shared" ca="1" si="3"/>
        <v>-11.78</v>
      </c>
      <c r="N50" s="20">
        <f t="shared" ca="1" si="3"/>
        <v>147</v>
      </c>
      <c r="O50" s="20">
        <f t="shared" ca="1" si="4"/>
        <v>38820</v>
      </c>
      <c r="P50" s="20">
        <f t="shared" ca="1" si="4"/>
        <v>10.98</v>
      </c>
      <c r="Q50" s="20">
        <f t="shared" ca="1" si="4"/>
        <v>21.5</v>
      </c>
      <c r="R50" s="20">
        <f t="shared" ca="1" si="4"/>
        <v>-11.31</v>
      </c>
      <c r="S50" s="20" t="s">
        <v>66</v>
      </c>
      <c r="T50" s="20" t="s">
        <v>42</v>
      </c>
      <c r="U50" s="20" t="s">
        <v>43</v>
      </c>
      <c r="V50" s="21">
        <v>24620</v>
      </c>
      <c r="W50" s="21">
        <v>7.0650000000000004</v>
      </c>
      <c r="X50" s="21">
        <v>13.35</v>
      </c>
      <c r="Y50" s="21">
        <v>-9.6010000000000009</v>
      </c>
      <c r="Z50" s="21">
        <v>92.11</v>
      </c>
    </row>
    <row r="51" spans="5:26">
      <c r="E51" s="20">
        <v>92</v>
      </c>
      <c r="F51" s="20">
        <v>91</v>
      </c>
      <c r="G51" s="20">
        <v>45</v>
      </c>
      <c r="H51" s="20">
        <v>4050</v>
      </c>
      <c r="I51" s="20">
        <f t="shared" si="2"/>
        <v>67.5</v>
      </c>
      <c r="J51" s="20">
        <f t="shared" ca="1" si="3"/>
        <v>14520</v>
      </c>
      <c r="K51" s="20">
        <f t="shared" ca="1" si="3"/>
        <v>4.1689999999999996</v>
      </c>
      <c r="L51" s="20">
        <f t="shared" ca="1" si="3"/>
        <v>8.5220000000000002</v>
      </c>
      <c r="M51" s="20">
        <f t="shared" ca="1" si="3"/>
        <v>-12.49</v>
      </c>
      <c r="N51" s="20">
        <f t="shared" ca="1" si="3"/>
        <v>53.36</v>
      </c>
      <c r="O51" s="20">
        <f t="shared" ca="1" si="4"/>
        <v>41740</v>
      </c>
      <c r="P51" s="20">
        <f t="shared" ca="1" si="4"/>
        <v>11.8</v>
      </c>
      <c r="Q51" s="20">
        <f t="shared" ca="1" si="4"/>
        <v>23.1</v>
      </c>
      <c r="R51" s="20">
        <f t="shared" ca="1" si="4"/>
        <v>-9.8650000000000002</v>
      </c>
      <c r="S51" s="20" t="s">
        <v>66</v>
      </c>
      <c r="T51" s="20" t="s">
        <v>44</v>
      </c>
      <c r="U51" s="20" t="s">
        <v>43</v>
      </c>
      <c r="V51" s="21">
        <v>60990</v>
      </c>
      <c r="W51" s="21">
        <v>17.25</v>
      </c>
      <c r="X51" s="21">
        <v>31.92</v>
      </c>
      <c r="Y51" s="21">
        <v>-11.4</v>
      </c>
      <c r="Z51" s="21">
        <v>196.1</v>
      </c>
    </row>
    <row r="52" spans="5:26">
      <c r="E52" s="20">
        <v>94</v>
      </c>
      <c r="F52" s="20">
        <v>93</v>
      </c>
      <c r="G52" s="20">
        <v>46</v>
      </c>
      <c r="H52" s="20">
        <v>4140</v>
      </c>
      <c r="I52" s="20">
        <f t="shared" si="2"/>
        <v>69</v>
      </c>
      <c r="J52" s="20">
        <f t="shared" ca="1" si="3"/>
        <v>15060</v>
      </c>
      <c r="K52" s="20">
        <f t="shared" ca="1" si="3"/>
        <v>4.3239999999999998</v>
      </c>
      <c r="L52" s="20">
        <f t="shared" ca="1" si="3"/>
        <v>8.8450000000000006</v>
      </c>
      <c r="M52" s="20">
        <f t="shared" ca="1" si="3"/>
        <v>-9.6270000000000007</v>
      </c>
      <c r="N52" s="20">
        <f t="shared" ca="1" si="3"/>
        <v>56.11</v>
      </c>
      <c r="O52" s="20">
        <f t="shared" ca="1" si="4"/>
        <v>39400</v>
      </c>
      <c r="P52" s="20">
        <f t="shared" ca="1" si="4"/>
        <v>11.14</v>
      </c>
      <c r="Q52" s="20">
        <f t="shared" ca="1" si="4"/>
        <v>21.92</v>
      </c>
      <c r="R52" s="20">
        <f t="shared" ca="1" si="4"/>
        <v>-9.1180000000000003</v>
      </c>
      <c r="S52" s="20" t="s">
        <v>67</v>
      </c>
      <c r="T52" s="20" t="s">
        <v>42</v>
      </c>
      <c r="U52" s="20" t="s">
        <v>43</v>
      </c>
      <c r="V52" s="21">
        <v>23320</v>
      </c>
      <c r="W52" s="21">
        <v>6.6920000000000002</v>
      </c>
      <c r="X52" s="21">
        <v>13.06</v>
      </c>
      <c r="Y52" s="21">
        <v>-9.4689999999999994</v>
      </c>
      <c r="Z52" s="21">
        <v>86.53</v>
      </c>
    </row>
    <row r="53" spans="5:26">
      <c r="E53" s="20">
        <v>96</v>
      </c>
      <c r="F53" s="20">
        <v>95</v>
      </c>
      <c r="G53" s="20">
        <v>47</v>
      </c>
      <c r="H53" s="20">
        <v>4230</v>
      </c>
      <c r="I53" s="20">
        <f t="shared" si="2"/>
        <v>70.5</v>
      </c>
      <c r="J53" s="20">
        <f t="shared" ca="1" si="3"/>
        <v>15250</v>
      </c>
      <c r="K53" s="20">
        <f t="shared" ca="1" si="3"/>
        <v>4.3760000000000003</v>
      </c>
      <c r="L53" s="20">
        <f t="shared" ca="1" si="3"/>
        <v>8.8529999999999998</v>
      </c>
      <c r="M53" s="20">
        <f t="shared" ca="1" si="3"/>
        <v>-9.0860000000000003</v>
      </c>
      <c r="N53" s="20">
        <f t="shared" ca="1" si="3"/>
        <v>58.02</v>
      </c>
      <c r="O53" s="20">
        <f t="shared" ca="1" si="4"/>
        <v>39620</v>
      </c>
      <c r="P53" s="20">
        <f t="shared" ca="1" si="4"/>
        <v>11.21</v>
      </c>
      <c r="Q53" s="20">
        <f t="shared" ca="1" si="4"/>
        <v>22.26</v>
      </c>
      <c r="R53" s="20">
        <f t="shared" ca="1" si="4"/>
        <v>-9.8119999999999994</v>
      </c>
      <c r="S53" s="20" t="s">
        <v>67</v>
      </c>
      <c r="T53" s="20" t="s">
        <v>44</v>
      </c>
      <c r="U53" s="20" t="s">
        <v>43</v>
      </c>
      <c r="V53" s="21">
        <v>56090</v>
      </c>
      <c r="W53" s="21">
        <v>15.86</v>
      </c>
      <c r="X53" s="21">
        <v>30.28</v>
      </c>
      <c r="Y53" s="21">
        <v>-10.93</v>
      </c>
      <c r="Z53" s="21">
        <v>185.1</v>
      </c>
    </row>
    <row r="54" spans="5:26">
      <c r="E54" s="20">
        <v>98</v>
      </c>
      <c r="F54" s="20">
        <v>97</v>
      </c>
      <c r="G54" s="20">
        <v>48</v>
      </c>
      <c r="H54" s="20">
        <v>4320</v>
      </c>
      <c r="I54" s="20">
        <f t="shared" si="2"/>
        <v>72</v>
      </c>
      <c r="J54" s="20">
        <f t="shared" ca="1" si="3"/>
        <v>14390</v>
      </c>
      <c r="K54" s="20">
        <f t="shared" ca="1" si="3"/>
        <v>4.1310000000000002</v>
      </c>
      <c r="L54" s="20">
        <f t="shared" ca="1" si="3"/>
        <v>8.5329999999999995</v>
      </c>
      <c r="M54" s="20">
        <f t="shared" ca="1" si="3"/>
        <v>-11.97</v>
      </c>
      <c r="N54" s="20">
        <f t="shared" ca="1" si="3"/>
        <v>56.7</v>
      </c>
      <c r="O54" s="20">
        <f t="shared" ca="1" si="4"/>
        <v>39580</v>
      </c>
      <c r="P54" s="20">
        <f t="shared" ca="1" si="4"/>
        <v>11.19</v>
      </c>
      <c r="Q54" s="20">
        <f t="shared" ca="1" si="4"/>
        <v>21.96</v>
      </c>
      <c r="R54" s="20">
        <f t="shared" ca="1" si="4"/>
        <v>-9.2370000000000001</v>
      </c>
      <c r="S54" s="20" t="s">
        <v>68</v>
      </c>
      <c r="T54" s="20" t="s">
        <v>42</v>
      </c>
      <c r="U54" s="20" t="s">
        <v>43</v>
      </c>
      <c r="V54" s="21">
        <v>23520</v>
      </c>
      <c r="W54" s="21">
        <v>6.75</v>
      </c>
      <c r="X54" s="21">
        <v>13.3</v>
      </c>
      <c r="Y54" s="21">
        <v>-11.68</v>
      </c>
      <c r="Z54" s="21">
        <v>89.97</v>
      </c>
    </row>
    <row r="55" spans="5:26">
      <c r="E55" s="20">
        <v>100</v>
      </c>
      <c r="F55" s="20">
        <v>99</v>
      </c>
      <c r="G55" s="20">
        <v>49</v>
      </c>
      <c r="H55" s="20">
        <v>4410</v>
      </c>
      <c r="I55" s="20">
        <f t="shared" si="2"/>
        <v>73.5</v>
      </c>
      <c r="J55" s="20">
        <f t="shared" ca="1" si="3"/>
        <v>15780</v>
      </c>
      <c r="K55" s="20">
        <f t="shared" ca="1" si="3"/>
        <v>4.53</v>
      </c>
      <c r="L55" s="20">
        <f t="shared" ca="1" si="3"/>
        <v>8.48</v>
      </c>
      <c r="M55" s="20">
        <f t="shared" ca="1" si="3"/>
        <v>-8.9700000000000006</v>
      </c>
      <c r="N55" s="20">
        <f t="shared" ca="1" si="3"/>
        <v>65.59</v>
      </c>
      <c r="O55" s="20">
        <f t="shared" ca="1" si="4"/>
        <v>38740</v>
      </c>
      <c r="P55" s="20">
        <f t="shared" ca="1" si="4"/>
        <v>10.96</v>
      </c>
      <c r="Q55" s="20">
        <f t="shared" ca="1" si="4"/>
        <v>20.96</v>
      </c>
      <c r="R55" s="20">
        <f t="shared" ca="1" si="4"/>
        <v>-9.7690000000000001</v>
      </c>
      <c r="S55" s="20" t="s">
        <v>68</v>
      </c>
      <c r="T55" s="20" t="s">
        <v>44</v>
      </c>
      <c r="U55" s="20" t="s">
        <v>43</v>
      </c>
      <c r="V55" s="21">
        <v>54340</v>
      </c>
      <c r="W55" s="21">
        <v>15.37</v>
      </c>
      <c r="X55" s="21">
        <v>29.01</v>
      </c>
      <c r="Y55" s="21">
        <v>-8.1150000000000002</v>
      </c>
      <c r="Z55" s="21">
        <v>179.1</v>
      </c>
    </row>
    <row r="56" spans="5:26">
      <c r="E56" s="20">
        <v>102</v>
      </c>
      <c r="F56" s="20">
        <v>101</v>
      </c>
      <c r="G56" s="20">
        <v>50</v>
      </c>
      <c r="H56" s="20">
        <v>4500</v>
      </c>
      <c r="I56" s="20">
        <f t="shared" si="2"/>
        <v>75</v>
      </c>
      <c r="J56" s="20">
        <f t="shared" ca="1" si="3"/>
        <v>15250</v>
      </c>
      <c r="K56" s="20">
        <f t="shared" ca="1" si="3"/>
        <v>4.3780000000000001</v>
      </c>
      <c r="L56" s="20">
        <f t="shared" ca="1" si="3"/>
        <v>8.5839999999999996</v>
      </c>
      <c r="M56" s="20">
        <f t="shared" ca="1" si="3"/>
        <v>-9.81</v>
      </c>
      <c r="N56" s="20">
        <f t="shared" ca="1" si="3"/>
        <v>52.51</v>
      </c>
      <c r="O56" s="20">
        <f t="shared" ca="1" si="4"/>
        <v>38670</v>
      </c>
      <c r="P56" s="20">
        <f t="shared" ca="1" si="4"/>
        <v>10.94</v>
      </c>
      <c r="Q56" s="20">
        <f t="shared" ca="1" si="4"/>
        <v>21.36</v>
      </c>
      <c r="R56" s="20">
        <f t="shared" ca="1" si="4"/>
        <v>-9.0690000000000008</v>
      </c>
      <c r="S56" s="20" t="s">
        <v>69</v>
      </c>
      <c r="T56" s="20" t="s">
        <v>42</v>
      </c>
      <c r="U56" s="20" t="s">
        <v>43</v>
      </c>
      <c r="V56" s="21">
        <v>21270</v>
      </c>
      <c r="W56" s="21">
        <v>6.1059999999999999</v>
      </c>
      <c r="X56" s="21">
        <v>12.05</v>
      </c>
      <c r="Y56" s="21">
        <v>-10.53</v>
      </c>
      <c r="Z56" s="21">
        <v>78.42</v>
      </c>
    </row>
    <row r="57" spans="5:26">
      <c r="E57" s="20">
        <v>104</v>
      </c>
      <c r="F57" s="20">
        <v>103</v>
      </c>
      <c r="G57" s="20">
        <v>51</v>
      </c>
      <c r="H57" s="20">
        <v>4590</v>
      </c>
      <c r="I57" s="20">
        <f t="shared" si="2"/>
        <v>76.5</v>
      </c>
      <c r="J57" s="20">
        <f t="shared" ca="1" si="3"/>
        <v>15050</v>
      </c>
      <c r="K57" s="20">
        <f t="shared" ca="1" si="3"/>
        <v>4.319</v>
      </c>
      <c r="L57" s="20">
        <f t="shared" ca="1" si="3"/>
        <v>8.375</v>
      </c>
      <c r="M57" s="20">
        <f t="shared" ca="1" si="3"/>
        <v>-11.64</v>
      </c>
      <c r="N57" s="20">
        <f t="shared" ca="1" si="3"/>
        <v>58.02</v>
      </c>
      <c r="O57" s="20">
        <f t="shared" ca="1" si="4"/>
        <v>37650</v>
      </c>
      <c r="P57" s="20">
        <f t="shared" ca="1" si="4"/>
        <v>10.65</v>
      </c>
      <c r="Q57" s="20">
        <f t="shared" ca="1" si="4"/>
        <v>20.64</v>
      </c>
      <c r="R57" s="20">
        <f t="shared" ca="1" si="4"/>
        <v>-8.1760000000000002</v>
      </c>
      <c r="S57" s="20" t="s">
        <v>69</v>
      </c>
      <c r="T57" s="20" t="s">
        <v>44</v>
      </c>
      <c r="U57" s="20" t="s">
        <v>43</v>
      </c>
      <c r="V57" s="21">
        <v>57240</v>
      </c>
      <c r="W57" s="21">
        <v>16.190000000000001</v>
      </c>
      <c r="X57" s="21">
        <v>31.27</v>
      </c>
      <c r="Y57" s="21">
        <v>-8.4730000000000008</v>
      </c>
      <c r="Z57" s="21">
        <v>242.3</v>
      </c>
    </row>
    <row r="58" spans="5:26">
      <c r="E58" s="20">
        <v>106</v>
      </c>
      <c r="F58" s="20">
        <v>105</v>
      </c>
      <c r="G58" s="20">
        <v>52</v>
      </c>
      <c r="H58" s="20">
        <v>4680</v>
      </c>
      <c r="I58" s="20">
        <f t="shared" si="2"/>
        <v>78</v>
      </c>
      <c r="J58" s="20">
        <f t="shared" ca="1" si="3"/>
        <v>14170</v>
      </c>
      <c r="K58" s="20">
        <f t="shared" ca="1" si="3"/>
        <v>4.0670000000000002</v>
      </c>
      <c r="L58" s="20">
        <f t="shared" ca="1" si="3"/>
        <v>8.5809999999999995</v>
      </c>
      <c r="M58" s="20">
        <f t="shared" ca="1" si="3"/>
        <v>-9.4169999999999998</v>
      </c>
      <c r="N58" s="20">
        <f t="shared" ca="1" si="3"/>
        <v>64.959999999999994</v>
      </c>
      <c r="O58" s="20">
        <f t="shared" ca="1" si="4"/>
        <v>37420</v>
      </c>
      <c r="P58" s="20">
        <f t="shared" ca="1" si="4"/>
        <v>10.58</v>
      </c>
      <c r="Q58" s="20">
        <f t="shared" ca="1" si="4"/>
        <v>21.18</v>
      </c>
      <c r="R58" s="20">
        <f t="shared" ca="1" si="4"/>
        <v>-11.05</v>
      </c>
      <c r="S58" s="20" t="s">
        <v>70</v>
      </c>
      <c r="T58" s="20" t="s">
        <v>42</v>
      </c>
      <c r="U58" s="20" t="s">
        <v>43</v>
      </c>
      <c r="V58" s="21">
        <v>20270</v>
      </c>
      <c r="W58" s="21">
        <v>5.8170000000000002</v>
      </c>
      <c r="X58" s="21">
        <v>11.91</v>
      </c>
      <c r="Y58" s="21">
        <v>-11.31</v>
      </c>
      <c r="Z58" s="21">
        <v>77.17</v>
      </c>
    </row>
    <row r="59" spans="5:26">
      <c r="E59" s="20">
        <v>108</v>
      </c>
      <c r="F59" s="20">
        <v>107</v>
      </c>
      <c r="G59" s="20">
        <v>53</v>
      </c>
      <c r="H59" s="20">
        <v>4770</v>
      </c>
      <c r="I59" s="20">
        <f t="shared" si="2"/>
        <v>79.5</v>
      </c>
      <c r="J59" s="20">
        <f t="shared" ca="1" si="3"/>
        <v>14880</v>
      </c>
      <c r="K59" s="20">
        <f t="shared" ca="1" si="3"/>
        <v>4.2720000000000002</v>
      </c>
      <c r="L59" s="20">
        <f t="shared" ca="1" si="3"/>
        <v>8.4879999999999995</v>
      </c>
      <c r="M59" s="20">
        <f t="shared" ca="1" si="3"/>
        <v>-9.9710000000000001</v>
      </c>
      <c r="N59" s="20">
        <f t="shared" ca="1" si="3"/>
        <v>57.39</v>
      </c>
      <c r="O59" s="20">
        <f t="shared" ca="1" si="4"/>
        <v>37630</v>
      </c>
      <c r="P59" s="20">
        <f t="shared" ca="1" si="4"/>
        <v>10.64</v>
      </c>
      <c r="Q59" s="20">
        <f t="shared" ca="1" si="4"/>
        <v>20.420000000000002</v>
      </c>
      <c r="R59" s="20">
        <f t="shared" ca="1" si="4"/>
        <v>-8.8059999999999992</v>
      </c>
      <c r="S59" s="20" t="s">
        <v>70</v>
      </c>
      <c r="T59" s="20" t="s">
        <v>44</v>
      </c>
      <c r="U59" s="20" t="s">
        <v>43</v>
      </c>
      <c r="V59" s="21">
        <v>52190</v>
      </c>
      <c r="W59" s="21">
        <v>14.76</v>
      </c>
      <c r="X59" s="21">
        <v>28.51</v>
      </c>
      <c r="Y59" s="21">
        <v>-8.8840000000000003</v>
      </c>
      <c r="Z59" s="21">
        <v>175.2</v>
      </c>
    </row>
    <row r="60" spans="5:26">
      <c r="E60" s="20">
        <v>110</v>
      </c>
      <c r="F60" s="20">
        <v>109</v>
      </c>
      <c r="G60" s="20">
        <v>54</v>
      </c>
      <c r="H60" s="20">
        <v>4860</v>
      </c>
      <c r="I60" s="20">
        <f t="shared" si="2"/>
        <v>81</v>
      </c>
      <c r="J60" s="20">
        <f t="shared" ca="1" si="3"/>
        <v>13810</v>
      </c>
      <c r="K60" s="20">
        <f t="shared" ca="1" si="3"/>
        <v>3.9649999999999999</v>
      </c>
      <c r="L60" s="20">
        <f t="shared" ca="1" si="3"/>
        <v>8.4969999999999999</v>
      </c>
      <c r="M60" s="20">
        <f t="shared" ca="1" si="3"/>
        <v>-12.39</v>
      </c>
      <c r="N60" s="20">
        <f t="shared" ca="1" si="3"/>
        <v>61.16</v>
      </c>
      <c r="O60" s="20">
        <f t="shared" ca="1" si="4"/>
        <v>36120</v>
      </c>
      <c r="P60" s="20">
        <f t="shared" ca="1" si="4"/>
        <v>10.210000000000001</v>
      </c>
      <c r="Q60" s="20">
        <f t="shared" ca="1" si="4"/>
        <v>20.36</v>
      </c>
      <c r="R60" s="20">
        <f t="shared" ca="1" si="4"/>
        <v>-9.25</v>
      </c>
      <c r="S60" s="20" t="s">
        <v>71</v>
      </c>
      <c r="T60" s="20" t="s">
        <v>42</v>
      </c>
      <c r="U60" s="20" t="s">
        <v>43</v>
      </c>
      <c r="V60" s="21">
        <v>21000</v>
      </c>
      <c r="W60" s="21">
        <v>6.0289999999999999</v>
      </c>
      <c r="X60" s="21">
        <v>12.03</v>
      </c>
      <c r="Y60" s="21">
        <v>-10.1</v>
      </c>
      <c r="Z60" s="21">
        <v>133.69999999999999</v>
      </c>
    </row>
    <row r="61" spans="5:26">
      <c r="E61" s="20">
        <v>112</v>
      </c>
      <c r="F61" s="20">
        <v>111</v>
      </c>
      <c r="G61" s="20">
        <v>55</v>
      </c>
      <c r="H61" s="20">
        <v>4950</v>
      </c>
      <c r="I61" s="20">
        <f t="shared" si="2"/>
        <v>82.5</v>
      </c>
      <c r="J61" s="20">
        <f t="shared" ca="1" si="3"/>
        <v>14940</v>
      </c>
      <c r="K61" s="20">
        <f t="shared" ca="1" si="3"/>
        <v>4.2889999999999997</v>
      </c>
      <c r="L61" s="20">
        <f t="shared" ca="1" si="3"/>
        <v>13.31</v>
      </c>
      <c r="M61" s="20">
        <f t="shared" ca="1" si="3"/>
        <v>-9.8279999999999994</v>
      </c>
      <c r="N61" s="20">
        <f t="shared" ca="1" si="3"/>
        <v>554.1</v>
      </c>
      <c r="O61" s="20">
        <f t="shared" ca="1" si="4"/>
        <v>35690</v>
      </c>
      <c r="P61" s="20">
        <f t="shared" ca="1" si="4"/>
        <v>10.09</v>
      </c>
      <c r="Q61" s="20">
        <f t="shared" ca="1" si="4"/>
        <v>20.14</v>
      </c>
      <c r="R61" s="20">
        <f t="shared" ca="1" si="4"/>
        <v>-10.01</v>
      </c>
      <c r="S61" s="20" t="s">
        <v>71</v>
      </c>
      <c r="T61" s="20" t="s">
        <v>44</v>
      </c>
      <c r="U61" s="20" t="s">
        <v>43</v>
      </c>
      <c r="V61" s="21">
        <v>51640</v>
      </c>
      <c r="W61" s="21">
        <v>14.6</v>
      </c>
      <c r="X61" s="21">
        <v>28.06</v>
      </c>
      <c r="Y61" s="21">
        <v>-8.452</v>
      </c>
      <c r="Z61" s="21">
        <v>177.4</v>
      </c>
    </row>
    <row r="62" spans="5:26">
      <c r="E62" s="20">
        <v>114</v>
      </c>
      <c r="F62" s="20">
        <v>113</v>
      </c>
      <c r="G62" s="20">
        <v>56</v>
      </c>
      <c r="H62" s="20">
        <v>5040</v>
      </c>
      <c r="I62" s="20">
        <v>100</v>
      </c>
      <c r="J62" s="20">
        <v>304800</v>
      </c>
      <c r="O62" s="20">
        <v>384300</v>
      </c>
      <c r="S62" s="20" t="s">
        <v>72</v>
      </c>
      <c r="T62" s="20" t="s">
        <v>42</v>
      </c>
      <c r="U62" s="20" t="s">
        <v>43</v>
      </c>
      <c r="V62" s="21">
        <v>20110</v>
      </c>
      <c r="W62" s="21">
        <v>5.7729999999999997</v>
      </c>
      <c r="X62" s="21">
        <v>10.94</v>
      </c>
      <c r="Y62" s="21">
        <v>-12.52</v>
      </c>
      <c r="Z62" s="21">
        <v>74.42</v>
      </c>
    </row>
    <row r="63" spans="5:26">
      <c r="E63" s="20">
        <v>116</v>
      </c>
      <c r="F63" s="20">
        <v>115</v>
      </c>
      <c r="G63" s="20">
        <v>57</v>
      </c>
      <c r="H63" s="20">
        <v>5130</v>
      </c>
      <c r="S63" s="20" t="s">
        <v>72</v>
      </c>
      <c r="T63" s="20" t="s">
        <v>44</v>
      </c>
      <c r="U63" s="20" t="s">
        <v>43</v>
      </c>
      <c r="V63" s="21">
        <v>53550</v>
      </c>
      <c r="W63" s="21">
        <v>15.14</v>
      </c>
      <c r="X63" s="21">
        <v>28.78</v>
      </c>
      <c r="Y63" s="21">
        <v>-9.2880000000000003</v>
      </c>
      <c r="Z63" s="21">
        <v>183.2</v>
      </c>
    </row>
    <row r="64" spans="5:26">
      <c r="E64" s="20">
        <v>118</v>
      </c>
      <c r="F64" s="20">
        <v>117</v>
      </c>
      <c r="G64" s="20">
        <v>58</v>
      </c>
      <c r="H64" s="20">
        <v>5220</v>
      </c>
      <c r="S64" s="20" t="s">
        <v>73</v>
      </c>
      <c r="T64" s="20" t="s">
        <v>42</v>
      </c>
      <c r="U64" s="20" t="s">
        <v>43</v>
      </c>
      <c r="V64" s="21">
        <v>19150</v>
      </c>
      <c r="W64" s="21">
        <v>5.4980000000000002</v>
      </c>
      <c r="X64" s="21">
        <v>11.17</v>
      </c>
      <c r="Y64" s="21">
        <v>-11.17</v>
      </c>
      <c r="Z64" s="21">
        <v>74.959999999999994</v>
      </c>
    </row>
    <row r="65" spans="5:26">
      <c r="E65" s="20">
        <v>120</v>
      </c>
      <c r="F65" s="20">
        <v>119</v>
      </c>
      <c r="G65" s="20">
        <v>59</v>
      </c>
      <c r="H65" s="20">
        <v>5310</v>
      </c>
      <c r="S65" s="20" t="s">
        <v>73</v>
      </c>
      <c r="T65" s="20" t="s">
        <v>44</v>
      </c>
      <c r="U65" s="20" t="s">
        <v>43</v>
      </c>
      <c r="V65" s="21">
        <v>48900</v>
      </c>
      <c r="W65" s="21">
        <v>13.83</v>
      </c>
      <c r="X65" s="21">
        <v>26.52</v>
      </c>
      <c r="Y65" s="21">
        <v>-9.5389999999999997</v>
      </c>
      <c r="Z65" s="21">
        <v>173.6</v>
      </c>
    </row>
    <row r="66" spans="5:26">
      <c r="E66" s="20">
        <v>122</v>
      </c>
      <c r="F66" s="20">
        <v>121</v>
      </c>
      <c r="G66" s="20">
        <v>60</v>
      </c>
      <c r="H66" s="20">
        <v>5400</v>
      </c>
      <c r="S66" s="20" t="s">
        <v>74</v>
      </c>
      <c r="T66" s="20" t="s">
        <v>42</v>
      </c>
      <c r="U66" s="20" t="s">
        <v>43</v>
      </c>
      <c r="V66" s="21">
        <v>19640</v>
      </c>
      <c r="W66" s="21">
        <v>5.6369999999999996</v>
      </c>
      <c r="X66" s="21">
        <v>11.2</v>
      </c>
      <c r="Y66" s="21">
        <v>-11.16</v>
      </c>
      <c r="Z66" s="21">
        <v>70.64</v>
      </c>
    </row>
    <row r="67" spans="5:26">
      <c r="E67" s="20">
        <v>124</v>
      </c>
      <c r="F67" s="20">
        <v>123</v>
      </c>
      <c r="G67" s="20">
        <v>61</v>
      </c>
      <c r="H67" s="20">
        <v>5490</v>
      </c>
      <c r="S67" s="20" t="s">
        <v>74</v>
      </c>
      <c r="T67" s="20" t="s">
        <v>44</v>
      </c>
      <c r="U67" s="20" t="s">
        <v>43</v>
      </c>
      <c r="V67" s="21">
        <v>50820</v>
      </c>
      <c r="W67" s="21">
        <v>14.37</v>
      </c>
      <c r="X67" s="21">
        <v>27.41</v>
      </c>
      <c r="Y67" s="21">
        <v>-9.4830000000000005</v>
      </c>
      <c r="Z67" s="21">
        <v>175.5</v>
      </c>
    </row>
    <row r="68" spans="5:26">
      <c r="S68" s="20" t="s">
        <v>75</v>
      </c>
      <c r="T68" s="20" t="s">
        <v>42</v>
      </c>
      <c r="U68" s="20" t="s">
        <v>43</v>
      </c>
      <c r="V68" s="21">
        <v>19110</v>
      </c>
      <c r="W68" s="21">
        <v>5.4850000000000003</v>
      </c>
      <c r="X68" s="21">
        <v>10.32</v>
      </c>
      <c r="Y68" s="21">
        <v>-11.18</v>
      </c>
      <c r="Z68" s="21">
        <v>67.17</v>
      </c>
    </row>
    <row r="69" spans="5:26">
      <c r="S69" s="20" t="s">
        <v>75</v>
      </c>
      <c r="T69" s="20" t="s">
        <v>44</v>
      </c>
      <c r="U69" s="20" t="s">
        <v>43</v>
      </c>
      <c r="V69" s="21">
        <v>50820</v>
      </c>
      <c r="W69" s="21">
        <v>14.37</v>
      </c>
      <c r="X69" s="21">
        <v>27.5</v>
      </c>
      <c r="Y69" s="21">
        <v>-8.9169999999999998</v>
      </c>
      <c r="Z69" s="21">
        <v>170.3</v>
      </c>
    </row>
    <row r="70" spans="5:26">
      <c r="S70" s="20" t="s">
        <v>76</v>
      </c>
      <c r="T70" s="20" t="s">
        <v>42</v>
      </c>
      <c r="U70" s="20" t="s">
        <v>43</v>
      </c>
      <c r="V70" s="21">
        <v>19360</v>
      </c>
      <c r="W70" s="21">
        <v>5.5570000000000004</v>
      </c>
      <c r="X70" s="21">
        <v>11.2</v>
      </c>
      <c r="Y70" s="21">
        <v>-9.4529999999999994</v>
      </c>
      <c r="Z70" s="21">
        <v>167.5</v>
      </c>
    </row>
    <row r="71" spans="5:26">
      <c r="S71" s="20" t="s">
        <v>76</v>
      </c>
      <c r="T71" s="20" t="s">
        <v>44</v>
      </c>
      <c r="U71" s="20" t="s">
        <v>43</v>
      </c>
      <c r="V71" s="21">
        <v>46810</v>
      </c>
      <c r="W71" s="21">
        <v>13.24</v>
      </c>
      <c r="X71" s="21">
        <v>25.26</v>
      </c>
      <c r="Y71" s="21">
        <v>-9.423</v>
      </c>
      <c r="Z71" s="21">
        <v>187.4</v>
      </c>
    </row>
    <row r="72" spans="5:26">
      <c r="S72" s="20" t="s">
        <v>77</v>
      </c>
      <c r="T72" s="20" t="s">
        <v>42</v>
      </c>
      <c r="U72" s="20" t="s">
        <v>43</v>
      </c>
      <c r="V72" s="21">
        <v>17500</v>
      </c>
      <c r="W72" s="21">
        <v>5.0229999999999997</v>
      </c>
      <c r="X72" s="21">
        <v>10.119999999999999</v>
      </c>
      <c r="Y72" s="21">
        <v>-12.57</v>
      </c>
      <c r="Z72" s="21">
        <v>62.45</v>
      </c>
    </row>
    <row r="73" spans="5:26">
      <c r="S73" s="20" t="s">
        <v>77</v>
      </c>
      <c r="T73" s="20" t="s">
        <v>44</v>
      </c>
      <c r="U73" s="20" t="s">
        <v>43</v>
      </c>
      <c r="V73" s="21">
        <v>48950</v>
      </c>
      <c r="W73" s="21">
        <v>13.84</v>
      </c>
      <c r="X73" s="21">
        <v>26.61</v>
      </c>
      <c r="Y73" s="21">
        <v>-9.7829999999999995</v>
      </c>
      <c r="Z73" s="21">
        <v>170.7</v>
      </c>
    </row>
    <row r="74" spans="5:26">
      <c r="S74" s="20" t="s">
        <v>78</v>
      </c>
      <c r="T74" s="20" t="s">
        <v>42</v>
      </c>
      <c r="U74" s="20" t="s">
        <v>43</v>
      </c>
      <c r="V74" s="21">
        <v>16920</v>
      </c>
      <c r="W74" s="21">
        <v>4.8550000000000004</v>
      </c>
      <c r="X74" s="21">
        <v>9.6940000000000008</v>
      </c>
      <c r="Y74" s="21">
        <v>-14.92</v>
      </c>
      <c r="Z74" s="21">
        <v>66.900000000000006</v>
      </c>
    </row>
    <row r="75" spans="5:26">
      <c r="S75" s="20" t="s">
        <v>78</v>
      </c>
      <c r="T75" s="20" t="s">
        <v>44</v>
      </c>
      <c r="U75" s="20" t="s">
        <v>43</v>
      </c>
      <c r="V75" s="21">
        <v>45440</v>
      </c>
      <c r="W75" s="21">
        <v>12.85</v>
      </c>
      <c r="X75" s="21">
        <v>24.84</v>
      </c>
      <c r="Y75" s="21">
        <v>-8.8450000000000006</v>
      </c>
      <c r="Z75" s="21">
        <v>164.9</v>
      </c>
    </row>
    <row r="76" spans="5:26">
      <c r="S76" s="20" t="s">
        <v>79</v>
      </c>
      <c r="T76" s="20" t="s">
        <v>42</v>
      </c>
      <c r="U76" s="20" t="s">
        <v>43</v>
      </c>
      <c r="V76" s="21">
        <v>16890</v>
      </c>
      <c r="W76" s="21">
        <v>4.8479999999999999</v>
      </c>
      <c r="X76" s="21">
        <v>10.039999999999999</v>
      </c>
      <c r="Y76" s="21">
        <v>-9.14</v>
      </c>
      <c r="Z76" s="21">
        <v>65.72</v>
      </c>
    </row>
    <row r="77" spans="5:26">
      <c r="S77" s="20" t="s">
        <v>79</v>
      </c>
      <c r="T77" s="20" t="s">
        <v>44</v>
      </c>
      <c r="U77" s="20" t="s">
        <v>43</v>
      </c>
      <c r="V77" s="21">
        <v>46610</v>
      </c>
      <c r="W77" s="21">
        <v>13.18</v>
      </c>
      <c r="X77" s="21">
        <v>25.94</v>
      </c>
      <c r="Y77" s="21">
        <v>-9.5429999999999993</v>
      </c>
      <c r="Z77" s="21">
        <v>162.9</v>
      </c>
    </row>
    <row r="78" spans="5:26">
      <c r="S78" s="20" t="s">
        <v>80</v>
      </c>
      <c r="T78" s="20" t="s">
        <v>42</v>
      </c>
      <c r="U78" s="20" t="s">
        <v>43</v>
      </c>
      <c r="V78" s="21">
        <v>16510</v>
      </c>
      <c r="W78" s="21">
        <v>4.74</v>
      </c>
      <c r="X78" s="21">
        <v>9.6240000000000006</v>
      </c>
      <c r="Y78" s="21">
        <v>-11.2</v>
      </c>
      <c r="Z78" s="21">
        <v>59.8</v>
      </c>
    </row>
    <row r="79" spans="5:26">
      <c r="S79" s="20" t="s">
        <v>80</v>
      </c>
      <c r="T79" s="20" t="s">
        <v>44</v>
      </c>
      <c r="U79" s="20" t="s">
        <v>43</v>
      </c>
      <c r="V79" s="21">
        <v>45930</v>
      </c>
      <c r="W79" s="21">
        <v>12.99</v>
      </c>
      <c r="X79" s="21">
        <v>25.18</v>
      </c>
      <c r="Y79" s="21">
        <v>-9.1199999999999992</v>
      </c>
      <c r="Z79" s="21">
        <v>152.80000000000001</v>
      </c>
    </row>
    <row r="80" spans="5:26">
      <c r="S80" s="20" t="s">
        <v>81</v>
      </c>
      <c r="T80" s="20" t="s">
        <v>42</v>
      </c>
      <c r="U80" s="20" t="s">
        <v>43</v>
      </c>
      <c r="V80" s="21">
        <v>16970</v>
      </c>
      <c r="W80" s="21">
        <v>4.8719999999999999</v>
      </c>
      <c r="X80" s="21">
        <v>9.9890000000000008</v>
      </c>
      <c r="Y80" s="21">
        <v>-11.1</v>
      </c>
      <c r="Z80" s="21">
        <v>65.19</v>
      </c>
    </row>
    <row r="81" spans="19:26">
      <c r="S81" s="20" t="s">
        <v>81</v>
      </c>
      <c r="T81" s="20" t="s">
        <v>44</v>
      </c>
      <c r="U81" s="20" t="s">
        <v>43</v>
      </c>
      <c r="V81" s="21">
        <v>43430</v>
      </c>
      <c r="W81" s="21">
        <v>12.28</v>
      </c>
      <c r="X81" s="21">
        <v>23.91</v>
      </c>
      <c r="Y81" s="21">
        <v>-10.31</v>
      </c>
      <c r="Z81" s="21">
        <v>142.80000000000001</v>
      </c>
    </row>
    <row r="82" spans="19:26">
      <c r="S82" s="20" t="s">
        <v>82</v>
      </c>
      <c r="T82" s="20" t="s">
        <v>42</v>
      </c>
      <c r="U82" s="20" t="s">
        <v>43</v>
      </c>
      <c r="V82" s="21">
        <v>16040</v>
      </c>
      <c r="W82" s="21">
        <v>4.6029999999999998</v>
      </c>
      <c r="X82" s="21">
        <v>9.3260000000000005</v>
      </c>
      <c r="Y82" s="21">
        <v>-10.63</v>
      </c>
      <c r="Z82" s="21">
        <v>59.85</v>
      </c>
    </row>
    <row r="83" spans="19:26">
      <c r="S83" s="20" t="s">
        <v>82</v>
      </c>
      <c r="T83" s="20" t="s">
        <v>44</v>
      </c>
      <c r="U83" s="20" t="s">
        <v>43</v>
      </c>
      <c r="V83" s="21">
        <v>46150</v>
      </c>
      <c r="W83" s="21">
        <v>13.05</v>
      </c>
      <c r="X83" s="21">
        <v>25.32</v>
      </c>
      <c r="Y83" s="21">
        <v>-8.1359999999999992</v>
      </c>
      <c r="Z83" s="21">
        <v>157.19999999999999</v>
      </c>
    </row>
    <row r="84" spans="19:26">
      <c r="S84" s="20" t="s">
        <v>83</v>
      </c>
      <c r="T84" s="20" t="s">
        <v>42</v>
      </c>
      <c r="U84" s="20" t="s">
        <v>43</v>
      </c>
      <c r="V84" s="21">
        <v>16520</v>
      </c>
      <c r="W84" s="21">
        <v>4.7409999999999997</v>
      </c>
      <c r="X84" s="21">
        <v>9.24</v>
      </c>
      <c r="Y84" s="21">
        <v>-11.83</v>
      </c>
      <c r="Z84" s="21">
        <v>66.819999999999993</v>
      </c>
    </row>
    <row r="85" spans="19:26">
      <c r="S85" s="20" t="s">
        <v>83</v>
      </c>
      <c r="T85" s="20" t="s">
        <v>44</v>
      </c>
      <c r="U85" s="20" t="s">
        <v>43</v>
      </c>
      <c r="V85" s="21">
        <v>43170</v>
      </c>
      <c r="W85" s="21">
        <v>12.21</v>
      </c>
      <c r="X85" s="21">
        <v>23.98</v>
      </c>
      <c r="Y85" s="21">
        <v>-9.1419999999999995</v>
      </c>
      <c r="Z85" s="21">
        <v>156.4</v>
      </c>
    </row>
    <row r="86" spans="19:26">
      <c r="S86" s="20" t="s">
        <v>84</v>
      </c>
      <c r="T86" s="20" t="s">
        <v>42</v>
      </c>
      <c r="U86" s="20" t="s">
        <v>43</v>
      </c>
      <c r="V86" s="21">
        <v>16700</v>
      </c>
      <c r="W86" s="21">
        <v>4.7930000000000001</v>
      </c>
      <c r="X86" s="21">
        <v>9.2100000000000009</v>
      </c>
      <c r="Y86" s="21">
        <v>-9.1820000000000004</v>
      </c>
      <c r="Z86" s="21">
        <v>57.79</v>
      </c>
    </row>
    <row r="87" spans="19:26">
      <c r="S87" s="20" t="s">
        <v>84</v>
      </c>
      <c r="T87" s="20" t="s">
        <v>44</v>
      </c>
      <c r="U87" s="20" t="s">
        <v>43</v>
      </c>
      <c r="V87" s="21">
        <v>45290</v>
      </c>
      <c r="W87" s="21">
        <v>12.81</v>
      </c>
      <c r="X87" s="21">
        <v>24.84</v>
      </c>
      <c r="Y87" s="21">
        <v>-9.8819999999999997</v>
      </c>
      <c r="Z87" s="21">
        <v>158.69999999999999</v>
      </c>
    </row>
    <row r="88" spans="19:26">
      <c r="S88" s="20" t="s">
        <v>85</v>
      </c>
      <c r="T88" s="20" t="s">
        <v>42</v>
      </c>
      <c r="U88" s="20" t="s">
        <v>43</v>
      </c>
      <c r="V88" s="21">
        <v>15780</v>
      </c>
      <c r="W88" s="21">
        <v>4.5289999999999999</v>
      </c>
      <c r="X88" s="21">
        <v>8.782</v>
      </c>
      <c r="Y88" s="21">
        <v>-10.75</v>
      </c>
      <c r="Z88" s="21">
        <v>58.47</v>
      </c>
    </row>
    <row r="89" spans="19:26">
      <c r="S89" s="20" t="s">
        <v>85</v>
      </c>
      <c r="T89" s="20" t="s">
        <v>44</v>
      </c>
      <c r="U89" s="20" t="s">
        <v>43</v>
      </c>
      <c r="V89" s="21">
        <v>42950</v>
      </c>
      <c r="W89" s="21">
        <v>12.15</v>
      </c>
      <c r="X89" s="21">
        <v>23.29</v>
      </c>
      <c r="Y89" s="21">
        <v>-10.09</v>
      </c>
      <c r="Z89" s="21">
        <v>145.69999999999999</v>
      </c>
    </row>
    <row r="90" spans="19:26">
      <c r="S90" s="20" t="s">
        <v>86</v>
      </c>
      <c r="T90" s="20" t="s">
        <v>42</v>
      </c>
      <c r="U90" s="20" t="s">
        <v>43</v>
      </c>
      <c r="V90" s="21">
        <v>16030</v>
      </c>
      <c r="W90" s="21">
        <v>4.6020000000000003</v>
      </c>
      <c r="X90" s="21">
        <v>8.9740000000000002</v>
      </c>
      <c r="Y90" s="21">
        <v>-12.48</v>
      </c>
      <c r="Z90" s="21">
        <v>56.17</v>
      </c>
    </row>
    <row r="91" spans="19:26">
      <c r="S91" s="20" t="s">
        <v>86</v>
      </c>
      <c r="T91" s="20" t="s">
        <v>44</v>
      </c>
      <c r="U91" s="20" t="s">
        <v>43</v>
      </c>
      <c r="V91" s="21">
        <v>42080</v>
      </c>
      <c r="W91" s="21">
        <v>11.9</v>
      </c>
      <c r="X91" s="21">
        <v>23.2</v>
      </c>
      <c r="Y91" s="21">
        <v>-10.14</v>
      </c>
      <c r="Z91" s="21">
        <v>150.5</v>
      </c>
    </row>
    <row r="92" spans="19:26">
      <c r="S92" s="20" t="s">
        <v>87</v>
      </c>
      <c r="T92" s="20" t="s">
        <v>42</v>
      </c>
      <c r="U92" s="20" t="s">
        <v>43</v>
      </c>
      <c r="V92" s="21">
        <v>14770</v>
      </c>
      <c r="W92" s="21">
        <v>4.2389999999999999</v>
      </c>
      <c r="X92" s="21">
        <v>8.5549999999999997</v>
      </c>
      <c r="Y92" s="21">
        <v>-10.41</v>
      </c>
      <c r="Z92" s="21">
        <v>61.25</v>
      </c>
    </row>
    <row r="93" spans="19:26">
      <c r="S93" s="20" t="s">
        <v>87</v>
      </c>
      <c r="T93" s="20" t="s">
        <v>44</v>
      </c>
      <c r="U93" s="20" t="s">
        <v>43</v>
      </c>
      <c r="V93" s="21">
        <v>42820</v>
      </c>
      <c r="W93" s="21">
        <v>12.11</v>
      </c>
      <c r="X93" s="21">
        <v>23.65</v>
      </c>
      <c r="Y93" s="21">
        <v>-10.02</v>
      </c>
      <c r="Z93" s="21">
        <v>135.69999999999999</v>
      </c>
    </row>
    <row r="94" spans="19:26">
      <c r="S94" s="20" t="s">
        <v>88</v>
      </c>
      <c r="T94" s="20" t="s">
        <v>42</v>
      </c>
      <c r="U94" s="20" t="s">
        <v>43</v>
      </c>
      <c r="V94" s="21">
        <v>15130</v>
      </c>
      <c r="W94" s="21">
        <v>4.3440000000000003</v>
      </c>
      <c r="X94" s="21">
        <v>9.3409999999999993</v>
      </c>
      <c r="Y94" s="21">
        <v>-11.78</v>
      </c>
      <c r="Z94" s="21">
        <v>147</v>
      </c>
    </row>
    <row r="95" spans="19:26">
      <c r="S95" s="20" t="s">
        <v>88</v>
      </c>
      <c r="T95" s="20" t="s">
        <v>44</v>
      </c>
      <c r="U95" s="20" t="s">
        <v>43</v>
      </c>
      <c r="V95" s="21">
        <v>38820</v>
      </c>
      <c r="W95" s="21">
        <v>10.98</v>
      </c>
      <c r="X95" s="21">
        <v>21.5</v>
      </c>
      <c r="Y95" s="21">
        <v>-11.31</v>
      </c>
      <c r="Z95" s="21">
        <v>142.4</v>
      </c>
    </row>
    <row r="96" spans="19:26">
      <c r="S96" s="20" t="s">
        <v>89</v>
      </c>
      <c r="T96" s="20" t="s">
        <v>42</v>
      </c>
      <c r="U96" s="20" t="s">
        <v>43</v>
      </c>
      <c r="V96" s="21">
        <v>14520</v>
      </c>
      <c r="W96" s="21">
        <v>4.1689999999999996</v>
      </c>
      <c r="X96" s="21">
        <v>8.5220000000000002</v>
      </c>
      <c r="Y96" s="21">
        <v>-12.49</v>
      </c>
      <c r="Z96" s="21">
        <v>53.36</v>
      </c>
    </row>
    <row r="97" spans="19:26">
      <c r="S97" s="20" t="s">
        <v>89</v>
      </c>
      <c r="T97" s="20" t="s">
        <v>44</v>
      </c>
      <c r="U97" s="20" t="s">
        <v>43</v>
      </c>
      <c r="V97" s="21">
        <v>41740</v>
      </c>
      <c r="W97" s="21">
        <v>11.8</v>
      </c>
      <c r="X97" s="21">
        <v>23.1</v>
      </c>
      <c r="Y97" s="21">
        <v>-9.8650000000000002</v>
      </c>
      <c r="Z97" s="21">
        <v>143.5</v>
      </c>
    </row>
    <row r="98" spans="19:26">
      <c r="S98" s="20" t="s">
        <v>90</v>
      </c>
      <c r="T98" s="20" t="s">
        <v>42</v>
      </c>
      <c r="U98" s="20" t="s">
        <v>43</v>
      </c>
      <c r="V98" s="21">
        <v>15060</v>
      </c>
      <c r="W98" s="21">
        <v>4.3239999999999998</v>
      </c>
      <c r="X98" s="21">
        <v>8.8450000000000006</v>
      </c>
      <c r="Y98" s="21">
        <v>-9.6270000000000007</v>
      </c>
      <c r="Z98" s="21">
        <v>56.11</v>
      </c>
    </row>
    <row r="99" spans="19:26">
      <c r="S99" s="20" t="s">
        <v>90</v>
      </c>
      <c r="T99" s="20" t="s">
        <v>44</v>
      </c>
      <c r="U99" s="20" t="s">
        <v>43</v>
      </c>
      <c r="V99" s="21">
        <v>39400</v>
      </c>
      <c r="W99" s="21">
        <v>11.14</v>
      </c>
      <c r="X99" s="21">
        <v>21.92</v>
      </c>
      <c r="Y99" s="21">
        <v>-9.1180000000000003</v>
      </c>
      <c r="Z99" s="21">
        <v>132.30000000000001</v>
      </c>
    </row>
    <row r="100" spans="19:26">
      <c r="S100" s="20" t="s">
        <v>91</v>
      </c>
      <c r="T100" s="20" t="s">
        <v>42</v>
      </c>
      <c r="U100" s="20" t="s">
        <v>43</v>
      </c>
      <c r="V100" s="21">
        <v>15250</v>
      </c>
      <c r="W100" s="21">
        <v>4.3760000000000003</v>
      </c>
      <c r="X100" s="21">
        <v>8.8529999999999998</v>
      </c>
      <c r="Y100" s="21">
        <v>-9.0860000000000003</v>
      </c>
      <c r="Z100" s="21">
        <v>58.02</v>
      </c>
    </row>
    <row r="101" spans="19:26">
      <c r="S101" s="20" t="s">
        <v>91</v>
      </c>
      <c r="T101" s="20" t="s">
        <v>44</v>
      </c>
      <c r="U101" s="20" t="s">
        <v>43</v>
      </c>
      <c r="V101" s="21">
        <v>39620</v>
      </c>
      <c r="W101" s="21">
        <v>11.21</v>
      </c>
      <c r="X101" s="21">
        <v>22.26</v>
      </c>
      <c r="Y101" s="21">
        <v>-9.8119999999999994</v>
      </c>
      <c r="Z101" s="21">
        <v>136.4</v>
      </c>
    </row>
    <row r="102" spans="19:26">
      <c r="S102" s="20" t="s">
        <v>92</v>
      </c>
      <c r="T102" s="20" t="s">
        <v>42</v>
      </c>
      <c r="U102" s="20" t="s">
        <v>43</v>
      </c>
      <c r="V102" s="21">
        <v>14390</v>
      </c>
      <c r="W102" s="21">
        <v>4.1310000000000002</v>
      </c>
      <c r="X102" s="21">
        <v>8.5329999999999995</v>
      </c>
      <c r="Y102" s="21">
        <v>-11.97</v>
      </c>
      <c r="Z102" s="21">
        <v>56.7</v>
      </c>
    </row>
    <row r="103" spans="19:26">
      <c r="S103" s="20" t="s">
        <v>92</v>
      </c>
      <c r="T103" s="20" t="s">
        <v>44</v>
      </c>
      <c r="U103" s="20" t="s">
        <v>43</v>
      </c>
      <c r="V103" s="21">
        <v>39580</v>
      </c>
      <c r="W103" s="21">
        <v>11.19</v>
      </c>
      <c r="X103" s="21">
        <v>21.96</v>
      </c>
      <c r="Y103" s="21">
        <v>-9.2370000000000001</v>
      </c>
      <c r="Z103" s="21">
        <v>141.19999999999999</v>
      </c>
    </row>
    <row r="104" spans="19:26">
      <c r="S104" s="20" t="s">
        <v>93</v>
      </c>
      <c r="T104" s="20" t="s">
        <v>42</v>
      </c>
      <c r="U104" s="20" t="s">
        <v>43</v>
      </c>
      <c r="V104" s="21">
        <v>15780</v>
      </c>
      <c r="W104" s="21">
        <v>4.53</v>
      </c>
      <c r="X104" s="21">
        <v>8.48</v>
      </c>
      <c r="Y104" s="21">
        <v>-8.9700000000000006</v>
      </c>
      <c r="Z104" s="21">
        <v>65.59</v>
      </c>
    </row>
    <row r="105" spans="19:26">
      <c r="S105" s="20" t="s">
        <v>93</v>
      </c>
      <c r="T105" s="20" t="s">
        <v>44</v>
      </c>
      <c r="U105" s="20" t="s">
        <v>43</v>
      </c>
      <c r="V105" s="21">
        <v>38740</v>
      </c>
      <c r="W105" s="21">
        <v>10.96</v>
      </c>
      <c r="X105" s="21">
        <v>20.96</v>
      </c>
      <c r="Y105" s="21">
        <v>-9.7690000000000001</v>
      </c>
      <c r="Z105" s="21">
        <v>137</v>
      </c>
    </row>
    <row r="106" spans="19:26">
      <c r="S106" s="20" t="s">
        <v>94</v>
      </c>
      <c r="T106" s="20" t="s">
        <v>42</v>
      </c>
      <c r="U106" s="20" t="s">
        <v>43</v>
      </c>
      <c r="V106" s="21">
        <v>15250</v>
      </c>
      <c r="W106" s="21">
        <v>4.3780000000000001</v>
      </c>
      <c r="X106" s="21">
        <v>8.5839999999999996</v>
      </c>
      <c r="Y106" s="21">
        <v>-9.81</v>
      </c>
      <c r="Z106" s="21">
        <v>52.51</v>
      </c>
    </row>
    <row r="107" spans="19:26">
      <c r="S107" s="20" t="s">
        <v>94</v>
      </c>
      <c r="T107" s="20" t="s">
        <v>44</v>
      </c>
      <c r="U107" s="20" t="s">
        <v>43</v>
      </c>
      <c r="V107" s="21">
        <v>38670</v>
      </c>
      <c r="W107" s="21">
        <v>10.94</v>
      </c>
      <c r="X107" s="21">
        <v>21.36</v>
      </c>
      <c r="Y107" s="21">
        <v>-9.0690000000000008</v>
      </c>
      <c r="Z107" s="21">
        <v>132.69999999999999</v>
      </c>
    </row>
    <row r="108" spans="19:26">
      <c r="S108" s="20" t="s">
        <v>95</v>
      </c>
      <c r="T108" s="20" t="s">
        <v>42</v>
      </c>
      <c r="U108" s="20" t="s">
        <v>43</v>
      </c>
      <c r="V108" s="21">
        <v>15050</v>
      </c>
      <c r="W108" s="21">
        <v>4.319</v>
      </c>
      <c r="X108" s="21">
        <v>8.375</v>
      </c>
      <c r="Y108" s="21">
        <v>-11.64</v>
      </c>
      <c r="Z108" s="21">
        <v>58.02</v>
      </c>
    </row>
    <row r="109" spans="19:26">
      <c r="S109" s="20" t="s">
        <v>95</v>
      </c>
      <c r="T109" s="20" t="s">
        <v>44</v>
      </c>
      <c r="U109" s="20" t="s">
        <v>43</v>
      </c>
      <c r="V109" s="21">
        <v>37650</v>
      </c>
      <c r="W109" s="21">
        <v>10.65</v>
      </c>
      <c r="X109" s="21">
        <v>20.64</v>
      </c>
      <c r="Y109" s="21">
        <v>-8.1760000000000002</v>
      </c>
      <c r="Z109" s="21">
        <v>127.7</v>
      </c>
    </row>
    <row r="110" spans="19:26">
      <c r="S110" s="20" t="s">
        <v>96</v>
      </c>
      <c r="T110" s="20" t="s">
        <v>42</v>
      </c>
      <c r="U110" s="20" t="s">
        <v>43</v>
      </c>
      <c r="V110" s="21">
        <v>14170</v>
      </c>
      <c r="W110" s="21">
        <v>4.0670000000000002</v>
      </c>
      <c r="X110" s="21">
        <v>8.5809999999999995</v>
      </c>
      <c r="Y110" s="21">
        <v>-9.4169999999999998</v>
      </c>
      <c r="Z110" s="21">
        <v>64.959999999999994</v>
      </c>
    </row>
    <row r="111" spans="19:26">
      <c r="S111" s="20" t="s">
        <v>96</v>
      </c>
      <c r="T111" s="20" t="s">
        <v>44</v>
      </c>
      <c r="U111" s="20" t="s">
        <v>43</v>
      </c>
      <c r="V111" s="21">
        <v>37420</v>
      </c>
      <c r="W111" s="21">
        <v>10.58</v>
      </c>
      <c r="X111" s="21">
        <v>21.18</v>
      </c>
      <c r="Y111" s="21">
        <v>-11.05</v>
      </c>
      <c r="Z111" s="21">
        <v>136.4</v>
      </c>
    </row>
    <row r="112" spans="19:26">
      <c r="S112" s="20" t="s">
        <v>97</v>
      </c>
      <c r="T112" s="20" t="s">
        <v>42</v>
      </c>
      <c r="U112" s="20" t="s">
        <v>43</v>
      </c>
      <c r="V112" s="21">
        <v>14880</v>
      </c>
      <c r="W112" s="21">
        <v>4.2720000000000002</v>
      </c>
      <c r="X112" s="21">
        <v>8.4879999999999995</v>
      </c>
      <c r="Y112" s="21">
        <v>-9.9710000000000001</v>
      </c>
      <c r="Z112" s="21">
        <v>57.39</v>
      </c>
    </row>
    <row r="113" spans="19:26">
      <c r="S113" s="20" t="s">
        <v>97</v>
      </c>
      <c r="T113" s="20" t="s">
        <v>44</v>
      </c>
      <c r="U113" s="20" t="s">
        <v>43</v>
      </c>
      <c r="V113" s="21">
        <v>37630</v>
      </c>
      <c r="W113" s="21">
        <v>10.64</v>
      </c>
      <c r="X113" s="21">
        <v>20.420000000000002</v>
      </c>
      <c r="Y113" s="21">
        <v>-8.8059999999999992</v>
      </c>
      <c r="Z113" s="21">
        <v>130.30000000000001</v>
      </c>
    </row>
    <row r="114" spans="19:26">
      <c r="S114" s="20" t="s">
        <v>98</v>
      </c>
      <c r="T114" s="20" t="s">
        <v>42</v>
      </c>
      <c r="U114" s="20" t="s">
        <v>43</v>
      </c>
      <c r="V114" s="21">
        <v>13810</v>
      </c>
      <c r="W114" s="21">
        <v>3.9649999999999999</v>
      </c>
      <c r="X114" s="21">
        <v>8.4969999999999999</v>
      </c>
      <c r="Y114" s="21">
        <v>-12.39</v>
      </c>
      <c r="Z114" s="21">
        <v>61.16</v>
      </c>
    </row>
    <row r="115" spans="19:26">
      <c r="S115" s="20" t="s">
        <v>98</v>
      </c>
      <c r="T115" s="20" t="s">
        <v>44</v>
      </c>
      <c r="U115" s="20" t="s">
        <v>43</v>
      </c>
      <c r="V115" s="21">
        <v>36120</v>
      </c>
      <c r="W115" s="21">
        <v>10.210000000000001</v>
      </c>
      <c r="X115" s="21">
        <v>20.36</v>
      </c>
      <c r="Y115" s="21">
        <v>-9.25</v>
      </c>
      <c r="Z115" s="21">
        <v>125</v>
      </c>
    </row>
    <row r="116" spans="19:26">
      <c r="S116" s="20" t="s">
        <v>99</v>
      </c>
      <c r="T116" s="20" t="s">
        <v>42</v>
      </c>
      <c r="U116" s="20" t="s">
        <v>43</v>
      </c>
      <c r="V116" s="21">
        <v>14940</v>
      </c>
      <c r="W116" s="21">
        <v>4.2889999999999997</v>
      </c>
      <c r="X116" s="21">
        <v>13.31</v>
      </c>
      <c r="Y116" s="21">
        <v>-9.8279999999999994</v>
      </c>
      <c r="Z116" s="21">
        <v>554.1</v>
      </c>
    </row>
    <row r="117" spans="19:26">
      <c r="S117" s="20" t="s">
        <v>99</v>
      </c>
      <c r="T117" s="20" t="s">
        <v>44</v>
      </c>
      <c r="U117" s="20" t="s">
        <v>43</v>
      </c>
      <c r="V117" s="21">
        <v>35690</v>
      </c>
      <c r="W117" s="21">
        <v>10.09</v>
      </c>
      <c r="X117" s="21">
        <v>20.14</v>
      </c>
      <c r="Y117" s="21">
        <v>-10.01</v>
      </c>
      <c r="Z117" s="21">
        <v>128.6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workbookViewId="0">
      <selection activeCell="I33" sqref="I33"/>
    </sheetView>
  </sheetViews>
  <sheetFormatPr baseColWidth="10" defaultRowHeight="15" x14ac:dyDescent="0"/>
  <sheetData>
    <row r="2" spans="2:4">
      <c r="C2" t="s">
        <v>100</v>
      </c>
    </row>
    <row r="3" spans="2:4">
      <c r="C3" t="s">
        <v>8</v>
      </c>
      <c r="D3" t="s">
        <v>9</v>
      </c>
    </row>
    <row r="4" spans="2:4">
      <c r="B4" t="s">
        <v>14</v>
      </c>
      <c r="C4">
        <v>19.529795754905884</v>
      </c>
      <c r="D4">
        <v>153.6984381257509</v>
      </c>
    </row>
    <row r="5" spans="2:4">
      <c r="B5" t="s">
        <v>15</v>
      </c>
      <c r="C5">
        <v>28.777790043051109</v>
      </c>
      <c r="D5">
        <v>57.163042278397171</v>
      </c>
    </row>
    <row r="6" spans="2:4">
      <c r="B6" t="s">
        <v>16</v>
      </c>
      <c r="C6">
        <v>103.62984073763623</v>
      </c>
      <c r="D6">
        <v>149.53948030176025</v>
      </c>
    </row>
    <row r="7" spans="2:4">
      <c r="B7" t="s">
        <v>17</v>
      </c>
      <c r="C7">
        <v>55.284318080852941</v>
      </c>
      <c r="D7">
        <v>165.88316303864949</v>
      </c>
    </row>
    <row r="8" spans="2:4">
      <c r="B8" t="s">
        <v>18</v>
      </c>
      <c r="C8">
        <v>44.800114547537248</v>
      </c>
      <c r="D8">
        <v>102.42611683848796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 3a</vt:lpstr>
      <vt:lpstr>Figure 3b</vt:lpstr>
      <vt:lpstr>Figure 3c</vt:lpstr>
      <vt:lpstr>Figure 3d</vt:lpstr>
      <vt:lpstr>Figure 3e</vt:lpstr>
      <vt:lpstr>Figure 3f</vt:lpstr>
      <vt:lpstr>Fig 3g</vt:lpstr>
      <vt:lpstr>Fig 3h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Lynes</dc:creator>
  <cp:lastModifiedBy>Matt Lynes</cp:lastModifiedBy>
  <dcterms:created xsi:type="dcterms:W3CDTF">2017-02-01T19:05:14Z</dcterms:created>
  <dcterms:modified xsi:type="dcterms:W3CDTF">2017-02-01T19:13:51Z</dcterms:modified>
</cp:coreProperties>
</file>