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Nature ReSubmission\March ReSubmission\SD Temp\"/>
    </mc:Choice>
  </mc:AlternateContent>
  <bookViews>
    <workbookView xWindow="0" yWindow="0" windowWidth="19200" windowHeight="6645"/>
  </bookViews>
  <sheets>
    <sheet name="Fig. 3a" sheetId="6" r:id="rId1"/>
    <sheet name="Fig. 3b" sheetId="1" r:id="rId2"/>
    <sheet name="Fig. 3c" sheetId="4" r:id="rId3"/>
    <sheet name="Fig. 3d" sheetId="9" r:id="rId4"/>
    <sheet name="Fig. 3e" sheetId="3" r:id="rId5"/>
    <sheet name="Fig. 3f" sheetId="7" r:id="rId6"/>
    <sheet name="Fig. 3g" sheetId="5" r:id="rId7"/>
    <sheet name="Fig. 3h" sheetId="8" r:id="rId8"/>
    <sheet name="Fig. 3i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I106" i="7" l="1"/>
  <c r="DH106" i="7"/>
  <c r="DG106" i="7"/>
  <c r="DE107" i="7" s="1"/>
  <c r="DF106" i="7"/>
  <c r="DE106" i="7"/>
  <c r="DD106" i="7"/>
  <c r="DC106" i="7"/>
  <c r="CZ107" i="7" s="1"/>
  <c r="DB106" i="7"/>
  <c r="DA106" i="7"/>
  <c r="CZ106" i="7"/>
  <c r="CY106" i="7"/>
  <c r="CX106" i="7"/>
  <c r="CW106" i="7"/>
  <c r="CV106" i="7"/>
  <c r="CU106" i="7"/>
  <c r="CU107" i="7" s="1"/>
  <c r="CT106" i="7"/>
  <c r="CS106" i="7"/>
  <c r="CR106" i="7"/>
  <c r="CQ106" i="7"/>
  <c r="CP107" i="7" s="1"/>
  <c r="CP106" i="7"/>
  <c r="CO106" i="7"/>
  <c r="CN106" i="7"/>
  <c r="CM106" i="7"/>
  <c r="CK107" i="7" s="1"/>
  <c r="CL106" i="7"/>
  <c r="CK106" i="7"/>
  <c r="CJ106" i="7"/>
  <c r="CI106" i="7"/>
  <c r="CF107" i="7" s="1"/>
  <c r="CH106" i="7"/>
  <c r="CG106" i="7"/>
  <c r="CF106" i="7"/>
  <c r="CE106" i="7"/>
  <c r="CD106" i="7"/>
  <c r="CC106" i="7"/>
  <c r="CB106" i="7"/>
  <c r="CA106" i="7"/>
  <c r="CA107" i="7" s="1"/>
  <c r="BZ106" i="7"/>
  <c r="BY106" i="7"/>
  <c r="BX106" i="7"/>
  <c r="BW106" i="7"/>
  <c r="BV107" i="7" s="1"/>
  <c r="BV106" i="7"/>
  <c r="BU106" i="7"/>
  <c r="BT106" i="7"/>
  <c r="BS106" i="7"/>
  <c r="BQ107" i="7" s="1"/>
  <c r="BR106" i="7"/>
  <c r="BQ106" i="7"/>
  <c r="BP106" i="7"/>
  <c r="BO106" i="7"/>
  <c r="BL107" i="7" s="1"/>
  <c r="BN106" i="7"/>
  <c r="BM106" i="7"/>
  <c r="BL106" i="7"/>
  <c r="BK106" i="7"/>
  <c r="BJ106" i="7"/>
  <c r="BI106" i="7"/>
  <c r="BH106" i="7"/>
  <c r="BG106" i="7"/>
  <c r="BG107" i="7" s="1"/>
  <c r="I6" i="11" l="1"/>
  <c r="I5" i="11"/>
  <c r="G6" i="11"/>
  <c r="G5" i="11"/>
  <c r="E6" i="11"/>
  <c r="E5" i="11"/>
  <c r="C30" i="8" l="1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P64" i="5"/>
  <c r="Q64" i="5"/>
  <c r="Q65" i="5" s="1"/>
  <c r="R64" i="5"/>
  <c r="R65" i="5" s="1"/>
  <c r="S64" i="5"/>
  <c r="S65" i="5" s="1"/>
  <c r="T64" i="5"/>
  <c r="U64" i="5"/>
  <c r="U65" i="5" s="1"/>
  <c r="V64" i="5"/>
  <c r="V65" i="5" s="1"/>
  <c r="W64" i="5"/>
  <c r="W65" i="5" s="1"/>
  <c r="X64" i="5"/>
  <c r="Y64" i="5"/>
  <c r="Y65" i="5" s="1"/>
  <c r="Z64" i="5"/>
  <c r="Z65" i="5" s="1"/>
  <c r="AA64" i="5"/>
  <c r="AA65" i="5" s="1"/>
  <c r="AB64" i="5"/>
  <c r="AC64" i="5"/>
  <c r="AC65" i="5" s="1"/>
  <c r="AD64" i="5"/>
  <c r="AD65" i="5" s="1"/>
  <c r="AE64" i="5"/>
  <c r="AE65" i="5" s="1"/>
  <c r="AF64" i="5"/>
  <c r="AG64" i="5"/>
  <c r="AG65" i="5" s="1"/>
  <c r="AH64" i="5"/>
  <c r="AH65" i="5" s="1"/>
  <c r="AI64" i="5"/>
  <c r="AI65" i="5" s="1"/>
  <c r="AJ64" i="5"/>
  <c r="AK64" i="5"/>
  <c r="AK65" i="5" s="1"/>
  <c r="AL64" i="5"/>
  <c r="AL65" i="5" s="1"/>
  <c r="AM64" i="5"/>
  <c r="AM65" i="5" s="1"/>
  <c r="AN64" i="5"/>
  <c r="AO64" i="5"/>
  <c r="AO65" i="5" s="1"/>
  <c r="AP64" i="5"/>
  <c r="AP65" i="5" s="1"/>
  <c r="AQ64" i="5"/>
  <c r="AQ65" i="5" s="1"/>
  <c r="AR64" i="5"/>
  <c r="AS64" i="5"/>
  <c r="AS65" i="5" s="1"/>
  <c r="AT64" i="5"/>
  <c r="AT65" i="5" s="1"/>
  <c r="AU64" i="5"/>
  <c r="AU65" i="5" s="1"/>
  <c r="AV64" i="5"/>
  <c r="AW64" i="5"/>
  <c r="AW65" i="5" s="1"/>
  <c r="AX64" i="5"/>
  <c r="AX65" i="5" s="1"/>
  <c r="AY64" i="5"/>
  <c r="AY65" i="5" s="1"/>
  <c r="AZ64" i="5"/>
  <c r="BA64" i="5"/>
  <c r="BA65" i="5" s="1"/>
  <c r="BB64" i="5"/>
  <c r="BB65" i="5" s="1"/>
  <c r="BC64" i="5"/>
  <c r="BC65" i="5" s="1"/>
  <c r="O64" i="5"/>
  <c r="P65" i="5"/>
  <c r="T65" i="5"/>
  <c r="X65" i="5"/>
  <c r="AB65" i="5"/>
  <c r="AF65" i="5"/>
  <c r="AJ65" i="5"/>
  <c r="AN65" i="5"/>
  <c r="AR65" i="5"/>
  <c r="AV65" i="5"/>
  <c r="AZ65" i="5"/>
  <c r="N64" i="5"/>
  <c r="N65" i="5" s="1"/>
  <c r="M64" i="5"/>
  <c r="M65" i="5" s="1"/>
  <c r="L64" i="5"/>
  <c r="L65" i="5" s="1"/>
  <c r="K64" i="5"/>
  <c r="K65" i="5" s="1"/>
  <c r="J64" i="5"/>
  <c r="J65" i="5" s="1"/>
  <c r="I64" i="5"/>
  <c r="I65" i="5" s="1"/>
  <c r="H64" i="5"/>
  <c r="H65" i="5" s="1"/>
  <c r="G64" i="5"/>
  <c r="G65" i="5" s="1"/>
  <c r="F64" i="5"/>
  <c r="F65" i="5" s="1"/>
  <c r="E64" i="5"/>
  <c r="E65" i="5" s="1"/>
  <c r="D64" i="5"/>
  <c r="D65" i="5" s="1"/>
  <c r="C64" i="5"/>
  <c r="C65" i="5" s="1"/>
  <c r="D163" i="4" l="1"/>
  <c r="E163" i="4"/>
  <c r="F163" i="4"/>
  <c r="G163" i="4"/>
  <c r="H163" i="4"/>
  <c r="I163" i="4"/>
  <c r="J163" i="4"/>
  <c r="K163" i="4"/>
  <c r="L163" i="4"/>
  <c r="M163" i="4"/>
  <c r="N163" i="4"/>
  <c r="O163" i="4"/>
  <c r="O164" i="4" s="1"/>
  <c r="P163" i="4"/>
  <c r="P164" i="4" s="1"/>
  <c r="Q163" i="4"/>
  <c r="Q164" i="4" s="1"/>
  <c r="R163" i="4"/>
  <c r="R164" i="4" s="1"/>
  <c r="S163" i="4"/>
  <c r="S164" i="4" s="1"/>
  <c r="T163" i="4"/>
  <c r="T164" i="4" s="1"/>
  <c r="U163" i="4"/>
  <c r="U164" i="4" s="1"/>
  <c r="V163" i="4"/>
  <c r="V164" i="4" s="1"/>
  <c r="W163" i="4"/>
  <c r="W164" i="4" s="1"/>
  <c r="X163" i="4"/>
  <c r="X164" i="4" s="1"/>
  <c r="Y163" i="4"/>
  <c r="Y164" i="4" s="1"/>
  <c r="Z163" i="4"/>
  <c r="Z164" i="4" s="1"/>
  <c r="AA163" i="4"/>
  <c r="AA164" i="4" s="1"/>
  <c r="AB163" i="4"/>
  <c r="AB164" i="4" s="1"/>
  <c r="AC163" i="4"/>
  <c r="AC164" i="4" s="1"/>
  <c r="AD163" i="4"/>
  <c r="AD164" i="4" s="1"/>
  <c r="AE163" i="4"/>
  <c r="AE164" i="4" s="1"/>
  <c r="AF163" i="4"/>
  <c r="AF164" i="4" s="1"/>
  <c r="AG163" i="4"/>
  <c r="AG164" i="4" s="1"/>
  <c r="AH163" i="4"/>
  <c r="AH164" i="4" s="1"/>
  <c r="AI163" i="4"/>
  <c r="AI164" i="4" s="1"/>
  <c r="AJ163" i="4"/>
  <c r="AJ164" i="4" s="1"/>
  <c r="AK163" i="4"/>
  <c r="AK164" i="4" s="1"/>
  <c r="AL163" i="4"/>
  <c r="AL164" i="4" s="1"/>
  <c r="AM163" i="4"/>
  <c r="AM164" i="4" s="1"/>
  <c r="AN163" i="4"/>
  <c r="AN164" i="4" s="1"/>
  <c r="AO163" i="4"/>
  <c r="AO164" i="4" s="1"/>
  <c r="AP163" i="4"/>
  <c r="AP164" i="4" s="1"/>
  <c r="AQ163" i="4"/>
  <c r="AQ164" i="4" s="1"/>
  <c r="AR163" i="4"/>
  <c r="AR164" i="4" s="1"/>
  <c r="AS163" i="4"/>
  <c r="AS164" i="4" s="1"/>
  <c r="AT163" i="4"/>
  <c r="AT164" i="4" s="1"/>
  <c r="AU163" i="4"/>
  <c r="AU164" i="4" s="1"/>
  <c r="AV163" i="4"/>
  <c r="AV164" i="4" s="1"/>
  <c r="AW163" i="4"/>
  <c r="AW164" i="4" s="1"/>
  <c r="AX163" i="4"/>
  <c r="AX164" i="4" s="1"/>
  <c r="AY163" i="4"/>
  <c r="AY164" i="4" s="1"/>
  <c r="AZ163" i="4"/>
  <c r="AZ164" i="4" s="1"/>
  <c r="BA163" i="4"/>
  <c r="BA164" i="4" s="1"/>
  <c r="BB163" i="4"/>
  <c r="BB164" i="4" s="1"/>
  <c r="BC163" i="4"/>
  <c r="BC164" i="4" s="1"/>
  <c r="BD163" i="4"/>
  <c r="BD164" i="4" s="1"/>
  <c r="BE163" i="4"/>
  <c r="BE164" i="4" s="1"/>
  <c r="BF163" i="4"/>
  <c r="BF164" i="4" s="1"/>
  <c r="BG163" i="4"/>
  <c r="BG164" i="4" s="1"/>
  <c r="BH163" i="4"/>
  <c r="BH164" i="4" s="1"/>
  <c r="C163" i="4"/>
  <c r="D28" i="9" l="1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C28" i="9"/>
  <c r="N39" i="6" l="1"/>
  <c r="M39" i="6"/>
  <c r="L39" i="6"/>
  <c r="K39" i="6"/>
  <c r="J39" i="6"/>
  <c r="I39" i="6"/>
  <c r="H39" i="6"/>
  <c r="G39" i="6"/>
  <c r="F39" i="6"/>
  <c r="E39" i="6"/>
  <c r="D39" i="6"/>
  <c r="C39" i="6"/>
  <c r="N38" i="6"/>
  <c r="M38" i="6"/>
  <c r="L38" i="6"/>
  <c r="K38" i="6"/>
  <c r="J38" i="6"/>
  <c r="I38" i="6"/>
  <c r="H38" i="6"/>
  <c r="G38" i="6"/>
  <c r="F38" i="6"/>
  <c r="E38" i="6"/>
  <c r="D38" i="6"/>
  <c r="C38" i="6"/>
  <c r="N37" i="6"/>
  <c r="M37" i="6"/>
  <c r="L37" i="6"/>
  <c r="K37" i="6"/>
  <c r="J37" i="6"/>
  <c r="I37" i="6"/>
  <c r="H37" i="6"/>
  <c r="G37" i="6"/>
  <c r="F37" i="6"/>
  <c r="E37" i="6"/>
  <c r="D37" i="6"/>
  <c r="C37" i="6"/>
  <c r="N36" i="6"/>
  <c r="M36" i="6"/>
  <c r="L36" i="6"/>
  <c r="K36" i="6"/>
  <c r="J36" i="6"/>
  <c r="I36" i="6"/>
  <c r="H36" i="6"/>
  <c r="G36" i="6"/>
  <c r="F36" i="6"/>
  <c r="E36" i="6"/>
  <c r="D36" i="6"/>
  <c r="C36" i="6"/>
  <c r="N35" i="6"/>
  <c r="M35" i="6"/>
  <c r="L35" i="6"/>
  <c r="K35" i="6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N32" i="6"/>
  <c r="M32" i="6"/>
  <c r="L32" i="6"/>
  <c r="K32" i="6"/>
  <c r="J32" i="6"/>
  <c r="I32" i="6"/>
  <c r="H32" i="6"/>
  <c r="G32" i="6"/>
  <c r="F32" i="6"/>
  <c r="E32" i="6"/>
  <c r="D32" i="6"/>
  <c r="C32" i="6"/>
  <c r="N31" i="6"/>
  <c r="M31" i="6"/>
  <c r="L31" i="6"/>
  <c r="K31" i="6"/>
  <c r="J31" i="6"/>
  <c r="I31" i="6"/>
  <c r="H31" i="6"/>
  <c r="G31" i="6"/>
  <c r="F31" i="6"/>
  <c r="E31" i="6"/>
  <c r="D31" i="6"/>
  <c r="C31" i="6"/>
  <c r="N30" i="6"/>
  <c r="N40" i="6" s="1"/>
  <c r="M30" i="6"/>
  <c r="M40" i="6" s="1"/>
  <c r="L30" i="6"/>
  <c r="L40" i="6" s="1"/>
  <c r="K30" i="6"/>
  <c r="J30" i="6"/>
  <c r="J40" i="6" s="1"/>
  <c r="I30" i="6"/>
  <c r="I40" i="6" s="1"/>
  <c r="H30" i="6"/>
  <c r="G30" i="6"/>
  <c r="F30" i="6"/>
  <c r="F40" i="6" s="1"/>
  <c r="E30" i="6"/>
  <c r="E40" i="6" s="1"/>
  <c r="D30" i="6"/>
  <c r="D40" i="6" s="1"/>
  <c r="C30" i="6"/>
  <c r="C40" i="6" s="1"/>
  <c r="O30" i="6"/>
  <c r="P30" i="6"/>
  <c r="Q30" i="6"/>
  <c r="R30" i="6"/>
  <c r="S30" i="6"/>
  <c r="T30" i="6"/>
  <c r="U30" i="6"/>
  <c r="V30" i="6"/>
  <c r="W30" i="6"/>
  <c r="X30" i="6"/>
  <c r="O31" i="6"/>
  <c r="P31" i="6"/>
  <c r="Q31" i="6"/>
  <c r="R31" i="6"/>
  <c r="S31" i="6"/>
  <c r="T31" i="6"/>
  <c r="U31" i="6"/>
  <c r="V31" i="6"/>
  <c r="W31" i="6"/>
  <c r="X31" i="6"/>
  <c r="O32" i="6"/>
  <c r="P32" i="6"/>
  <c r="Q32" i="6"/>
  <c r="R32" i="6"/>
  <c r="S32" i="6"/>
  <c r="T32" i="6"/>
  <c r="U32" i="6"/>
  <c r="V32" i="6"/>
  <c r="W32" i="6"/>
  <c r="X32" i="6"/>
  <c r="O33" i="6"/>
  <c r="P33" i="6"/>
  <c r="Q33" i="6"/>
  <c r="R33" i="6"/>
  <c r="S33" i="6"/>
  <c r="T33" i="6"/>
  <c r="U33" i="6"/>
  <c r="V33" i="6"/>
  <c r="W33" i="6"/>
  <c r="X33" i="6"/>
  <c r="O34" i="6"/>
  <c r="P34" i="6"/>
  <c r="Q34" i="6"/>
  <c r="R34" i="6"/>
  <c r="S34" i="6"/>
  <c r="T34" i="6"/>
  <c r="U34" i="6"/>
  <c r="V34" i="6"/>
  <c r="W34" i="6"/>
  <c r="X34" i="6"/>
  <c r="O35" i="6"/>
  <c r="P35" i="6"/>
  <c r="Q35" i="6"/>
  <c r="R35" i="6"/>
  <c r="S35" i="6"/>
  <c r="T35" i="6"/>
  <c r="U35" i="6"/>
  <c r="V35" i="6"/>
  <c r="W35" i="6"/>
  <c r="X35" i="6"/>
  <c r="O36" i="6"/>
  <c r="P36" i="6"/>
  <c r="Q36" i="6"/>
  <c r="R36" i="6"/>
  <c r="S36" i="6"/>
  <c r="T36" i="6"/>
  <c r="U36" i="6"/>
  <c r="V36" i="6"/>
  <c r="W36" i="6"/>
  <c r="X36" i="6"/>
  <c r="O37" i="6"/>
  <c r="P37" i="6"/>
  <c r="Q37" i="6"/>
  <c r="R37" i="6"/>
  <c r="S37" i="6"/>
  <c r="T37" i="6"/>
  <c r="U37" i="6"/>
  <c r="V37" i="6"/>
  <c r="W37" i="6"/>
  <c r="X37" i="6"/>
  <c r="O38" i="6"/>
  <c r="P38" i="6"/>
  <c r="Q38" i="6"/>
  <c r="R38" i="6"/>
  <c r="S38" i="6"/>
  <c r="T38" i="6"/>
  <c r="U38" i="6"/>
  <c r="V38" i="6"/>
  <c r="W38" i="6"/>
  <c r="X38" i="6"/>
  <c r="O39" i="6"/>
  <c r="P39" i="6"/>
  <c r="Q39" i="6"/>
  <c r="R39" i="6"/>
  <c r="S39" i="6"/>
  <c r="T39" i="6"/>
  <c r="U39" i="6"/>
  <c r="V39" i="6"/>
  <c r="W39" i="6"/>
  <c r="X39" i="6"/>
  <c r="G40" i="6" l="1"/>
  <c r="H40" i="6"/>
  <c r="S40" i="6"/>
  <c r="O40" i="6"/>
  <c r="W40" i="6"/>
  <c r="Q40" i="6"/>
  <c r="U40" i="6"/>
  <c r="K40" i="6"/>
  <c r="R40" i="6"/>
  <c r="V40" i="6"/>
  <c r="T40" i="6"/>
  <c r="X40" i="6"/>
  <c r="P40" i="6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AF26" i="7"/>
  <c r="AE26" i="7"/>
  <c r="AD26" i="7"/>
  <c r="AC26" i="7"/>
  <c r="H26" i="7"/>
  <c r="G26" i="7"/>
  <c r="F26" i="7"/>
  <c r="E26" i="7"/>
  <c r="D26" i="7"/>
  <c r="BG80" i="7" l="1"/>
  <c r="BL80" i="7"/>
  <c r="D107" i="7"/>
  <c r="AR107" i="7"/>
  <c r="X107" i="7"/>
  <c r="I107" i="7"/>
  <c r="AC107" i="7"/>
  <c r="AW107" i="7"/>
  <c r="N107" i="7"/>
  <c r="AH107" i="7"/>
  <c r="BB107" i="7"/>
  <c r="S107" i="7"/>
  <c r="AM107" i="7"/>
  <c r="S53" i="7"/>
  <c r="D53" i="7"/>
  <c r="N53" i="7"/>
  <c r="X53" i="7"/>
  <c r="BQ80" i="7"/>
  <c r="CK80" i="7"/>
  <c r="I53" i="7"/>
  <c r="AC53" i="7"/>
  <c r="CA80" i="7"/>
  <c r="X80" i="7"/>
  <c r="CF80" i="7"/>
  <c r="CP80" i="7"/>
  <c r="BV80" i="7"/>
  <c r="D80" i="7"/>
  <c r="I80" i="7"/>
  <c r="AC80" i="7"/>
  <c r="AW80" i="7"/>
  <c r="N80" i="7"/>
  <c r="AH80" i="7"/>
  <c r="BB80" i="7"/>
  <c r="AR80" i="7"/>
  <c r="S80" i="7"/>
  <c r="AM80" i="7"/>
  <c r="I27" i="7"/>
  <c r="AC27" i="7"/>
  <c r="N27" i="7"/>
  <c r="S27" i="7"/>
  <c r="X27" i="7"/>
  <c r="D27" i="7"/>
  <c r="BH39" i="6" l="1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BH30" i="6"/>
  <c r="BH40" i="6" s="1"/>
  <c r="BG30" i="6"/>
  <c r="BG40" i="6" s="1"/>
  <c r="BF30" i="6"/>
  <c r="BE30" i="6"/>
  <c r="BD30" i="6"/>
  <c r="BD40" i="6" s="1"/>
  <c r="BC30" i="6"/>
  <c r="BC40" i="6" s="1"/>
  <c r="BB30" i="6"/>
  <c r="BA30" i="6"/>
  <c r="AZ30" i="6"/>
  <c r="AZ40" i="6" s="1"/>
  <c r="AY30" i="6"/>
  <c r="AY40" i="6" s="1"/>
  <c r="AX30" i="6"/>
  <c r="AW30" i="6"/>
  <c r="AV30" i="6"/>
  <c r="AV40" i="6" s="1"/>
  <c r="AU30" i="6"/>
  <c r="AU40" i="6" s="1"/>
  <c r="AT30" i="6"/>
  <c r="AS30" i="6"/>
  <c r="AR30" i="6"/>
  <c r="AR40" i="6" s="1"/>
  <c r="AQ30" i="6"/>
  <c r="AQ40" i="6" s="1"/>
  <c r="AP30" i="6"/>
  <c r="AO30" i="6"/>
  <c r="AN30" i="6"/>
  <c r="AN40" i="6" s="1"/>
  <c r="AM30" i="6"/>
  <c r="AM40" i="6" s="1"/>
  <c r="AL30" i="6"/>
  <c r="AK30" i="6"/>
  <c r="AJ30" i="6"/>
  <c r="AJ40" i="6" s="1"/>
  <c r="AI30" i="6"/>
  <c r="AH30" i="6"/>
  <c r="AG30" i="6"/>
  <c r="AF30" i="6"/>
  <c r="AF40" i="6" s="1"/>
  <c r="AE30" i="6"/>
  <c r="AD30" i="6"/>
  <c r="AC30" i="6"/>
  <c r="AB30" i="6"/>
  <c r="AB40" i="6" s="1"/>
  <c r="AA30" i="6"/>
  <c r="AA40" i="6" s="1"/>
  <c r="Z30" i="6"/>
  <c r="Y30" i="6"/>
  <c r="AI40" i="6" l="1"/>
  <c r="AE40" i="6"/>
  <c r="Y40" i="6"/>
  <c r="AC40" i="6"/>
  <c r="AG40" i="6"/>
  <c r="AK40" i="6"/>
  <c r="AO40" i="6"/>
  <c r="AS40" i="6"/>
  <c r="AW40" i="6"/>
  <c r="BA40" i="6"/>
  <c r="BE40" i="6"/>
  <c r="Z40" i="6"/>
  <c r="AD40" i="6"/>
  <c r="AH40" i="6"/>
  <c r="AL40" i="6"/>
  <c r="AP40" i="6"/>
  <c r="AT40" i="6"/>
  <c r="AX40" i="6"/>
  <c r="BB40" i="6"/>
  <c r="BF40" i="6"/>
  <c r="O65" i="5" l="1"/>
  <c r="D164" i="4"/>
  <c r="E164" i="4"/>
  <c r="F164" i="4"/>
  <c r="G164" i="4"/>
  <c r="H164" i="4"/>
  <c r="I164" i="4"/>
  <c r="J164" i="4"/>
  <c r="K164" i="4"/>
  <c r="L164" i="4"/>
  <c r="M164" i="4"/>
  <c r="N164" i="4"/>
  <c r="C164" i="4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K36" i="1"/>
  <c r="L36" i="1" s="1"/>
  <c r="K35" i="1"/>
  <c r="L35" i="1"/>
  <c r="K34" i="1"/>
  <c r="L34" i="1" s="1"/>
  <c r="K33" i="1"/>
  <c r="L33" i="1" s="1"/>
  <c r="K32" i="1"/>
  <c r="L32" i="1" s="1"/>
  <c r="K31" i="1"/>
  <c r="L31" i="1"/>
  <c r="K30" i="1"/>
  <c r="L30" i="1" s="1"/>
  <c r="K29" i="1"/>
  <c r="L29" i="1"/>
  <c r="K28" i="1"/>
  <c r="L28" i="1" s="1"/>
  <c r="K27" i="1"/>
  <c r="L27" i="1" s="1"/>
  <c r="K26" i="1"/>
  <c r="L26" i="1" s="1"/>
  <c r="K25" i="1"/>
  <c r="L25" i="1"/>
  <c r="L24" i="1"/>
  <c r="L23" i="1"/>
  <c r="L22" i="1"/>
  <c r="L21" i="1"/>
  <c r="L20" i="1"/>
  <c r="L19" i="1"/>
  <c r="L18" i="1"/>
  <c r="L17" i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</calcChain>
</file>

<file path=xl/sharedStrings.xml><?xml version="1.0" encoding="utf-8"?>
<sst xmlns="http://schemas.openxmlformats.org/spreadsheetml/2006/main" count="715" uniqueCount="43">
  <si>
    <t>WT</t>
  </si>
  <si>
    <t>20 month-old</t>
  </si>
  <si>
    <t>Mouse ID</t>
  </si>
  <si>
    <t>KI</t>
  </si>
  <si>
    <t>2 month-old</t>
  </si>
  <si>
    <t>2 months</t>
  </si>
  <si>
    <t>20 months</t>
  </si>
  <si>
    <t>Average</t>
  </si>
  <si>
    <t>Mean</t>
  </si>
  <si>
    <t>Mean per field</t>
  </si>
  <si>
    <t>Mean per mouse</t>
  </si>
  <si>
    <t xml:space="preserve">WT </t>
  </si>
  <si>
    <t>m3</t>
  </si>
  <si>
    <t>Genotype</t>
  </si>
  <si>
    <t>Age</t>
  </si>
  <si>
    <t>Positive nuclei</t>
  </si>
  <si>
    <r>
      <t>TUNEL positive nuclei/mm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</si>
  <si>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</si>
  <si>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Percent area with fibrosis over total area</t>
  </si>
  <si>
    <t>Total fibrotic area</t>
  </si>
  <si>
    <t>Fibrotic areas</t>
  </si>
  <si>
    <t>Age (months)</t>
  </si>
  <si>
    <t>Sum</t>
  </si>
  <si>
    <t>Total area of analyzed images</t>
  </si>
  <si>
    <t>Non-lymphoid malignancies</t>
  </si>
  <si>
    <t>Lymphomas</t>
  </si>
  <si>
    <t>LPDs</t>
  </si>
  <si>
    <t>Total mice</t>
  </si>
  <si>
    <t>%</t>
  </si>
  <si>
    <t>#  of cases</t>
  </si>
  <si>
    <t>LC3 puncta/   2500 µm²</t>
  </si>
  <si>
    <t>Cardiomyocyte                            cross-sectional areas</t>
  </si>
  <si>
    <t>Fig. 3a: Histological score of kidneys of WT and KI mice</t>
  </si>
  <si>
    <t>Blinded experimenter 1</t>
  </si>
  <si>
    <t>Blinded experimenter 2</t>
  </si>
  <si>
    <r>
      <t>Fig. 3b: Quantitation of TUNEL positive nuclei/mm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in kidneys of WT and KI mice</t>
    </r>
  </si>
  <si>
    <t>Fig. 3c: Quantitation of percent area with fibrosis in kidneys of WT and KI mice</t>
  </si>
  <si>
    <r>
      <t xml:space="preserve">Fig. 3d: Quantitation of endogenous LC3 puncta/2500 </t>
    </r>
    <r>
      <rPr>
        <b/>
        <sz val="11"/>
        <color theme="1"/>
        <rFont val="Calibri"/>
        <family val="2"/>
      </rPr>
      <t>µm² in PCTs of WT and KI mice</t>
    </r>
  </si>
  <si>
    <r>
      <t>Fig. 3e: Quantitation of TUNEL positive nuclei/mm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in hearts of WT and KI mice</t>
    </r>
  </si>
  <si>
    <t>Fig. 3f: Quantitation of cardiomyocyte cross-sectional area in hearts of WT and KI mice</t>
  </si>
  <si>
    <t>Fig. 3g: Quantitation of percent area with fibrosis in hearts of WT and KI mice</t>
  </si>
  <si>
    <r>
      <t xml:space="preserve">Fig. 3h: Quantitation of endogenous LC3 puncta/2500 </t>
    </r>
    <r>
      <rPr>
        <b/>
        <sz val="11"/>
        <color theme="1"/>
        <rFont val="Calibri"/>
        <family val="2"/>
      </rPr>
      <t>µm² in hearts of WT and KI mice</t>
    </r>
  </si>
  <si>
    <t>Fig. 3i: Percentage of WT and KI mice with tumors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</si>
</sst>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10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2"/>
  <sheetViews>
    <sheetView tabSelected="1" zoomScaleNormal="100" workbookViewId="0"/>
  </sheetViews>
  <sheetFormatPr baseColWidth="10" defaultColWidth="9.140625" defaultRowHeight="15" x14ac:dyDescent="0.25"/>
  <cols>
    <col min="1" max="1" width="9.140625" style="26"/>
    <col min="2" max="2" width="17.85546875" style="26" customWidth="1"/>
    <col min="3" max="16384" width="9.140625" style="26"/>
  </cols>
  <sheetData>
    <row r="1" spans="1:60" x14ac:dyDescent="0.25">
      <c r="B1" s="126" t="s">
        <v>32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60" x14ac:dyDescent="0.25">
      <c r="A2" s="24"/>
    </row>
    <row r="3" spans="1:60" ht="15" customHeight="1" x14ac:dyDescent="0.25">
      <c r="B3" s="35" t="s">
        <v>21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2</v>
      </c>
      <c r="J3" s="35">
        <v>2</v>
      </c>
      <c r="K3" s="35">
        <v>2</v>
      </c>
      <c r="L3" s="35">
        <v>2</v>
      </c>
      <c r="M3" s="35">
        <v>2</v>
      </c>
      <c r="N3" s="35">
        <v>2</v>
      </c>
      <c r="O3" s="54">
        <v>20</v>
      </c>
      <c r="P3" s="54">
        <v>20</v>
      </c>
      <c r="Q3" s="54">
        <v>20</v>
      </c>
      <c r="R3" s="54">
        <v>20</v>
      </c>
      <c r="S3" s="54">
        <v>20</v>
      </c>
      <c r="T3" s="54">
        <v>20</v>
      </c>
      <c r="U3" s="54">
        <v>20</v>
      </c>
      <c r="V3" s="54">
        <v>20</v>
      </c>
      <c r="W3" s="54">
        <v>20</v>
      </c>
      <c r="X3" s="54">
        <v>20</v>
      </c>
      <c r="Y3" s="54">
        <v>20</v>
      </c>
      <c r="Z3" s="54">
        <v>20</v>
      </c>
      <c r="AA3" s="54">
        <v>20</v>
      </c>
      <c r="AB3" s="54">
        <v>20</v>
      </c>
      <c r="AC3" s="54">
        <v>20</v>
      </c>
      <c r="AD3" s="54">
        <v>20</v>
      </c>
      <c r="AE3" s="54">
        <v>20</v>
      </c>
      <c r="AF3" s="54">
        <v>20</v>
      </c>
      <c r="AG3" s="54">
        <v>20</v>
      </c>
      <c r="AH3" s="54">
        <v>20</v>
      </c>
      <c r="AI3" s="54">
        <v>20</v>
      </c>
      <c r="AJ3" s="54">
        <v>20</v>
      </c>
      <c r="AK3" s="54">
        <v>20</v>
      </c>
      <c r="AL3" s="54">
        <v>20</v>
      </c>
      <c r="AM3" s="54">
        <v>20</v>
      </c>
      <c r="AN3" s="54">
        <v>20</v>
      </c>
      <c r="AO3" s="54">
        <v>20</v>
      </c>
      <c r="AP3" s="54">
        <v>20</v>
      </c>
      <c r="AQ3" s="54">
        <v>20</v>
      </c>
      <c r="AR3" s="54">
        <v>20</v>
      </c>
      <c r="AS3" s="54">
        <v>20</v>
      </c>
      <c r="AT3" s="54">
        <v>20</v>
      </c>
      <c r="AU3" s="54">
        <v>20</v>
      </c>
      <c r="AV3" s="54">
        <v>20</v>
      </c>
      <c r="AW3" s="54">
        <v>20</v>
      </c>
      <c r="AX3" s="54">
        <v>20</v>
      </c>
      <c r="AY3" s="54">
        <v>20</v>
      </c>
      <c r="AZ3" s="54">
        <v>20</v>
      </c>
      <c r="BA3" s="54">
        <v>20</v>
      </c>
      <c r="BB3" s="54">
        <v>20</v>
      </c>
      <c r="BC3" s="54">
        <v>20</v>
      </c>
      <c r="BD3" s="54">
        <v>20</v>
      </c>
      <c r="BE3" s="54">
        <v>20</v>
      </c>
      <c r="BF3" s="54">
        <v>20</v>
      </c>
      <c r="BG3" s="54">
        <v>20</v>
      </c>
      <c r="BH3" s="54">
        <v>20</v>
      </c>
    </row>
    <row r="4" spans="1:60" x14ac:dyDescent="0.25">
      <c r="B4" s="39" t="s">
        <v>13</v>
      </c>
      <c r="C4" s="39" t="s">
        <v>0</v>
      </c>
      <c r="D4" s="39" t="s">
        <v>0</v>
      </c>
      <c r="E4" s="39" t="s">
        <v>0</v>
      </c>
      <c r="F4" s="39" t="s">
        <v>0</v>
      </c>
      <c r="G4" s="39" t="s">
        <v>0</v>
      </c>
      <c r="H4" s="39" t="s">
        <v>0</v>
      </c>
      <c r="I4" s="39" t="s">
        <v>3</v>
      </c>
      <c r="J4" s="39" t="s">
        <v>3</v>
      </c>
      <c r="K4" s="39" t="s">
        <v>3</v>
      </c>
      <c r="L4" s="39" t="s">
        <v>3</v>
      </c>
      <c r="M4" s="39" t="s">
        <v>3</v>
      </c>
      <c r="N4" s="39" t="s">
        <v>3</v>
      </c>
      <c r="O4" s="51" t="s">
        <v>0</v>
      </c>
      <c r="P4" s="51" t="s">
        <v>0</v>
      </c>
      <c r="Q4" s="51" t="s">
        <v>0</v>
      </c>
      <c r="R4" s="51" t="s">
        <v>0</v>
      </c>
      <c r="S4" s="51" t="s">
        <v>0</v>
      </c>
      <c r="T4" s="51" t="s">
        <v>0</v>
      </c>
      <c r="U4" s="51" t="s">
        <v>0</v>
      </c>
      <c r="V4" s="51" t="s">
        <v>0</v>
      </c>
      <c r="W4" s="51" t="s">
        <v>0</v>
      </c>
      <c r="X4" s="51" t="s">
        <v>0</v>
      </c>
      <c r="Y4" s="51" t="s">
        <v>0</v>
      </c>
      <c r="Z4" s="51" t="s">
        <v>0</v>
      </c>
      <c r="AA4" s="51" t="s">
        <v>0</v>
      </c>
      <c r="AB4" s="51" t="s">
        <v>0</v>
      </c>
      <c r="AC4" s="51" t="s">
        <v>0</v>
      </c>
      <c r="AD4" s="51" t="s">
        <v>0</v>
      </c>
      <c r="AE4" s="51" t="s">
        <v>0</v>
      </c>
      <c r="AF4" s="51" t="s">
        <v>0</v>
      </c>
      <c r="AG4" s="51" t="s">
        <v>0</v>
      </c>
      <c r="AH4" s="51" t="s">
        <v>0</v>
      </c>
      <c r="AI4" s="51" t="s">
        <v>3</v>
      </c>
      <c r="AJ4" s="51" t="s">
        <v>3</v>
      </c>
      <c r="AK4" s="51" t="s">
        <v>3</v>
      </c>
      <c r="AL4" s="51" t="s">
        <v>3</v>
      </c>
      <c r="AM4" s="51" t="s">
        <v>3</v>
      </c>
      <c r="AN4" s="51" t="s">
        <v>3</v>
      </c>
      <c r="AO4" s="51" t="s">
        <v>3</v>
      </c>
      <c r="AP4" s="51" t="s">
        <v>3</v>
      </c>
      <c r="AQ4" s="51" t="s">
        <v>3</v>
      </c>
      <c r="AR4" s="51" t="s">
        <v>3</v>
      </c>
      <c r="AS4" s="51" t="s">
        <v>3</v>
      </c>
      <c r="AT4" s="51" t="s">
        <v>3</v>
      </c>
      <c r="AU4" s="51" t="s">
        <v>3</v>
      </c>
      <c r="AV4" s="51" t="s">
        <v>3</v>
      </c>
      <c r="AW4" s="51" t="s">
        <v>3</v>
      </c>
      <c r="AX4" s="51" t="s">
        <v>3</v>
      </c>
      <c r="AY4" s="51" t="s">
        <v>3</v>
      </c>
      <c r="AZ4" s="51" t="s">
        <v>3</v>
      </c>
      <c r="BA4" s="51" t="s">
        <v>3</v>
      </c>
      <c r="BB4" s="51" t="s">
        <v>3</v>
      </c>
      <c r="BC4" s="51" t="s">
        <v>3</v>
      </c>
      <c r="BD4" s="51" t="s">
        <v>3</v>
      </c>
      <c r="BE4" s="51" t="s">
        <v>3</v>
      </c>
      <c r="BF4" s="51" t="s">
        <v>3</v>
      </c>
      <c r="BG4" s="51" t="s">
        <v>3</v>
      </c>
      <c r="BH4" s="54" t="s">
        <v>3</v>
      </c>
    </row>
    <row r="5" spans="1:60" x14ac:dyDescent="0.25">
      <c r="B5" s="39" t="s">
        <v>2</v>
      </c>
      <c r="C5" s="39">
        <v>2497</v>
      </c>
      <c r="D5" s="49">
        <v>2498</v>
      </c>
      <c r="E5" s="49">
        <v>1647</v>
      </c>
      <c r="F5" s="49">
        <v>2482</v>
      </c>
      <c r="G5" s="49">
        <v>2486</v>
      </c>
      <c r="H5" s="50">
        <v>2495</v>
      </c>
      <c r="I5" s="39">
        <v>2463</v>
      </c>
      <c r="J5" s="49">
        <v>1920</v>
      </c>
      <c r="K5" s="49">
        <v>3009</v>
      </c>
      <c r="L5" s="49">
        <v>2484</v>
      </c>
      <c r="M5" s="49">
        <v>2485</v>
      </c>
      <c r="N5" s="50">
        <v>2489</v>
      </c>
      <c r="O5" s="51">
        <v>4409</v>
      </c>
      <c r="P5" s="52">
        <v>2615</v>
      </c>
      <c r="Q5" s="52">
        <v>2621</v>
      </c>
      <c r="R5" s="52">
        <v>2771</v>
      </c>
      <c r="S5" s="52">
        <v>4389</v>
      </c>
      <c r="T5" s="52">
        <v>4397</v>
      </c>
      <c r="U5" s="52">
        <v>3934</v>
      </c>
      <c r="V5" s="52">
        <v>4395</v>
      </c>
      <c r="W5" s="52">
        <v>2613</v>
      </c>
      <c r="X5" s="52">
        <v>3933</v>
      </c>
      <c r="Y5" s="52">
        <v>4390</v>
      </c>
      <c r="Z5" s="52">
        <v>2687</v>
      </c>
      <c r="AA5" s="52">
        <v>2774</v>
      </c>
      <c r="AB5" s="52">
        <v>2475</v>
      </c>
      <c r="AC5" s="52">
        <v>2270</v>
      </c>
      <c r="AD5" s="52">
        <v>302</v>
      </c>
      <c r="AE5" s="52">
        <v>300</v>
      </c>
      <c r="AF5" s="52">
        <v>2690</v>
      </c>
      <c r="AG5" s="52">
        <v>4386</v>
      </c>
      <c r="AH5" s="53">
        <v>2120</v>
      </c>
      <c r="AI5" s="51">
        <v>2693</v>
      </c>
      <c r="AJ5" s="52">
        <v>2614</v>
      </c>
      <c r="AK5" s="52">
        <v>310</v>
      </c>
      <c r="AL5" s="52">
        <v>309</v>
      </c>
      <c r="AM5" s="52">
        <v>2178</v>
      </c>
      <c r="AN5" s="52">
        <v>2177</v>
      </c>
      <c r="AO5" s="52">
        <v>4385</v>
      </c>
      <c r="AP5" s="52">
        <v>4620</v>
      </c>
      <c r="AQ5" s="52">
        <v>3659</v>
      </c>
      <c r="AR5" s="52">
        <v>3930</v>
      </c>
      <c r="AS5" s="52">
        <v>4388</v>
      </c>
      <c r="AT5" s="52">
        <v>4408</v>
      </c>
      <c r="AU5" s="52">
        <v>3115</v>
      </c>
      <c r="AV5" s="52">
        <v>2617</v>
      </c>
      <c r="AW5" s="52">
        <v>295</v>
      </c>
      <c r="AX5" s="52">
        <v>2692</v>
      </c>
      <c r="AY5" s="52">
        <v>294</v>
      </c>
      <c r="AZ5" s="52">
        <v>304</v>
      </c>
      <c r="BA5" s="52">
        <v>301</v>
      </c>
      <c r="BB5" s="52">
        <v>2620</v>
      </c>
      <c r="BC5" s="52">
        <v>788</v>
      </c>
      <c r="BD5" s="52">
        <v>289</v>
      </c>
      <c r="BE5" s="52">
        <v>2491</v>
      </c>
      <c r="BF5" s="52">
        <v>3931</v>
      </c>
      <c r="BG5" s="52">
        <v>3927</v>
      </c>
      <c r="BH5" s="53">
        <v>308</v>
      </c>
    </row>
    <row r="6" spans="1:60" ht="15" customHeight="1" x14ac:dyDescent="0.25">
      <c r="B6" s="130" t="s">
        <v>33</v>
      </c>
      <c r="C6" s="40">
        <v>1</v>
      </c>
      <c r="D6" s="29">
        <v>0</v>
      </c>
      <c r="E6" s="29">
        <v>0</v>
      </c>
      <c r="F6" s="29">
        <v>0</v>
      </c>
      <c r="G6" s="29">
        <v>0</v>
      </c>
      <c r="H6" s="41">
        <v>0</v>
      </c>
      <c r="I6" s="40">
        <v>0</v>
      </c>
      <c r="J6" s="29">
        <v>1</v>
      </c>
      <c r="K6" s="29">
        <v>2</v>
      </c>
      <c r="L6" s="29">
        <v>0</v>
      </c>
      <c r="M6" s="29">
        <v>1</v>
      </c>
      <c r="N6" s="41">
        <v>0</v>
      </c>
      <c r="O6" s="44">
        <v>2</v>
      </c>
      <c r="P6" s="30">
        <v>1</v>
      </c>
      <c r="Q6" s="30">
        <v>2</v>
      </c>
      <c r="R6" s="30">
        <v>3</v>
      </c>
      <c r="S6" s="30">
        <v>3</v>
      </c>
      <c r="T6" s="30">
        <v>3</v>
      </c>
      <c r="U6" s="30">
        <v>3</v>
      </c>
      <c r="V6" s="30">
        <v>3</v>
      </c>
      <c r="W6" s="30">
        <v>3</v>
      </c>
      <c r="X6" s="30">
        <v>3</v>
      </c>
      <c r="Y6" s="30">
        <v>2</v>
      </c>
      <c r="Z6" s="30">
        <v>2</v>
      </c>
      <c r="AA6" s="30">
        <v>1</v>
      </c>
      <c r="AB6" s="30">
        <v>0</v>
      </c>
      <c r="AC6" s="30">
        <v>2</v>
      </c>
      <c r="AD6" s="30">
        <v>2</v>
      </c>
      <c r="AE6" s="30">
        <v>2</v>
      </c>
      <c r="AF6" s="30">
        <v>3</v>
      </c>
      <c r="AG6" s="30">
        <v>1</v>
      </c>
      <c r="AH6" s="31">
        <v>1</v>
      </c>
      <c r="AI6" s="44">
        <v>1</v>
      </c>
      <c r="AJ6" s="30">
        <v>1</v>
      </c>
      <c r="AK6" s="30">
        <v>0</v>
      </c>
      <c r="AL6" s="30">
        <v>1</v>
      </c>
      <c r="AM6" s="30">
        <v>0</v>
      </c>
      <c r="AN6" s="30">
        <v>2</v>
      </c>
      <c r="AO6" s="30">
        <v>1</v>
      </c>
      <c r="AP6" s="30">
        <v>3</v>
      </c>
      <c r="AQ6" s="30">
        <v>1</v>
      </c>
      <c r="AR6" s="30">
        <v>1</v>
      </c>
      <c r="AS6" s="30">
        <v>2</v>
      </c>
      <c r="AT6" s="30">
        <v>3</v>
      </c>
      <c r="AU6" s="30">
        <v>2</v>
      </c>
      <c r="AV6" s="30">
        <v>0</v>
      </c>
      <c r="AW6" s="30">
        <v>0</v>
      </c>
      <c r="AX6" s="30">
        <v>1</v>
      </c>
      <c r="AY6" s="30">
        <v>1</v>
      </c>
      <c r="AZ6" s="30">
        <v>1</v>
      </c>
      <c r="BA6" s="30">
        <v>0</v>
      </c>
      <c r="BB6" s="30">
        <v>1</v>
      </c>
      <c r="BC6" s="30">
        <v>3</v>
      </c>
      <c r="BD6" s="30">
        <v>1</v>
      </c>
      <c r="BE6" s="30">
        <v>2</v>
      </c>
      <c r="BF6" s="30">
        <v>2</v>
      </c>
      <c r="BG6" s="30">
        <v>2</v>
      </c>
      <c r="BH6" s="31">
        <v>1</v>
      </c>
    </row>
    <row r="7" spans="1:60" x14ac:dyDescent="0.25">
      <c r="B7" s="131"/>
      <c r="C7" s="40">
        <v>0</v>
      </c>
      <c r="D7" s="29">
        <v>0</v>
      </c>
      <c r="E7" s="29">
        <v>0</v>
      </c>
      <c r="F7" s="29">
        <v>0</v>
      </c>
      <c r="G7" s="29">
        <v>0</v>
      </c>
      <c r="H7" s="41">
        <v>0</v>
      </c>
      <c r="I7" s="40">
        <v>0</v>
      </c>
      <c r="J7" s="29">
        <v>0</v>
      </c>
      <c r="K7" s="29">
        <v>1</v>
      </c>
      <c r="L7" s="29">
        <v>0</v>
      </c>
      <c r="M7" s="29">
        <v>0</v>
      </c>
      <c r="N7" s="41">
        <v>0</v>
      </c>
      <c r="O7" s="44">
        <v>2</v>
      </c>
      <c r="P7" s="30">
        <v>1</v>
      </c>
      <c r="Q7" s="30">
        <v>1</v>
      </c>
      <c r="R7" s="30">
        <v>3</v>
      </c>
      <c r="S7" s="30">
        <v>2</v>
      </c>
      <c r="T7" s="30">
        <v>3</v>
      </c>
      <c r="U7" s="30">
        <v>3</v>
      </c>
      <c r="V7" s="30">
        <v>2</v>
      </c>
      <c r="W7" s="30">
        <v>3</v>
      </c>
      <c r="X7" s="30">
        <v>3</v>
      </c>
      <c r="Y7" s="30">
        <v>1</v>
      </c>
      <c r="Z7" s="30">
        <v>3</v>
      </c>
      <c r="AA7" s="30">
        <v>1</v>
      </c>
      <c r="AB7" s="30">
        <v>0</v>
      </c>
      <c r="AC7" s="30">
        <v>1</v>
      </c>
      <c r="AD7" s="30">
        <v>2</v>
      </c>
      <c r="AE7" s="30">
        <v>3</v>
      </c>
      <c r="AF7" s="30">
        <v>3</v>
      </c>
      <c r="AG7" s="30">
        <v>1</v>
      </c>
      <c r="AH7" s="31">
        <v>1</v>
      </c>
      <c r="AI7" s="44">
        <v>1</v>
      </c>
      <c r="AJ7" s="30">
        <v>2</v>
      </c>
      <c r="AK7" s="30">
        <v>2</v>
      </c>
      <c r="AL7" s="30">
        <v>2</v>
      </c>
      <c r="AM7" s="30">
        <v>0</v>
      </c>
      <c r="AN7" s="30">
        <v>1</v>
      </c>
      <c r="AO7" s="30">
        <v>1</v>
      </c>
      <c r="AP7" s="30">
        <v>2</v>
      </c>
      <c r="AQ7" s="30">
        <v>3</v>
      </c>
      <c r="AR7" s="30">
        <v>3</v>
      </c>
      <c r="AS7" s="30">
        <v>1</v>
      </c>
      <c r="AT7" s="30">
        <v>3</v>
      </c>
      <c r="AU7" s="30">
        <v>1</v>
      </c>
      <c r="AV7" s="30">
        <v>1</v>
      </c>
      <c r="AW7" s="30">
        <v>0</v>
      </c>
      <c r="AX7" s="30">
        <v>1</v>
      </c>
      <c r="AY7" s="30">
        <v>0</v>
      </c>
      <c r="AZ7" s="30">
        <v>1</v>
      </c>
      <c r="BA7" s="30">
        <v>1</v>
      </c>
      <c r="BB7" s="30">
        <v>0</v>
      </c>
      <c r="BC7" s="30">
        <v>1</v>
      </c>
      <c r="BD7" s="30">
        <v>2</v>
      </c>
      <c r="BE7" s="30">
        <v>2</v>
      </c>
      <c r="BF7" s="30">
        <v>2</v>
      </c>
      <c r="BG7" s="30">
        <v>1</v>
      </c>
      <c r="BH7" s="31">
        <v>2</v>
      </c>
    </row>
    <row r="8" spans="1:60" x14ac:dyDescent="0.25">
      <c r="B8" s="131"/>
      <c r="C8" s="40">
        <v>0</v>
      </c>
      <c r="D8" s="29">
        <v>0</v>
      </c>
      <c r="E8" s="29">
        <v>0</v>
      </c>
      <c r="F8" s="29">
        <v>1</v>
      </c>
      <c r="G8" s="29">
        <v>1</v>
      </c>
      <c r="H8" s="41">
        <v>1</v>
      </c>
      <c r="I8" s="40">
        <v>0</v>
      </c>
      <c r="J8" s="29">
        <v>0</v>
      </c>
      <c r="K8" s="29">
        <v>1</v>
      </c>
      <c r="L8" s="29">
        <v>0</v>
      </c>
      <c r="M8" s="29">
        <v>0</v>
      </c>
      <c r="N8" s="41">
        <v>0</v>
      </c>
      <c r="O8" s="44">
        <v>2</v>
      </c>
      <c r="P8" s="30">
        <v>2</v>
      </c>
      <c r="Q8" s="30">
        <v>2</v>
      </c>
      <c r="R8" s="30">
        <v>3</v>
      </c>
      <c r="S8" s="30">
        <v>2</v>
      </c>
      <c r="T8" s="30">
        <v>3</v>
      </c>
      <c r="U8" s="30">
        <v>2</v>
      </c>
      <c r="V8" s="30">
        <v>3</v>
      </c>
      <c r="W8" s="30">
        <v>2</v>
      </c>
      <c r="X8" s="30">
        <v>3</v>
      </c>
      <c r="Y8" s="30">
        <v>3</v>
      </c>
      <c r="Z8" s="30">
        <v>2</v>
      </c>
      <c r="AA8" s="30">
        <v>1</v>
      </c>
      <c r="AB8" s="30">
        <v>1</v>
      </c>
      <c r="AC8" s="30">
        <v>1</v>
      </c>
      <c r="AD8" s="30">
        <v>3</v>
      </c>
      <c r="AE8" s="30">
        <v>3</v>
      </c>
      <c r="AF8" s="30">
        <v>3</v>
      </c>
      <c r="AG8" s="30">
        <v>2</v>
      </c>
      <c r="AH8" s="31">
        <v>1</v>
      </c>
      <c r="AI8" s="44">
        <v>0</v>
      </c>
      <c r="AJ8" s="30">
        <v>2</v>
      </c>
      <c r="AK8" s="30">
        <v>1</v>
      </c>
      <c r="AL8" s="30">
        <v>1</v>
      </c>
      <c r="AM8" s="30">
        <v>0</v>
      </c>
      <c r="AN8" s="30">
        <v>2</v>
      </c>
      <c r="AO8" s="30">
        <v>2</v>
      </c>
      <c r="AP8" s="30">
        <v>3</v>
      </c>
      <c r="AQ8" s="30">
        <v>1</v>
      </c>
      <c r="AR8" s="30">
        <v>3</v>
      </c>
      <c r="AS8" s="30">
        <v>1</v>
      </c>
      <c r="AT8" s="30">
        <v>3</v>
      </c>
      <c r="AU8" s="30">
        <v>1</v>
      </c>
      <c r="AV8" s="30">
        <v>0</v>
      </c>
      <c r="AW8" s="30">
        <v>1</v>
      </c>
      <c r="AX8" s="30">
        <v>1</v>
      </c>
      <c r="AY8" s="30">
        <v>1</v>
      </c>
      <c r="AZ8" s="30">
        <v>1</v>
      </c>
      <c r="BA8" s="30">
        <v>1</v>
      </c>
      <c r="BB8" s="30">
        <v>0</v>
      </c>
      <c r="BC8" s="30">
        <v>1</v>
      </c>
      <c r="BD8" s="30">
        <v>2</v>
      </c>
      <c r="BE8" s="30">
        <v>1</v>
      </c>
      <c r="BF8" s="30">
        <v>2</v>
      </c>
      <c r="BG8" s="30">
        <v>2</v>
      </c>
      <c r="BH8" s="31">
        <v>1</v>
      </c>
    </row>
    <row r="9" spans="1:60" x14ac:dyDescent="0.25">
      <c r="B9" s="131"/>
      <c r="C9" s="40">
        <v>0</v>
      </c>
      <c r="D9" s="29">
        <v>1</v>
      </c>
      <c r="E9" s="29">
        <v>1</v>
      </c>
      <c r="F9" s="29">
        <v>0</v>
      </c>
      <c r="G9" s="29">
        <v>0</v>
      </c>
      <c r="H9" s="41">
        <v>1</v>
      </c>
      <c r="I9" s="40">
        <v>0</v>
      </c>
      <c r="J9" s="29">
        <v>0</v>
      </c>
      <c r="K9" s="29">
        <v>1</v>
      </c>
      <c r="L9" s="29">
        <v>0</v>
      </c>
      <c r="M9" s="29">
        <v>0</v>
      </c>
      <c r="N9" s="41">
        <v>0</v>
      </c>
      <c r="O9" s="44">
        <v>2</v>
      </c>
      <c r="P9" s="30">
        <v>1</v>
      </c>
      <c r="Q9" s="30">
        <v>1</v>
      </c>
      <c r="R9" s="30">
        <v>3</v>
      </c>
      <c r="S9" s="30">
        <v>3</v>
      </c>
      <c r="T9" s="30">
        <v>3</v>
      </c>
      <c r="U9" s="30">
        <v>3</v>
      </c>
      <c r="V9" s="30">
        <v>3</v>
      </c>
      <c r="W9" s="30">
        <v>3</v>
      </c>
      <c r="X9" s="30">
        <v>3</v>
      </c>
      <c r="Y9" s="30">
        <v>2</v>
      </c>
      <c r="Z9" s="30">
        <v>2</v>
      </c>
      <c r="AA9" s="30">
        <v>1</v>
      </c>
      <c r="AB9" s="30">
        <v>1</v>
      </c>
      <c r="AC9" s="30">
        <v>2</v>
      </c>
      <c r="AD9" s="30">
        <v>3</v>
      </c>
      <c r="AE9" s="30">
        <v>1</v>
      </c>
      <c r="AF9" s="30">
        <v>3</v>
      </c>
      <c r="AG9" s="30">
        <v>1</v>
      </c>
      <c r="AH9" s="31">
        <v>2</v>
      </c>
      <c r="AI9" s="44">
        <v>1</v>
      </c>
      <c r="AJ9" s="30">
        <v>1</v>
      </c>
      <c r="AK9" s="30">
        <v>1</v>
      </c>
      <c r="AL9" s="30">
        <v>1</v>
      </c>
      <c r="AM9" s="30">
        <v>0</v>
      </c>
      <c r="AN9" s="30">
        <v>2</v>
      </c>
      <c r="AO9" s="30">
        <v>2</v>
      </c>
      <c r="AP9" s="30">
        <v>3</v>
      </c>
      <c r="AQ9" s="30">
        <v>2</v>
      </c>
      <c r="AR9" s="30">
        <v>2</v>
      </c>
      <c r="AS9" s="30">
        <v>1</v>
      </c>
      <c r="AT9" s="30">
        <v>3</v>
      </c>
      <c r="AU9" s="30">
        <v>1</v>
      </c>
      <c r="AV9" s="30">
        <v>0</v>
      </c>
      <c r="AW9" s="30">
        <v>1</v>
      </c>
      <c r="AX9" s="30">
        <v>0</v>
      </c>
      <c r="AY9" s="30">
        <v>0</v>
      </c>
      <c r="AZ9" s="30">
        <v>1</v>
      </c>
      <c r="BA9" s="30">
        <v>1</v>
      </c>
      <c r="BB9" s="30">
        <v>1</v>
      </c>
      <c r="BC9" s="30">
        <v>3</v>
      </c>
      <c r="BD9" s="30">
        <v>1</v>
      </c>
      <c r="BE9" s="30">
        <v>1</v>
      </c>
      <c r="BF9" s="30">
        <v>2</v>
      </c>
      <c r="BG9" s="30">
        <v>2</v>
      </c>
      <c r="BH9" s="31">
        <v>1</v>
      </c>
    </row>
    <row r="10" spans="1:60" x14ac:dyDescent="0.25">
      <c r="B10" s="131"/>
      <c r="C10" s="40">
        <v>0</v>
      </c>
      <c r="D10" s="29">
        <v>0</v>
      </c>
      <c r="E10" s="29">
        <v>0</v>
      </c>
      <c r="F10" s="29">
        <v>1</v>
      </c>
      <c r="G10" s="29">
        <v>0</v>
      </c>
      <c r="H10" s="41">
        <v>0</v>
      </c>
      <c r="I10" s="40">
        <v>0</v>
      </c>
      <c r="J10" s="29">
        <v>0</v>
      </c>
      <c r="K10" s="29">
        <v>0</v>
      </c>
      <c r="L10" s="29">
        <v>0</v>
      </c>
      <c r="M10" s="29">
        <v>0</v>
      </c>
      <c r="N10" s="41">
        <v>0</v>
      </c>
      <c r="O10" s="44">
        <v>1</v>
      </c>
      <c r="P10" s="30">
        <v>1</v>
      </c>
      <c r="Q10" s="30">
        <v>0</v>
      </c>
      <c r="R10" s="30">
        <v>3</v>
      </c>
      <c r="S10" s="30">
        <v>3</v>
      </c>
      <c r="T10" s="30">
        <v>3</v>
      </c>
      <c r="U10" s="30">
        <v>2</v>
      </c>
      <c r="V10" s="30">
        <v>3</v>
      </c>
      <c r="W10" s="30">
        <v>3</v>
      </c>
      <c r="X10" s="30">
        <v>2</v>
      </c>
      <c r="Y10" s="30">
        <v>2</v>
      </c>
      <c r="Z10" s="30">
        <v>3</v>
      </c>
      <c r="AA10" s="30">
        <v>1</v>
      </c>
      <c r="AB10" s="30">
        <v>0</v>
      </c>
      <c r="AC10" s="30">
        <v>2</v>
      </c>
      <c r="AD10" s="30">
        <v>2</v>
      </c>
      <c r="AE10" s="30">
        <v>2</v>
      </c>
      <c r="AF10" s="30">
        <v>3</v>
      </c>
      <c r="AG10" s="30">
        <v>1</v>
      </c>
      <c r="AH10" s="31">
        <v>2</v>
      </c>
      <c r="AI10" s="44">
        <v>0</v>
      </c>
      <c r="AJ10" s="30">
        <v>1</v>
      </c>
      <c r="AK10" s="30">
        <v>1</v>
      </c>
      <c r="AL10" s="30">
        <v>2</v>
      </c>
      <c r="AM10" s="30">
        <v>0</v>
      </c>
      <c r="AN10" s="30">
        <v>1</v>
      </c>
      <c r="AO10" s="30">
        <v>2</v>
      </c>
      <c r="AP10" s="30">
        <v>3</v>
      </c>
      <c r="AQ10" s="30">
        <v>2</v>
      </c>
      <c r="AR10" s="30">
        <v>3</v>
      </c>
      <c r="AS10" s="30">
        <v>1</v>
      </c>
      <c r="AT10" s="30">
        <v>3</v>
      </c>
      <c r="AU10" s="30">
        <v>1</v>
      </c>
      <c r="AV10" s="30">
        <v>0</v>
      </c>
      <c r="AW10" s="30">
        <v>0</v>
      </c>
      <c r="AX10" s="30">
        <v>1</v>
      </c>
      <c r="AY10" s="30">
        <v>0</v>
      </c>
      <c r="AZ10" s="30">
        <v>1</v>
      </c>
      <c r="BA10" s="30">
        <v>0</v>
      </c>
      <c r="BB10" s="30">
        <v>0</v>
      </c>
      <c r="BC10" s="30">
        <v>2</v>
      </c>
      <c r="BD10" s="30">
        <v>1</v>
      </c>
      <c r="BE10" s="30">
        <v>2</v>
      </c>
      <c r="BF10" s="30">
        <v>2</v>
      </c>
      <c r="BG10" s="30">
        <v>2</v>
      </c>
      <c r="BH10" s="31">
        <v>1</v>
      </c>
    </row>
    <row r="11" spans="1:60" x14ac:dyDescent="0.25">
      <c r="B11" s="131"/>
      <c r="C11" s="40">
        <v>1</v>
      </c>
      <c r="D11" s="29">
        <v>0</v>
      </c>
      <c r="E11" s="29">
        <v>0</v>
      </c>
      <c r="F11" s="29">
        <v>1</v>
      </c>
      <c r="G11" s="29">
        <v>1</v>
      </c>
      <c r="H11" s="41">
        <v>1</v>
      </c>
      <c r="I11" s="40">
        <v>0</v>
      </c>
      <c r="J11" s="29">
        <v>0</v>
      </c>
      <c r="K11" s="29">
        <v>2</v>
      </c>
      <c r="L11" s="29">
        <v>0</v>
      </c>
      <c r="M11" s="29">
        <v>0</v>
      </c>
      <c r="N11" s="41">
        <v>1</v>
      </c>
      <c r="O11" s="44">
        <v>1</v>
      </c>
      <c r="P11" s="30">
        <v>1</v>
      </c>
      <c r="Q11" s="30">
        <v>1</v>
      </c>
      <c r="R11" s="30">
        <v>2</v>
      </c>
      <c r="S11" s="30">
        <v>3</v>
      </c>
      <c r="T11" s="30">
        <v>2</v>
      </c>
      <c r="U11" s="30">
        <v>2</v>
      </c>
      <c r="V11" s="30">
        <v>2</v>
      </c>
      <c r="W11" s="30">
        <v>2</v>
      </c>
      <c r="X11" s="30">
        <v>3</v>
      </c>
      <c r="Y11" s="30">
        <v>3</v>
      </c>
      <c r="Z11" s="30">
        <v>2</v>
      </c>
      <c r="AA11" s="30">
        <v>0</v>
      </c>
      <c r="AB11" s="30">
        <v>0</v>
      </c>
      <c r="AC11" s="30">
        <v>1</v>
      </c>
      <c r="AD11" s="30">
        <v>3</v>
      </c>
      <c r="AE11" s="30">
        <v>1</v>
      </c>
      <c r="AF11" s="30">
        <v>3</v>
      </c>
      <c r="AG11" s="30">
        <v>2</v>
      </c>
      <c r="AH11" s="31">
        <v>1</v>
      </c>
      <c r="AI11" s="44">
        <v>0</v>
      </c>
      <c r="AJ11" s="30">
        <v>0</v>
      </c>
      <c r="AK11" s="30">
        <v>0</v>
      </c>
      <c r="AL11" s="30">
        <v>1</v>
      </c>
      <c r="AM11" s="30">
        <v>0</v>
      </c>
      <c r="AN11" s="30">
        <v>2</v>
      </c>
      <c r="AO11" s="30">
        <v>1</v>
      </c>
      <c r="AP11" s="30">
        <v>3</v>
      </c>
      <c r="AQ11" s="30">
        <v>1</v>
      </c>
      <c r="AR11" s="30">
        <v>2</v>
      </c>
      <c r="AS11" s="30">
        <v>1</v>
      </c>
      <c r="AT11" s="30">
        <v>2</v>
      </c>
      <c r="AU11" s="30">
        <v>1</v>
      </c>
      <c r="AV11" s="30">
        <v>0</v>
      </c>
      <c r="AW11" s="30">
        <v>1</v>
      </c>
      <c r="AX11" s="30">
        <v>1</v>
      </c>
      <c r="AY11" s="30">
        <v>1</v>
      </c>
      <c r="AZ11" s="30">
        <v>1</v>
      </c>
      <c r="BA11" s="30">
        <v>1</v>
      </c>
      <c r="BB11" s="30">
        <v>1</v>
      </c>
      <c r="BC11" s="30">
        <v>2</v>
      </c>
      <c r="BD11" s="30">
        <v>1</v>
      </c>
      <c r="BE11" s="30">
        <v>2</v>
      </c>
      <c r="BF11" s="30">
        <v>2</v>
      </c>
      <c r="BG11" s="30">
        <v>2</v>
      </c>
      <c r="BH11" s="31">
        <v>2</v>
      </c>
    </row>
    <row r="12" spans="1:60" x14ac:dyDescent="0.25">
      <c r="B12" s="131"/>
      <c r="C12" s="40">
        <v>0</v>
      </c>
      <c r="D12" s="29">
        <v>0</v>
      </c>
      <c r="E12" s="29">
        <v>0</v>
      </c>
      <c r="F12" s="29">
        <v>0</v>
      </c>
      <c r="G12" s="29">
        <v>0</v>
      </c>
      <c r="H12" s="41">
        <v>0</v>
      </c>
      <c r="I12" s="40">
        <v>0</v>
      </c>
      <c r="J12" s="29">
        <v>0</v>
      </c>
      <c r="K12" s="29">
        <v>1</v>
      </c>
      <c r="L12" s="29">
        <v>0</v>
      </c>
      <c r="M12" s="29">
        <v>1</v>
      </c>
      <c r="N12" s="41">
        <v>1</v>
      </c>
      <c r="O12" s="44">
        <v>2</v>
      </c>
      <c r="P12" s="30">
        <v>1</v>
      </c>
      <c r="Q12" s="30">
        <v>2</v>
      </c>
      <c r="R12" s="30">
        <v>3</v>
      </c>
      <c r="S12" s="30">
        <v>0</v>
      </c>
      <c r="T12" s="30">
        <v>3</v>
      </c>
      <c r="U12" s="30">
        <v>3</v>
      </c>
      <c r="V12" s="30">
        <v>2</v>
      </c>
      <c r="W12" s="30">
        <v>2</v>
      </c>
      <c r="X12" s="30">
        <v>3</v>
      </c>
      <c r="Y12" s="30">
        <v>2</v>
      </c>
      <c r="Z12" s="30">
        <v>3</v>
      </c>
      <c r="AA12" s="30">
        <v>0</v>
      </c>
      <c r="AB12" s="30">
        <v>1</v>
      </c>
      <c r="AC12" s="30">
        <v>2</v>
      </c>
      <c r="AD12" s="30">
        <v>3</v>
      </c>
      <c r="AE12" s="30">
        <v>3</v>
      </c>
      <c r="AF12" s="30">
        <v>3</v>
      </c>
      <c r="AG12" s="30">
        <v>1</v>
      </c>
      <c r="AH12" s="31">
        <v>1</v>
      </c>
      <c r="AI12" s="44">
        <v>1</v>
      </c>
      <c r="AJ12" s="30">
        <v>1</v>
      </c>
      <c r="AK12" s="30">
        <v>0</v>
      </c>
      <c r="AL12" s="30">
        <v>2</v>
      </c>
      <c r="AM12" s="30">
        <v>0</v>
      </c>
      <c r="AN12" s="30">
        <v>1</v>
      </c>
      <c r="AO12" s="30">
        <v>1</v>
      </c>
      <c r="AP12" s="30">
        <v>3</v>
      </c>
      <c r="AQ12" s="30">
        <v>3</v>
      </c>
      <c r="AR12" s="30">
        <v>3</v>
      </c>
      <c r="AS12" s="30">
        <v>1</v>
      </c>
      <c r="AT12" s="30">
        <v>3</v>
      </c>
      <c r="AU12" s="30">
        <v>1</v>
      </c>
      <c r="AV12" s="30">
        <v>0</v>
      </c>
      <c r="AW12" s="30">
        <v>0</v>
      </c>
      <c r="AX12" s="30">
        <v>1</v>
      </c>
      <c r="AY12" s="30">
        <v>1</v>
      </c>
      <c r="AZ12" s="30">
        <v>1</v>
      </c>
      <c r="BA12" s="30">
        <v>1</v>
      </c>
      <c r="BB12" s="30">
        <v>2</v>
      </c>
      <c r="BC12" s="30">
        <v>2</v>
      </c>
      <c r="BD12" s="30">
        <v>1</v>
      </c>
      <c r="BE12" s="30">
        <v>1</v>
      </c>
      <c r="BF12" s="30">
        <v>2</v>
      </c>
      <c r="BG12" s="30">
        <v>2</v>
      </c>
      <c r="BH12" s="31">
        <v>2</v>
      </c>
    </row>
    <row r="13" spans="1:60" x14ac:dyDescent="0.25">
      <c r="B13" s="131"/>
      <c r="C13" s="40">
        <v>0</v>
      </c>
      <c r="D13" s="29">
        <v>0</v>
      </c>
      <c r="E13" s="29">
        <v>0</v>
      </c>
      <c r="F13" s="29">
        <v>0</v>
      </c>
      <c r="G13" s="29">
        <v>0</v>
      </c>
      <c r="H13" s="41">
        <v>0</v>
      </c>
      <c r="I13" s="40">
        <v>0</v>
      </c>
      <c r="J13" s="29">
        <v>0</v>
      </c>
      <c r="K13" s="29">
        <v>0</v>
      </c>
      <c r="L13" s="29">
        <v>0</v>
      </c>
      <c r="M13" s="29">
        <v>1</v>
      </c>
      <c r="N13" s="41">
        <v>0</v>
      </c>
      <c r="O13" s="44">
        <v>2</v>
      </c>
      <c r="P13" s="30">
        <v>1</v>
      </c>
      <c r="Q13" s="30">
        <v>1</v>
      </c>
      <c r="R13" s="30">
        <v>2</v>
      </c>
      <c r="S13" s="30">
        <v>3</v>
      </c>
      <c r="T13" s="30">
        <v>3</v>
      </c>
      <c r="U13" s="30">
        <v>3</v>
      </c>
      <c r="V13" s="30">
        <v>3</v>
      </c>
      <c r="W13" s="30">
        <v>3</v>
      </c>
      <c r="X13" s="30">
        <v>1</v>
      </c>
      <c r="Y13" s="30">
        <v>1</v>
      </c>
      <c r="Z13" s="30">
        <v>3</v>
      </c>
      <c r="AA13" s="30">
        <v>1</v>
      </c>
      <c r="AB13" s="30">
        <v>1</v>
      </c>
      <c r="AC13" s="30">
        <v>2</v>
      </c>
      <c r="AD13" s="30">
        <v>1</v>
      </c>
      <c r="AE13" s="30">
        <v>3</v>
      </c>
      <c r="AF13" s="30">
        <v>3</v>
      </c>
      <c r="AG13" s="30">
        <v>2</v>
      </c>
      <c r="AH13" s="31">
        <v>1</v>
      </c>
      <c r="AI13" s="44">
        <v>0</v>
      </c>
      <c r="AJ13" s="30">
        <v>1</v>
      </c>
      <c r="AK13" s="30">
        <v>1</v>
      </c>
      <c r="AL13" s="30">
        <v>2</v>
      </c>
      <c r="AM13" s="30">
        <v>1</v>
      </c>
      <c r="AN13" s="30">
        <v>1</v>
      </c>
      <c r="AO13" s="30">
        <v>1</v>
      </c>
      <c r="AP13" s="30">
        <v>3</v>
      </c>
      <c r="AQ13" s="30">
        <v>3</v>
      </c>
      <c r="AR13" s="30">
        <v>3</v>
      </c>
      <c r="AS13" s="30">
        <v>2</v>
      </c>
      <c r="AT13" s="30">
        <v>3</v>
      </c>
      <c r="AU13" s="30">
        <v>2</v>
      </c>
      <c r="AV13" s="30">
        <v>1</v>
      </c>
      <c r="AW13" s="30">
        <v>1</v>
      </c>
      <c r="AX13" s="30">
        <v>1</v>
      </c>
      <c r="AY13" s="30">
        <v>1</v>
      </c>
      <c r="AZ13" s="30">
        <v>1</v>
      </c>
      <c r="BA13" s="30">
        <v>1</v>
      </c>
      <c r="BB13" s="30">
        <v>0</v>
      </c>
      <c r="BC13" s="30">
        <v>3</v>
      </c>
      <c r="BD13" s="30">
        <v>1</v>
      </c>
      <c r="BE13" s="30">
        <v>2</v>
      </c>
      <c r="BF13" s="30">
        <v>2</v>
      </c>
      <c r="BG13" s="30">
        <v>1</v>
      </c>
      <c r="BH13" s="31">
        <v>1</v>
      </c>
    </row>
    <row r="14" spans="1:60" x14ac:dyDescent="0.25">
      <c r="B14" s="131"/>
      <c r="C14" s="40">
        <v>0</v>
      </c>
      <c r="D14" s="29">
        <v>0</v>
      </c>
      <c r="E14" s="29">
        <v>0</v>
      </c>
      <c r="F14" s="29">
        <v>1</v>
      </c>
      <c r="G14" s="29">
        <v>1</v>
      </c>
      <c r="H14" s="41">
        <v>0</v>
      </c>
      <c r="I14" s="40">
        <v>0</v>
      </c>
      <c r="J14" s="29">
        <v>0</v>
      </c>
      <c r="K14" s="29">
        <v>2</v>
      </c>
      <c r="L14" s="29">
        <v>1</v>
      </c>
      <c r="M14" s="29">
        <v>0</v>
      </c>
      <c r="N14" s="41">
        <v>1</v>
      </c>
      <c r="O14" s="44">
        <v>1</v>
      </c>
      <c r="P14" s="30">
        <v>0</v>
      </c>
      <c r="Q14" s="30">
        <v>0</v>
      </c>
      <c r="R14" s="30">
        <v>3</v>
      </c>
      <c r="S14" s="30">
        <v>3</v>
      </c>
      <c r="T14" s="30">
        <v>3</v>
      </c>
      <c r="U14" s="30">
        <v>3</v>
      </c>
      <c r="V14" s="30">
        <v>3</v>
      </c>
      <c r="W14" s="30">
        <v>2</v>
      </c>
      <c r="X14" s="30">
        <v>2</v>
      </c>
      <c r="Y14" s="30">
        <v>2</v>
      </c>
      <c r="Z14" s="30">
        <v>3</v>
      </c>
      <c r="AA14" s="30">
        <v>1</v>
      </c>
      <c r="AB14" s="30">
        <v>1</v>
      </c>
      <c r="AC14" s="30">
        <v>1</v>
      </c>
      <c r="AD14" s="30">
        <v>2</v>
      </c>
      <c r="AE14" s="30">
        <v>3</v>
      </c>
      <c r="AF14" s="30">
        <v>3</v>
      </c>
      <c r="AG14" s="30">
        <v>1</v>
      </c>
      <c r="AH14" s="31">
        <v>1</v>
      </c>
      <c r="AI14" s="44">
        <v>0</v>
      </c>
      <c r="AJ14" s="30">
        <v>1</v>
      </c>
      <c r="AK14" s="30">
        <v>0</v>
      </c>
      <c r="AL14" s="30">
        <v>1</v>
      </c>
      <c r="AM14" s="30">
        <v>0</v>
      </c>
      <c r="AN14" s="30">
        <v>1</v>
      </c>
      <c r="AO14" s="30">
        <v>0</v>
      </c>
      <c r="AP14" s="30">
        <v>3</v>
      </c>
      <c r="AQ14" s="30">
        <v>3</v>
      </c>
      <c r="AR14" s="30">
        <v>3</v>
      </c>
      <c r="AS14" s="30">
        <v>1</v>
      </c>
      <c r="AT14" s="30">
        <v>3</v>
      </c>
      <c r="AU14" s="30">
        <v>1</v>
      </c>
      <c r="AV14" s="30">
        <v>1</v>
      </c>
      <c r="AW14" s="30">
        <v>1</v>
      </c>
      <c r="AX14" s="30">
        <v>0</v>
      </c>
      <c r="AY14" s="30">
        <v>1</v>
      </c>
      <c r="AZ14" s="30">
        <v>1</v>
      </c>
      <c r="BA14" s="30">
        <v>1</v>
      </c>
      <c r="BB14" s="30">
        <v>1</v>
      </c>
      <c r="BC14" s="30">
        <v>2</v>
      </c>
      <c r="BD14" s="30">
        <v>1</v>
      </c>
      <c r="BE14" s="30">
        <v>2</v>
      </c>
      <c r="BF14" s="30">
        <v>2</v>
      </c>
      <c r="BG14" s="30">
        <v>1</v>
      </c>
      <c r="BH14" s="31">
        <v>2</v>
      </c>
    </row>
    <row r="15" spans="1:60" x14ac:dyDescent="0.25">
      <c r="B15" s="131"/>
      <c r="C15" s="40">
        <v>0</v>
      </c>
      <c r="D15" s="29">
        <v>0</v>
      </c>
      <c r="E15" s="29">
        <v>1</v>
      </c>
      <c r="F15" s="29">
        <v>1</v>
      </c>
      <c r="G15" s="29">
        <v>0</v>
      </c>
      <c r="H15" s="41">
        <v>0</v>
      </c>
      <c r="I15" s="40">
        <v>0</v>
      </c>
      <c r="J15" s="29">
        <v>0</v>
      </c>
      <c r="K15" s="29">
        <v>2</v>
      </c>
      <c r="L15" s="29">
        <v>0</v>
      </c>
      <c r="M15" s="29">
        <v>0</v>
      </c>
      <c r="N15" s="41">
        <v>0</v>
      </c>
      <c r="O15" s="44">
        <v>2</v>
      </c>
      <c r="P15" s="30">
        <v>1</v>
      </c>
      <c r="Q15" s="30">
        <v>1</v>
      </c>
      <c r="R15" s="30">
        <v>3</v>
      </c>
      <c r="S15" s="30">
        <v>3</v>
      </c>
      <c r="T15" s="30">
        <v>3</v>
      </c>
      <c r="U15" s="30">
        <v>3</v>
      </c>
      <c r="V15" s="30">
        <v>2</v>
      </c>
      <c r="W15" s="30">
        <v>3</v>
      </c>
      <c r="X15" s="30">
        <v>3</v>
      </c>
      <c r="Y15" s="30">
        <v>2</v>
      </c>
      <c r="Z15" s="30">
        <v>3</v>
      </c>
      <c r="AA15" s="30">
        <v>2</v>
      </c>
      <c r="AB15" s="30">
        <v>0</v>
      </c>
      <c r="AC15" s="30">
        <v>2</v>
      </c>
      <c r="AD15" s="30">
        <v>2</v>
      </c>
      <c r="AE15" s="30">
        <v>2</v>
      </c>
      <c r="AF15" s="30">
        <v>3</v>
      </c>
      <c r="AG15" s="30">
        <v>1</v>
      </c>
      <c r="AH15" s="31">
        <v>2</v>
      </c>
      <c r="AI15" s="44">
        <v>1</v>
      </c>
      <c r="AJ15" s="30">
        <v>1</v>
      </c>
      <c r="AK15" s="30">
        <v>1</v>
      </c>
      <c r="AL15" s="30">
        <v>2</v>
      </c>
      <c r="AM15" s="30">
        <v>0</v>
      </c>
      <c r="AN15" s="30">
        <v>2</v>
      </c>
      <c r="AO15" s="30">
        <v>2</v>
      </c>
      <c r="AP15" s="30">
        <v>3</v>
      </c>
      <c r="AQ15" s="30">
        <v>3</v>
      </c>
      <c r="AR15" s="30">
        <v>3</v>
      </c>
      <c r="AS15" s="30">
        <v>1</v>
      </c>
      <c r="AT15" s="30">
        <v>3</v>
      </c>
      <c r="AU15" s="30">
        <v>2</v>
      </c>
      <c r="AV15" s="30">
        <v>0</v>
      </c>
      <c r="AW15" s="30">
        <v>0</v>
      </c>
      <c r="AX15" s="30">
        <v>1</v>
      </c>
      <c r="AY15" s="30">
        <v>0</v>
      </c>
      <c r="AZ15" s="30">
        <v>1</v>
      </c>
      <c r="BA15" s="30">
        <v>1</v>
      </c>
      <c r="BB15" s="30">
        <v>1</v>
      </c>
      <c r="BC15" s="30">
        <v>3</v>
      </c>
      <c r="BD15" s="30">
        <v>1</v>
      </c>
      <c r="BE15" s="30">
        <v>2</v>
      </c>
      <c r="BF15" s="30">
        <v>2</v>
      </c>
      <c r="BG15" s="30">
        <v>0</v>
      </c>
      <c r="BH15" s="31">
        <v>1</v>
      </c>
    </row>
    <row r="16" spans="1:60" x14ac:dyDescent="0.25">
      <c r="B16" s="130" t="s">
        <v>34</v>
      </c>
      <c r="C16" s="46">
        <v>1</v>
      </c>
      <c r="D16" s="36">
        <v>0</v>
      </c>
      <c r="E16" s="36">
        <v>0</v>
      </c>
      <c r="F16" s="36">
        <v>0</v>
      </c>
      <c r="G16" s="36">
        <v>0</v>
      </c>
      <c r="H16" s="47">
        <v>0</v>
      </c>
      <c r="I16" s="46">
        <v>0</v>
      </c>
      <c r="J16" s="36">
        <v>0</v>
      </c>
      <c r="K16" s="36">
        <v>1</v>
      </c>
      <c r="L16" s="36">
        <v>0</v>
      </c>
      <c r="M16" s="36">
        <v>1</v>
      </c>
      <c r="N16" s="47">
        <v>0</v>
      </c>
      <c r="O16" s="48">
        <v>2</v>
      </c>
      <c r="P16" s="37">
        <v>0</v>
      </c>
      <c r="Q16" s="37">
        <v>0</v>
      </c>
      <c r="R16" s="37">
        <v>3</v>
      </c>
      <c r="S16" s="37">
        <v>2</v>
      </c>
      <c r="T16" s="37">
        <v>3</v>
      </c>
      <c r="U16" s="37">
        <v>2</v>
      </c>
      <c r="V16" s="37">
        <v>2</v>
      </c>
      <c r="W16" s="37">
        <v>3</v>
      </c>
      <c r="X16" s="37">
        <v>2</v>
      </c>
      <c r="Y16" s="37">
        <v>1</v>
      </c>
      <c r="Z16" s="37">
        <v>2</v>
      </c>
      <c r="AA16" s="37">
        <v>1</v>
      </c>
      <c r="AB16" s="37">
        <v>0</v>
      </c>
      <c r="AC16" s="37">
        <v>2</v>
      </c>
      <c r="AD16" s="37">
        <v>2</v>
      </c>
      <c r="AE16" s="37">
        <v>3</v>
      </c>
      <c r="AF16" s="37">
        <v>3</v>
      </c>
      <c r="AG16" s="37">
        <v>1</v>
      </c>
      <c r="AH16" s="38">
        <v>2</v>
      </c>
      <c r="AI16" s="37">
        <v>0</v>
      </c>
      <c r="AJ16" s="37">
        <v>1</v>
      </c>
      <c r="AK16" s="37">
        <v>1</v>
      </c>
      <c r="AL16" s="37">
        <v>3</v>
      </c>
      <c r="AM16" s="37">
        <v>1</v>
      </c>
      <c r="AN16" s="37">
        <v>1</v>
      </c>
      <c r="AO16" s="37">
        <v>1</v>
      </c>
      <c r="AP16" s="37">
        <v>2</v>
      </c>
      <c r="AQ16" s="37">
        <v>2</v>
      </c>
      <c r="AR16" s="37">
        <v>3</v>
      </c>
      <c r="AS16" s="37">
        <v>1</v>
      </c>
      <c r="AT16" s="37">
        <v>2</v>
      </c>
      <c r="AU16" s="37">
        <v>2</v>
      </c>
      <c r="AV16" s="37">
        <v>1</v>
      </c>
      <c r="AW16" s="37">
        <v>0</v>
      </c>
      <c r="AX16" s="37">
        <v>1</v>
      </c>
      <c r="AY16" s="37">
        <v>1</v>
      </c>
      <c r="AZ16" s="37">
        <v>2</v>
      </c>
      <c r="BA16" s="37">
        <v>1</v>
      </c>
      <c r="BB16" s="37">
        <v>0</v>
      </c>
      <c r="BC16" s="37">
        <v>2</v>
      </c>
      <c r="BD16" s="37">
        <v>2</v>
      </c>
      <c r="BE16" s="37">
        <v>3</v>
      </c>
      <c r="BF16" s="37">
        <v>3</v>
      </c>
      <c r="BG16" s="37">
        <v>2</v>
      </c>
      <c r="BH16" s="38">
        <v>1</v>
      </c>
    </row>
    <row r="17" spans="2:60" x14ac:dyDescent="0.25">
      <c r="B17" s="131"/>
      <c r="C17" s="40">
        <v>0</v>
      </c>
      <c r="D17" s="29">
        <v>0</v>
      </c>
      <c r="E17" s="29">
        <v>0</v>
      </c>
      <c r="F17" s="29">
        <v>0</v>
      </c>
      <c r="G17" s="29">
        <v>1</v>
      </c>
      <c r="H17" s="41">
        <v>0</v>
      </c>
      <c r="I17" s="40">
        <v>0</v>
      </c>
      <c r="J17" s="29">
        <v>1</v>
      </c>
      <c r="K17" s="29">
        <v>2</v>
      </c>
      <c r="L17" s="29">
        <v>0</v>
      </c>
      <c r="M17" s="29">
        <v>0</v>
      </c>
      <c r="N17" s="41">
        <v>0</v>
      </c>
      <c r="O17" s="44">
        <v>2</v>
      </c>
      <c r="P17" s="30">
        <v>0</v>
      </c>
      <c r="Q17" s="30">
        <v>0</v>
      </c>
      <c r="R17" s="30">
        <v>3</v>
      </c>
      <c r="S17" s="30">
        <v>2</v>
      </c>
      <c r="T17" s="30">
        <v>3</v>
      </c>
      <c r="U17" s="30">
        <v>2</v>
      </c>
      <c r="V17" s="30">
        <v>2</v>
      </c>
      <c r="W17" s="30">
        <v>2</v>
      </c>
      <c r="X17" s="30">
        <v>2</v>
      </c>
      <c r="Y17" s="30">
        <v>1</v>
      </c>
      <c r="Z17" s="30">
        <v>3</v>
      </c>
      <c r="AA17" s="30">
        <v>1</v>
      </c>
      <c r="AB17" s="30">
        <v>0</v>
      </c>
      <c r="AC17" s="30">
        <v>1</v>
      </c>
      <c r="AD17" s="30">
        <v>2</v>
      </c>
      <c r="AE17" s="30">
        <v>3</v>
      </c>
      <c r="AF17" s="30">
        <v>3</v>
      </c>
      <c r="AG17" s="30">
        <v>1</v>
      </c>
      <c r="AH17" s="31">
        <v>1</v>
      </c>
      <c r="AI17" s="30">
        <v>0</v>
      </c>
      <c r="AJ17" s="30">
        <v>1</v>
      </c>
      <c r="AK17" s="30">
        <v>1</v>
      </c>
      <c r="AL17" s="30">
        <v>2</v>
      </c>
      <c r="AM17" s="30">
        <v>1</v>
      </c>
      <c r="AN17" s="30">
        <v>1</v>
      </c>
      <c r="AO17" s="30">
        <v>1</v>
      </c>
      <c r="AP17" s="30">
        <v>2</v>
      </c>
      <c r="AQ17" s="30">
        <v>2</v>
      </c>
      <c r="AR17" s="30">
        <v>2</v>
      </c>
      <c r="AS17" s="30">
        <v>2</v>
      </c>
      <c r="AT17" s="30">
        <v>3</v>
      </c>
      <c r="AU17" s="30">
        <v>2</v>
      </c>
      <c r="AV17" s="30">
        <v>1</v>
      </c>
      <c r="AW17" s="30">
        <v>0</v>
      </c>
      <c r="AX17" s="30">
        <v>2</v>
      </c>
      <c r="AY17" s="30">
        <v>1</v>
      </c>
      <c r="AZ17" s="30">
        <v>1</v>
      </c>
      <c r="BA17" s="30">
        <v>2</v>
      </c>
      <c r="BB17" s="30">
        <v>0</v>
      </c>
      <c r="BC17" s="30">
        <v>2</v>
      </c>
      <c r="BD17" s="30">
        <v>2</v>
      </c>
      <c r="BE17" s="30">
        <v>2</v>
      </c>
      <c r="BF17" s="30">
        <v>3</v>
      </c>
      <c r="BG17" s="30">
        <v>2</v>
      </c>
      <c r="BH17" s="31">
        <v>1</v>
      </c>
    </row>
    <row r="18" spans="2:60" x14ac:dyDescent="0.25">
      <c r="B18" s="131"/>
      <c r="C18" s="40">
        <v>0</v>
      </c>
      <c r="D18" s="29">
        <v>0</v>
      </c>
      <c r="E18" s="29">
        <v>0</v>
      </c>
      <c r="F18" s="29">
        <v>1</v>
      </c>
      <c r="G18" s="29">
        <v>0</v>
      </c>
      <c r="H18" s="41">
        <v>0</v>
      </c>
      <c r="I18" s="40">
        <v>0</v>
      </c>
      <c r="J18" s="29">
        <v>0</v>
      </c>
      <c r="K18" s="29">
        <v>0</v>
      </c>
      <c r="L18" s="29">
        <v>0</v>
      </c>
      <c r="M18" s="29">
        <v>0</v>
      </c>
      <c r="N18" s="41">
        <v>0</v>
      </c>
      <c r="O18" s="44">
        <v>1</v>
      </c>
      <c r="P18" s="30">
        <v>0</v>
      </c>
      <c r="Q18" s="30">
        <v>0</v>
      </c>
      <c r="R18" s="30">
        <v>3</v>
      </c>
      <c r="S18" s="30">
        <v>3</v>
      </c>
      <c r="T18" s="30">
        <v>2</v>
      </c>
      <c r="U18" s="30">
        <v>2</v>
      </c>
      <c r="V18" s="30">
        <v>2</v>
      </c>
      <c r="W18" s="30">
        <v>2</v>
      </c>
      <c r="X18" s="30">
        <v>3</v>
      </c>
      <c r="Y18" s="30">
        <v>1</v>
      </c>
      <c r="Z18" s="30">
        <v>3</v>
      </c>
      <c r="AA18" s="30">
        <v>0</v>
      </c>
      <c r="AB18" s="30">
        <v>0</v>
      </c>
      <c r="AC18" s="30">
        <v>1</v>
      </c>
      <c r="AD18" s="30">
        <v>2</v>
      </c>
      <c r="AE18" s="30">
        <v>2</v>
      </c>
      <c r="AF18" s="30">
        <v>3</v>
      </c>
      <c r="AG18" s="30">
        <v>1</v>
      </c>
      <c r="AH18" s="31">
        <v>1</v>
      </c>
      <c r="AI18" s="30">
        <v>0</v>
      </c>
      <c r="AJ18" s="30">
        <v>0</v>
      </c>
      <c r="AK18" s="30">
        <v>0</v>
      </c>
      <c r="AL18" s="30">
        <v>1</v>
      </c>
      <c r="AM18" s="30">
        <v>0</v>
      </c>
      <c r="AN18" s="30">
        <v>1</v>
      </c>
      <c r="AO18" s="30">
        <v>1</v>
      </c>
      <c r="AP18" s="30">
        <v>2</v>
      </c>
      <c r="AQ18" s="30">
        <v>3</v>
      </c>
      <c r="AR18" s="30">
        <v>3</v>
      </c>
      <c r="AS18" s="30">
        <v>0</v>
      </c>
      <c r="AT18" s="30">
        <v>3</v>
      </c>
      <c r="AU18" s="30">
        <v>1</v>
      </c>
      <c r="AV18" s="30">
        <v>1</v>
      </c>
      <c r="AW18" s="30">
        <v>1</v>
      </c>
      <c r="AX18" s="30">
        <v>2</v>
      </c>
      <c r="AY18" s="30">
        <v>0</v>
      </c>
      <c r="AZ18" s="30">
        <v>2</v>
      </c>
      <c r="BA18" s="30">
        <v>2</v>
      </c>
      <c r="BB18" s="30">
        <v>2</v>
      </c>
      <c r="BC18" s="30">
        <v>3</v>
      </c>
      <c r="BD18" s="30">
        <v>1</v>
      </c>
      <c r="BE18" s="30">
        <v>2</v>
      </c>
      <c r="BF18" s="30">
        <v>2</v>
      </c>
      <c r="BG18" s="30">
        <v>2</v>
      </c>
      <c r="BH18" s="31">
        <v>2</v>
      </c>
    </row>
    <row r="19" spans="2:60" x14ac:dyDescent="0.25">
      <c r="B19" s="131"/>
      <c r="C19" s="40">
        <v>0</v>
      </c>
      <c r="D19" s="29">
        <v>0</v>
      </c>
      <c r="E19" s="29">
        <v>1</v>
      </c>
      <c r="F19" s="29">
        <v>0</v>
      </c>
      <c r="G19" s="29">
        <v>0</v>
      </c>
      <c r="H19" s="41">
        <v>1</v>
      </c>
      <c r="I19" s="40">
        <v>0</v>
      </c>
      <c r="J19" s="29">
        <v>0</v>
      </c>
      <c r="K19" s="29">
        <v>1</v>
      </c>
      <c r="L19" s="29">
        <v>0</v>
      </c>
      <c r="M19" s="29">
        <v>0</v>
      </c>
      <c r="N19" s="41">
        <v>0</v>
      </c>
      <c r="O19" s="44">
        <v>2</v>
      </c>
      <c r="P19" s="30">
        <v>0</v>
      </c>
      <c r="Q19" s="30">
        <v>1</v>
      </c>
      <c r="R19" s="30">
        <v>3</v>
      </c>
      <c r="S19" s="30">
        <v>3</v>
      </c>
      <c r="T19" s="30">
        <v>2</v>
      </c>
      <c r="U19" s="30">
        <v>2</v>
      </c>
      <c r="V19" s="30">
        <v>2</v>
      </c>
      <c r="W19" s="30">
        <v>3</v>
      </c>
      <c r="X19" s="30">
        <v>2</v>
      </c>
      <c r="Y19" s="30">
        <v>2</v>
      </c>
      <c r="Z19" s="30">
        <v>2</v>
      </c>
      <c r="AA19" s="30">
        <v>1</v>
      </c>
      <c r="AB19" s="30">
        <v>0</v>
      </c>
      <c r="AC19" s="30">
        <v>1</v>
      </c>
      <c r="AD19" s="30">
        <v>2</v>
      </c>
      <c r="AE19" s="30">
        <v>3</v>
      </c>
      <c r="AF19" s="30">
        <v>3</v>
      </c>
      <c r="AG19" s="30">
        <v>1</v>
      </c>
      <c r="AH19" s="31">
        <v>1</v>
      </c>
      <c r="AI19" s="30">
        <v>0</v>
      </c>
      <c r="AJ19" s="30">
        <v>1</v>
      </c>
      <c r="AK19" s="30">
        <v>2</v>
      </c>
      <c r="AL19" s="30">
        <v>2</v>
      </c>
      <c r="AM19" s="30">
        <v>1</v>
      </c>
      <c r="AN19" s="30">
        <v>0</v>
      </c>
      <c r="AO19" s="30">
        <v>0</v>
      </c>
      <c r="AP19" s="30">
        <v>2</v>
      </c>
      <c r="AQ19" s="30">
        <v>1</v>
      </c>
      <c r="AR19" s="30">
        <v>3</v>
      </c>
      <c r="AS19" s="30">
        <v>1</v>
      </c>
      <c r="AT19" s="30">
        <v>2</v>
      </c>
      <c r="AU19" s="30">
        <v>1</v>
      </c>
      <c r="AV19" s="30">
        <v>0</v>
      </c>
      <c r="AW19" s="30">
        <v>0</v>
      </c>
      <c r="AX19" s="30">
        <v>2</v>
      </c>
      <c r="AY19" s="30">
        <v>1</v>
      </c>
      <c r="AZ19" s="30">
        <v>1</v>
      </c>
      <c r="BA19" s="30">
        <v>1</v>
      </c>
      <c r="BB19" s="30">
        <v>2</v>
      </c>
      <c r="BC19" s="30">
        <v>3</v>
      </c>
      <c r="BD19" s="30">
        <v>1</v>
      </c>
      <c r="BE19" s="30">
        <v>2</v>
      </c>
      <c r="BF19" s="30">
        <v>3</v>
      </c>
      <c r="BG19" s="30">
        <v>2</v>
      </c>
      <c r="BH19" s="31">
        <v>2</v>
      </c>
    </row>
    <row r="20" spans="2:60" x14ac:dyDescent="0.25">
      <c r="B20" s="131"/>
      <c r="C20" s="40">
        <v>1</v>
      </c>
      <c r="D20" s="29">
        <v>1</v>
      </c>
      <c r="E20" s="29">
        <v>0</v>
      </c>
      <c r="F20" s="29">
        <v>0</v>
      </c>
      <c r="G20" s="29">
        <v>1</v>
      </c>
      <c r="H20" s="41">
        <v>0</v>
      </c>
      <c r="I20" s="40">
        <v>0</v>
      </c>
      <c r="J20" s="29">
        <v>0</v>
      </c>
      <c r="K20" s="29">
        <v>0</v>
      </c>
      <c r="L20" s="29">
        <v>0</v>
      </c>
      <c r="M20" s="29">
        <v>1</v>
      </c>
      <c r="N20" s="41">
        <v>0</v>
      </c>
      <c r="O20" s="44">
        <v>3</v>
      </c>
      <c r="P20" s="30">
        <v>1</v>
      </c>
      <c r="Q20" s="30">
        <v>1</v>
      </c>
      <c r="R20" s="30">
        <v>3</v>
      </c>
      <c r="S20" s="30">
        <v>2</v>
      </c>
      <c r="T20" s="30">
        <v>3</v>
      </c>
      <c r="U20" s="30">
        <v>2</v>
      </c>
      <c r="V20" s="30">
        <v>2</v>
      </c>
      <c r="W20" s="30">
        <v>3</v>
      </c>
      <c r="X20" s="30">
        <v>3</v>
      </c>
      <c r="Y20" s="30">
        <v>2</v>
      </c>
      <c r="Z20" s="30">
        <v>3</v>
      </c>
      <c r="AA20" s="30">
        <v>1</v>
      </c>
      <c r="AB20" s="30">
        <v>0</v>
      </c>
      <c r="AC20" s="30">
        <v>1</v>
      </c>
      <c r="AD20" s="30">
        <v>2</v>
      </c>
      <c r="AE20" s="30">
        <v>2</v>
      </c>
      <c r="AF20" s="30">
        <v>3</v>
      </c>
      <c r="AG20" s="30">
        <v>2</v>
      </c>
      <c r="AH20" s="31">
        <v>1</v>
      </c>
      <c r="AI20" s="30">
        <v>0</v>
      </c>
      <c r="AJ20" s="30">
        <v>0</v>
      </c>
      <c r="AK20" s="30">
        <v>2</v>
      </c>
      <c r="AL20" s="30">
        <v>2</v>
      </c>
      <c r="AM20" s="30">
        <v>0</v>
      </c>
      <c r="AN20" s="30">
        <v>0</v>
      </c>
      <c r="AO20" s="30">
        <v>0</v>
      </c>
      <c r="AP20" s="30">
        <v>2</v>
      </c>
      <c r="AQ20" s="30">
        <v>2</v>
      </c>
      <c r="AR20" s="30">
        <v>3</v>
      </c>
      <c r="AS20" s="30">
        <v>2</v>
      </c>
      <c r="AT20" s="30">
        <v>3</v>
      </c>
      <c r="AU20" s="30">
        <v>1</v>
      </c>
      <c r="AV20" s="30">
        <v>0</v>
      </c>
      <c r="AW20" s="30">
        <v>0</v>
      </c>
      <c r="AX20" s="30">
        <v>2</v>
      </c>
      <c r="AY20" s="30">
        <v>1</v>
      </c>
      <c r="AZ20" s="30">
        <v>1</v>
      </c>
      <c r="BA20" s="30">
        <v>1</v>
      </c>
      <c r="BB20" s="30">
        <v>1</v>
      </c>
      <c r="BC20" s="30">
        <v>3</v>
      </c>
      <c r="BD20" s="30">
        <v>2</v>
      </c>
      <c r="BE20" s="30">
        <v>3</v>
      </c>
      <c r="BF20" s="30">
        <v>3</v>
      </c>
      <c r="BG20" s="30">
        <v>2</v>
      </c>
      <c r="BH20" s="31">
        <v>2</v>
      </c>
    </row>
    <row r="21" spans="2:60" x14ac:dyDescent="0.25">
      <c r="B21" s="131"/>
      <c r="C21" s="40">
        <v>0</v>
      </c>
      <c r="D21" s="29">
        <v>0</v>
      </c>
      <c r="E21" s="29">
        <v>0</v>
      </c>
      <c r="F21" s="29">
        <v>1</v>
      </c>
      <c r="G21" s="29">
        <v>0</v>
      </c>
      <c r="H21" s="41">
        <v>0</v>
      </c>
      <c r="I21" s="40">
        <v>0</v>
      </c>
      <c r="J21" s="29">
        <v>0</v>
      </c>
      <c r="K21" s="29">
        <v>1</v>
      </c>
      <c r="L21" s="29">
        <v>0</v>
      </c>
      <c r="M21" s="29">
        <v>0</v>
      </c>
      <c r="N21" s="41">
        <v>0</v>
      </c>
      <c r="O21" s="44">
        <v>2</v>
      </c>
      <c r="P21" s="30">
        <v>1</v>
      </c>
      <c r="Q21" s="30">
        <v>0</v>
      </c>
      <c r="R21" s="30">
        <v>3</v>
      </c>
      <c r="S21" s="30">
        <v>3</v>
      </c>
      <c r="T21" s="30">
        <v>3</v>
      </c>
      <c r="U21" s="30">
        <v>2</v>
      </c>
      <c r="V21" s="30">
        <v>2</v>
      </c>
      <c r="W21" s="30">
        <v>3</v>
      </c>
      <c r="X21" s="30">
        <v>2</v>
      </c>
      <c r="Y21" s="30">
        <v>2</v>
      </c>
      <c r="Z21" s="30">
        <v>3</v>
      </c>
      <c r="AA21" s="30">
        <v>0</v>
      </c>
      <c r="AB21" s="30">
        <v>0</v>
      </c>
      <c r="AC21" s="30">
        <v>1</v>
      </c>
      <c r="AD21" s="30">
        <v>2</v>
      </c>
      <c r="AE21" s="30">
        <v>2</v>
      </c>
      <c r="AF21" s="30">
        <v>3</v>
      </c>
      <c r="AG21" s="30">
        <v>1</v>
      </c>
      <c r="AH21" s="31">
        <v>2</v>
      </c>
      <c r="AI21" s="30">
        <v>0</v>
      </c>
      <c r="AJ21" s="30">
        <v>0</v>
      </c>
      <c r="AK21" s="30">
        <v>2</v>
      </c>
      <c r="AL21" s="30">
        <v>2</v>
      </c>
      <c r="AM21" s="30">
        <v>0</v>
      </c>
      <c r="AN21" s="30">
        <v>0</v>
      </c>
      <c r="AO21" s="30">
        <v>0</v>
      </c>
      <c r="AP21" s="30">
        <v>3</v>
      </c>
      <c r="AQ21" s="30">
        <v>3</v>
      </c>
      <c r="AR21" s="30">
        <v>3</v>
      </c>
      <c r="AS21" s="30">
        <v>2</v>
      </c>
      <c r="AT21" s="30">
        <v>3</v>
      </c>
      <c r="AU21" s="30">
        <v>1</v>
      </c>
      <c r="AV21" s="30">
        <v>0</v>
      </c>
      <c r="AW21" s="30">
        <v>1</v>
      </c>
      <c r="AX21" s="30">
        <v>2</v>
      </c>
      <c r="AY21" s="30">
        <v>1</v>
      </c>
      <c r="AZ21" s="30">
        <v>1</v>
      </c>
      <c r="BA21" s="30">
        <v>2</v>
      </c>
      <c r="BB21" s="30">
        <v>2</v>
      </c>
      <c r="BC21" s="30">
        <v>2</v>
      </c>
      <c r="BD21" s="30">
        <v>2</v>
      </c>
      <c r="BE21" s="30">
        <v>1</v>
      </c>
      <c r="BF21" s="30">
        <v>3</v>
      </c>
      <c r="BG21" s="30">
        <v>3</v>
      </c>
      <c r="BH21" s="31">
        <v>2</v>
      </c>
    </row>
    <row r="22" spans="2:60" x14ac:dyDescent="0.25">
      <c r="B22" s="131"/>
      <c r="C22" s="40">
        <v>0</v>
      </c>
      <c r="D22" s="29">
        <v>0</v>
      </c>
      <c r="E22" s="29">
        <v>0</v>
      </c>
      <c r="F22" s="29">
        <v>0</v>
      </c>
      <c r="G22" s="29">
        <v>1</v>
      </c>
      <c r="H22" s="41">
        <v>0</v>
      </c>
      <c r="I22" s="40">
        <v>0</v>
      </c>
      <c r="J22" s="29">
        <v>0</v>
      </c>
      <c r="K22" s="29">
        <v>2</v>
      </c>
      <c r="L22" s="29">
        <v>0</v>
      </c>
      <c r="M22" s="29">
        <v>0</v>
      </c>
      <c r="N22" s="41">
        <v>1</v>
      </c>
      <c r="O22" s="44">
        <v>3</v>
      </c>
      <c r="P22" s="30">
        <v>0</v>
      </c>
      <c r="Q22" s="30">
        <v>1</v>
      </c>
      <c r="R22" s="30">
        <v>2</v>
      </c>
      <c r="S22" s="30">
        <v>2</v>
      </c>
      <c r="T22" s="30">
        <v>2</v>
      </c>
      <c r="U22" s="30">
        <v>2</v>
      </c>
      <c r="V22" s="30">
        <v>2</v>
      </c>
      <c r="W22" s="30">
        <v>3</v>
      </c>
      <c r="X22" s="30">
        <v>2</v>
      </c>
      <c r="Y22" s="30">
        <v>2</v>
      </c>
      <c r="Z22" s="30">
        <v>3</v>
      </c>
      <c r="AA22" s="30">
        <v>0</v>
      </c>
      <c r="AB22" s="30">
        <v>0</v>
      </c>
      <c r="AC22" s="30">
        <v>1</v>
      </c>
      <c r="AD22" s="30">
        <v>3</v>
      </c>
      <c r="AE22" s="30">
        <v>2</v>
      </c>
      <c r="AF22" s="30">
        <v>3</v>
      </c>
      <c r="AG22" s="30">
        <v>1</v>
      </c>
      <c r="AH22" s="31">
        <v>2</v>
      </c>
      <c r="AI22" s="30">
        <v>0</v>
      </c>
      <c r="AJ22" s="30">
        <v>0</v>
      </c>
      <c r="AK22" s="30">
        <v>2</v>
      </c>
      <c r="AL22" s="30">
        <v>2</v>
      </c>
      <c r="AM22" s="30">
        <v>0</v>
      </c>
      <c r="AN22" s="30">
        <v>0</v>
      </c>
      <c r="AO22" s="30">
        <v>0</v>
      </c>
      <c r="AP22" s="30">
        <v>2</v>
      </c>
      <c r="AQ22" s="30">
        <v>3</v>
      </c>
      <c r="AR22" s="30">
        <v>3</v>
      </c>
      <c r="AS22" s="30">
        <v>1</v>
      </c>
      <c r="AT22" s="30">
        <v>3</v>
      </c>
      <c r="AU22" s="30">
        <v>2</v>
      </c>
      <c r="AV22" s="30">
        <v>0</v>
      </c>
      <c r="AW22" s="30">
        <v>1</v>
      </c>
      <c r="AX22" s="30">
        <v>1</v>
      </c>
      <c r="AY22" s="30">
        <v>1</v>
      </c>
      <c r="AZ22" s="30">
        <v>1</v>
      </c>
      <c r="BA22" s="30">
        <v>1</v>
      </c>
      <c r="BB22" s="30">
        <v>1</v>
      </c>
      <c r="BC22" s="30">
        <v>2</v>
      </c>
      <c r="BD22" s="30">
        <v>1</v>
      </c>
      <c r="BE22" s="30">
        <v>1</v>
      </c>
      <c r="BF22" s="30">
        <v>3</v>
      </c>
      <c r="BG22" s="30">
        <v>2</v>
      </c>
      <c r="BH22" s="31">
        <v>2</v>
      </c>
    </row>
    <row r="23" spans="2:60" x14ac:dyDescent="0.25">
      <c r="B23" s="131"/>
      <c r="C23" s="40">
        <v>0</v>
      </c>
      <c r="D23" s="29">
        <v>1</v>
      </c>
      <c r="E23" s="29">
        <v>0</v>
      </c>
      <c r="F23" s="29">
        <v>1</v>
      </c>
      <c r="G23" s="29">
        <v>0</v>
      </c>
      <c r="H23" s="41">
        <v>0</v>
      </c>
      <c r="I23" s="40">
        <v>0</v>
      </c>
      <c r="J23" s="29">
        <v>1</v>
      </c>
      <c r="K23" s="29">
        <v>1</v>
      </c>
      <c r="L23" s="29">
        <v>0</v>
      </c>
      <c r="M23" s="29">
        <v>1</v>
      </c>
      <c r="N23" s="41">
        <v>0</v>
      </c>
      <c r="O23" s="44">
        <v>2</v>
      </c>
      <c r="P23" s="30">
        <v>0</v>
      </c>
      <c r="Q23" s="30">
        <v>0</v>
      </c>
      <c r="R23" s="30">
        <v>3</v>
      </c>
      <c r="S23" s="30">
        <v>2</v>
      </c>
      <c r="T23" s="30">
        <v>3</v>
      </c>
      <c r="U23" s="30">
        <v>2</v>
      </c>
      <c r="V23" s="30">
        <v>2</v>
      </c>
      <c r="W23" s="30">
        <v>3</v>
      </c>
      <c r="X23" s="30">
        <v>3</v>
      </c>
      <c r="Y23" s="30">
        <v>2</v>
      </c>
      <c r="Z23" s="30">
        <v>3</v>
      </c>
      <c r="AA23" s="30">
        <v>1</v>
      </c>
      <c r="AB23" s="30">
        <v>0</v>
      </c>
      <c r="AC23" s="30">
        <v>1</v>
      </c>
      <c r="AD23" s="30">
        <v>3</v>
      </c>
      <c r="AE23" s="30">
        <v>3</v>
      </c>
      <c r="AF23" s="30">
        <v>3</v>
      </c>
      <c r="AG23" s="30">
        <v>1</v>
      </c>
      <c r="AH23" s="31">
        <v>2</v>
      </c>
      <c r="AI23" s="30">
        <v>0</v>
      </c>
      <c r="AJ23" s="30">
        <v>0</v>
      </c>
      <c r="AK23" s="30">
        <v>2</v>
      </c>
      <c r="AL23" s="30">
        <v>1</v>
      </c>
      <c r="AM23" s="30">
        <v>0</v>
      </c>
      <c r="AN23" s="30">
        <v>1</v>
      </c>
      <c r="AO23" s="30">
        <v>0</v>
      </c>
      <c r="AP23" s="30">
        <v>3</v>
      </c>
      <c r="AQ23" s="30">
        <v>2</v>
      </c>
      <c r="AR23" s="30">
        <v>3</v>
      </c>
      <c r="AS23" s="30">
        <v>1</v>
      </c>
      <c r="AT23" s="30">
        <v>3</v>
      </c>
      <c r="AU23" s="30">
        <v>2</v>
      </c>
      <c r="AV23" s="30">
        <v>0</v>
      </c>
      <c r="AW23" s="30">
        <v>1</v>
      </c>
      <c r="AX23" s="30">
        <v>1</v>
      </c>
      <c r="AY23" s="30">
        <v>1</v>
      </c>
      <c r="AZ23" s="30">
        <v>2</v>
      </c>
      <c r="BA23" s="30">
        <v>0</v>
      </c>
      <c r="BB23" s="30">
        <v>1</v>
      </c>
      <c r="BC23" s="30">
        <v>3</v>
      </c>
      <c r="BD23" s="30">
        <v>2</v>
      </c>
      <c r="BE23" s="30">
        <v>2</v>
      </c>
      <c r="BF23" s="30">
        <v>3</v>
      </c>
      <c r="BG23" s="30">
        <v>2</v>
      </c>
      <c r="BH23" s="31">
        <v>2</v>
      </c>
    </row>
    <row r="24" spans="2:60" x14ac:dyDescent="0.25">
      <c r="B24" s="131"/>
      <c r="C24" s="40">
        <v>0</v>
      </c>
      <c r="D24" s="29">
        <v>0</v>
      </c>
      <c r="E24" s="29">
        <v>0</v>
      </c>
      <c r="F24" s="29">
        <v>0</v>
      </c>
      <c r="G24" s="29">
        <v>1</v>
      </c>
      <c r="H24" s="41">
        <v>0</v>
      </c>
      <c r="I24" s="40">
        <v>0</v>
      </c>
      <c r="J24" s="29">
        <v>0</v>
      </c>
      <c r="K24" s="29">
        <v>1</v>
      </c>
      <c r="L24" s="29">
        <v>0</v>
      </c>
      <c r="M24" s="29">
        <v>0</v>
      </c>
      <c r="N24" s="41">
        <v>0</v>
      </c>
      <c r="O24" s="44">
        <v>2</v>
      </c>
      <c r="P24" s="30">
        <v>1</v>
      </c>
      <c r="Q24" s="30">
        <v>0</v>
      </c>
      <c r="R24" s="30">
        <v>3</v>
      </c>
      <c r="S24" s="30">
        <v>2</v>
      </c>
      <c r="T24" s="30">
        <v>3</v>
      </c>
      <c r="U24" s="30">
        <v>2</v>
      </c>
      <c r="V24" s="30">
        <v>3</v>
      </c>
      <c r="W24" s="30">
        <v>3</v>
      </c>
      <c r="X24" s="30">
        <v>2</v>
      </c>
      <c r="Y24" s="30">
        <v>2</v>
      </c>
      <c r="Z24" s="30">
        <v>3</v>
      </c>
      <c r="AA24" s="30">
        <v>1</v>
      </c>
      <c r="AB24" s="30">
        <v>3</v>
      </c>
      <c r="AC24" s="30">
        <v>2</v>
      </c>
      <c r="AD24" s="30">
        <v>3</v>
      </c>
      <c r="AE24" s="30">
        <v>2</v>
      </c>
      <c r="AF24" s="30">
        <v>3</v>
      </c>
      <c r="AG24" s="30">
        <v>1</v>
      </c>
      <c r="AH24" s="31">
        <v>1</v>
      </c>
      <c r="AI24" s="30">
        <v>0</v>
      </c>
      <c r="AJ24" s="30">
        <v>0</v>
      </c>
      <c r="AK24" s="30">
        <v>1</v>
      </c>
      <c r="AL24" s="30">
        <v>2</v>
      </c>
      <c r="AM24" s="30">
        <v>1</v>
      </c>
      <c r="AN24" s="30">
        <v>0</v>
      </c>
      <c r="AO24" s="30">
        <v>0</v>
      </c>
      <c r="AP24" s="30">
        <v>3</v>
      </c>
      <c r="AQ24" s="30">
        <v>3</v>
      </c>
      <c r="AR24" s="30">
        <v>3</v>
      </c>
      <c r="AS24" s="30">
        <v>1</v>
      </c>
      <c r="AT24" s="30">
        <v>2</v>
      </c>
      <c r="AU24" s="30">
        <v>2</v>
      </c>
      <c r="AV24" s="30">
        <v>0</v>
      </c>
      <c r="AW24" s="30">
        <v>1</v>
      </c>
      <c r="AX24" s="30">
        <v>1</v>
      </c>
      <c r="AY24" s="30">
        <v>1</v>
      </c>
      <c r="AZ24" s="30">
        <v>2</v>
      </c>
      <c r="BA24" s="30">
        <v>0</v>
      </c>
      <c r="BB24" s="30">
        <v>2</v>
      </c>
      <c r="BC24" s="30">
        <v>3</v>
      </c>
      <c r="BD24" s="30">
        <v>1</v>
      </c>
      <c r="BE24" s="30">
        <v>1</v>
      </c>
      <c r="BF24" s="30">
        <v>3</v>
      </c>
      <c r="BG24" s="30">
        <v>2</v>
      </c>
      <c r="BH24" s="31">
        <v>2</v>
      </c>
    </row>
    <row r="25" spans="2:60" x14ac:dyDescent="0.25">
      <c r="B25" s="132"/>
      <c r="C25" s="42">
        <v>0</v>
      </c>
      <c r="D25" s="32">
        <v>0</v>
      </c>
      <c r="E25" s="32">
        <v>0</v>
      </c>
      <c r="F25" s="32">
        <v>0</v>
      </c>
      <c r="G25" s="32">
        <v>0</v>
      </c>
      <c r="H25" s="43">
        <v>0</v>
      </c>
      <c r="I25" s="42">
        <v>1</v>
      </c>
      <c r="J25" s="32">
        <v>0</v>
      </c>
      <c r="K25" s="32">
        <v>1</v>
      </c>
      <c r="L25" s="32">
        <v>0</v>
      </c>
      <c r="M25" s="32">
        <v>0</v>
      </c>
      <c r="N25" s="43">
        <v>0</v>
      </c>
      <c r="O25" s="45">
        <v>2</v>
      </c>
      <c r="P25" s="33">
        <v>0</v>
      </c>
      <c r="Q25" s="33">
        <v>0</v>
      </c>
      <c r="R25" s="33">
        <v>3</v>
      </c>
      <c r="S25" s="33">
        <v>2</v>
      </c>
      <c r="T25" s="33">
        <v>3</v>
      </c>
      <c r="U25" s="33">
        <v>2</v>
      </c>
      <c r="V25" s="33">
        <v>3</v>
      </c>
      <c r="W25" s="33">
        <v>3</v>
      </c>
      <c r="X25" s="33">
        <v>2</v>
      </c>
      <c r="Y25" s="33">
        <v>2</v>
      </c>
      <c r="Z25" s="33">
        <v>3</v>
      </c>
      <c r="AA25" s="33">
        <v>2</v>
      </c>
      <c r="AB25" s="33">
        <v>1</v>
      </c>
      <c r="AC25" s="33">
        <v>2</v>
      </c>
      <c r="AD25" s="33">
        <v>2</v>
      </c>
      <c r="AE25" s="33">
        <v>2</v>
      </c>
      <c r="AF25" s="33">
        <v>3</v>
      </c>
      <c r="AG25" s="33">
        <v>1</v>
      </c>
      <c r="AH25" s="34">
        <v>1</v>
      </c>
      <c r="AI25" s="33">
        <v>0</v>
      </c>
      <c r="AJ25" s="33">
        <v>0</v>
      </c>
      <c r="AK25" s="33">
        <v>2</v>
      </c>
      <c r="AL25" s="33">
        <v>2</v>
      </c>
      <c r="AM25" s="33">
        <v>1</v>
      </c>
      <c r="AN25" s="33">
        <v>0</v>
      </c>
      <c r="AO25" s="33">
        <v>1</v>
      </c>
      <c r="AP25" s="33">
        <v>3</v>
      </c>
      <c r="AQ25" s="33">
        <v>2</v>
      </c>
      <c r="AR25" s="33">
        <v>3</v>
      </c>
      <c r="AS25" s="33">
        <v>1</v>
      </c>
      <c r="AT25" s="33">
        <v>3</v>
      </c>
      <c r="AU25" s="33">
        <v>1</v>
      </c>
      <c r="AV25" s="33">
        <v>0</v>
      </c>
      <c r="AW25" s="33">
        <v>1</v>
      </c>
      <c r="AX25" s="33">
        <v>1</v>
      </c>
      <c r="AY25" s="33">
        <v>2</v>
      </c>
      <c r="AZ25" s="33">
        <v>2</v>
      </c>
      <c r="BA25" s="33">
        <v>0</v>
      </c>
      <c r="BB25" s="33">
        <v>1</v>
      </c>
      <c r="BC25" s="33">
        <v>1</v>
      </c>
      <c r="BD25" s="33">
        <v>2</v>
      </c>
      <c r="BE25" s="33">
        <v>2</v>
      </c>
      <c r="BF25" s="33">
        <v>3</v>
      </c>
      <c r="BG25" s="33">
        <v>0</v>
      </c>
      <c r="BH25" s="34">
        <v>2</v>
      </c>
    </row>
    <row r="26" spans="2:60" x14ac:dyDescent="0.25">
      <c r="B26" s="24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</row>
    <row r="27" spans="2:60" ht="15" customHeight="1" x14ac:dyDescent="0.25">
      <c r="B27" s="35" t="s">
        <v>21</v>
      </c>
      <c r="C27" s="35">
        <v>2</v>
      </c>
      <c r="D27" s="35">
        <v>2</v>
      </c>
      <c r="E27" s="35">
        <v>2</v>
      </c>
      <c r="F27" s="35">
        <v>2</v>
      </c>
      <c r="G27" s="35">
        <v>2</v>
      </c>
      <c r="H27" s="35">
        <v>2</v>
      </c>
      <c r="I27" s="35">
        <v>2</v>
      </c>
      <c r="J27" s="35">
        <v>2</v>
      </c>
      <c r="K27" s="35">
        <v>2</v>
      </c>
      <c r="L27" s="35">
        <v>2</v>
      </c>
      <c r="M27" s="35">
        <v>2</v>
      </c>
      <c r="N27" s="35">
        <v>2</v>
      </c>
      <c r="O27" s="54">
        <v>20</v>
      </c>
      <c r="P27" s="54">
        <v>20</v>
      </c>
      <c r="Q27" s="54">
        <v>20</v>
      </c>
      <c r="R27" s="54">
        <v>20</v>
      </c>
      <c r="S27" s="54">
        <v>20</v>
      </c>
      <c r="T27" s="54">
        <v>20</v>
      </c>
      <c r="U27" s="54">
        <v>20</v>
      </c>
      <c r="V27" s="54">
        <v>20</v>
      </c>
      <c r="W27" s="54">
        <v>20</v>
      </c>
      <c r="X27" s="54">
        <v>20</v>
      </c>
      <c r="Y27" s="54">
        <v>20</v>
      </c>
      <c r="Z27" s="54">
        <v>20</v>
      </c>
      <c r="AA27" s="54">
        <v>20</v>
      </c>
      <c r="AB27" s="54">
        <v>20</v>
      </c>
      <c r="AC27" s="54">
        <v>20</v>
      </c>
      <c r="AD27" s="54">
        <v>20</v>
      </c>
      <c r="AE27" s="54">
        <v>20</v>
      </c>
      <c r="AF27" s="54">
        <v>20</v>
      </c>
      <c r="AG27" s="54">
        <v>20</v>
      </c>
      <c r="AH27" s="54">
        <v>20</v>
      </c>
      <c r="AI27" s="54">
        <v>20</v>
      </c>
      <c r="AJ27" s="54">
        <v>20</v>
      </c>
      <c r="AK27" s="54">
        <v>20</v>
      </c>
      <c r="AL27" s="54">
        <v>20</v>
      </c>
      <c r="AM27" s="54">
        <v>20</v>
      </c>
      <c r="AN27" s="54">
        <v>20</v>
      </c>
      <c r="AO27" s="54">
        <v>20</v>
      </c>
      <c r="AP27" s="54">
        <v>20</v>
      </c>
      <c r="AQ27" s="54">
        <v>20</v>
      </c>
      <c r="AR27" s="54">
        <v>20</v>
      </c>
      <c r="AS27" s="54">
        <v>20</v>
      </c>
      <c r="AT27" s="54">
        <v>20</v>
      </c>
      <c r="AU27" s="54">
        <v>20</v>
      </c>
      <c r="AV27" s="54">
        <v>20</v>
      </c>
      <c r="AW27" s="54">
        <v>20</v>
      </c>
      <c r="AX27" s="54">
        <v>20</v>
      </c>
      <c r="AY27" s="54">
        <v>20</v>
      </c>
      <c r="AZ27" s="54">
        <v>20</v>
      </c>
      <c r="BA27" s="54">
        <v>20</v>
      </c>
      <c r="BB27" s="54">
        <v>20</v>
      </c>
      <c r="BC27" s="54">
        <v>20</v>
      </c>
      <c r="BD27" s="54">
        <v>20</v>
      </c>
      <c r="BE27" s="54">
        <v>20</v>
      </c>
      <c r="BF27" s="54">
        <v>20</v>
      </c>
      <c r="BG27" s="54">
        <v>20</v>
      </c>
      <c r="BH27" s="54">
        <v>20</v>
      </c>
    </row>
    <row r="28" spans="2:60" x14ac:dyDescent="0.25">
      <c r="B28" s="39" t="s">
        <v>13</v>
      </c>
      <c r="C28" s="39" t="s">
        <v>0</v>
      </c>
      <c r="D28" s="39" t="s">
        <v>0</v>
      </c>
      <c r="E28" s="39" t="s">
        <v>0</v>
      </c>
      <c r="F28" s="39" t="s">
        <v>0</v>
      </c>
      <c r="G28" s="39" t="s">
        <v>0</v>
      </c>
      <c r="H28" s="39" t="s">
        <v>0</v>
      </c>
      <c r="I28" s="39" t="s">
        <v>3</v>
      </c>
      <c r="J28" s="39" t="s">
        <v>3</v>
      </c>
      <c r="K28" s="39" t="s">
        <v>3</v>
      </c>
      <c r="L28" s="39" t="s">
        <v>3</v>
      </c>
      <c r="M28" s="39" t="s">
        <v>3</v>
      </c>
      <c r="N28" s="39" t="s">
        <v>3</v>
      </c>
      <c r="O28" s="51" t="s">
        <v>0</v>
      </c>
      <c r="P28" s="51" t="s">
        <v>0</v>
      </c>
      <c r="Q28" s="51" t="s">
        <v>0</v>
      </c>
      <c r="R28" s="51" t="s">
        <v>0</v>
      </c>
      <c r="S28" s="51" t="s">
        <v>0</v>
      </c>
      <c r="T28" s="51" t="s">
        <v>0</v>
      </c>
      <c r="U28" s="51" t="s">
        <v>0</v>
      </c>
      <c r="V28" s="51" t="s">
        <v>0</v>
      </c>
      <c r="W28" s="51" t="s">
        <v>0</v>
      </c>
      <c r="X28" s="51" t="s">
        <v>0</v>
      </c>
      <c r="Y28" s="51" t="s">
        <v>0</v>
      </c>
      <c r="Z28" s="51" t="s">
        <v>0</v>
      </c>
      <c r="AA28" s="51" t="s">
        <v>0</v>
      </c>
      <c r="AB28" s="51" t="s">
        <v>0</v>
      </c>
      <c r="AC28" s="51" t="s">
        <v>0</v>
      </c>
      <c r="AD28" s="51" t="s">
        <v>0</v>
      </c>
      <c r="AE28" s="51" t="s">
        <v>0</v>
      </c>
      <c r="AF28" s="51" t="s">
        <v>0</v>
      </c>
      <c r="AG28" s="51" t="s">
        <v>0</v>
      </c>
      <c r="AH28" s="51" t="s">
        <v>0</v>
      </c>
      <c r="AI28" s="51" t="s">
        <v>3</v>
      </c>
      <c r="AJ28" s="51" t="s">
        <v>3</v>
      </c>
      <c r="AK28" s="51" t="s">
        <v>3</v>
      </c>
      <c r="AL28" s="51" t="s">
        <v>3</v>
      </c>
      <c r="AM28" s="51" t="s">
        <v>3</v>
      </c>
      <c r="AN28" s="51" t="s">
        <v>3</v>
      </c>
      <c r="AO28" s="51" t="s">
        <v>3</v>
      </c>
      <c r="AP28" s="51" t="s">
        <v>3</v>
      </c>
      <c r="AQ28" s="51" t="s">
        <v>3</v>
      </c>
      <c r="AR28" s="51" t="s">
        <v>3</v>
      </c>
      <c r="AS28" s="51" t="s">
        <v>3</v>
      </c>
      <c r="AT28" s="51" t="s">
        <v>3</v>
      </c>
      <c r="AU28" s="51" t="s">
        <v>3</v>
      </c>
      <c r="AV28" s="51" t="s">
        <v>3</v>
      </c>
      <c r="AW28" s="51" t="s">
        <v>3</v>
      </c>
      <c r="AX28" s="51" t="s">
        <v>3</v>
      </c>
      <c r="AY28" s="51" t="s">
        <v>3</v>
      </c>
      <c r="AZ28" s="51" t="s">
        <v>3</v>
      </c>
      <c r="BA28" s="51" t="s">
        <v>3</v>
      </c>
      <c r="BB28" s="51" t="s">
        <v>3</v>
      </c>
      <c r="BC28" s="51" t="s">
        <v>3</v>
      </c>
      <c r="BD28" s="51" t="s">
        <v>3</v>
      </c>
      <c r="BE28" s="51" t="s">
        <v>3</v>
      </c>
      <c r="BF28" s="51" t="s">
        <v>3</v>
      </c>
      <c r="BG28" s="51" t="s">
        <v>3</v>
      </c>
      <c r="BH28" s="54" t="s">
        <v>3</v>
      </c>
    </row>
    <row r="29" spans="2:60" x14ac:dyDescent="0.25">
      <c r="B29" s="39" t="s">
        <v>2</v>
      </c>
      <c r="C29" s="39">
        <v>2497</v>
      </c>
      <c r="D29" s="49">
        <v>2498</v>
      </c>
      <c r="E29" s="49">
        <v>1647</v>
      </c>
      <c r="F29" s="49">
        <v>2482</v>
      </c>
      <c r="G29" s="49">
        <v>2486</v>
      </c>
      <c r="H29" s="50">
        <v>2495</v>
      </c>
      <c r="I29" s="39">
        <v>2463</v>
      </c>
      <c r="J29" s="49">
        <v>1920</v>
      </c>
      <c r="K29" s="49">
        <v>3009</v>
      </c>
      <c r="L29" s="49">
        <v>2484</v>
      </c>
      <c r="M29" s="49">
        <v>2485</v>
      </c>
      <c r="N29" s="50">
        <v>2489</v>
      </c>
      <c r="O29" s="51">
        <v>4409</v>
      </c>
      <c r="P29" s="52">
        <v>2615</v>
      </c>
      <c r="Q29" s="52">
        <v>2621</v>
      </c>
      <c r="R29" s="52">
        <v>2771</v>
      </c>
      <c r="S29" s="52">
        <v>4389</v>
      </c>
      <c r="T29" s="52">
        <v>4397</v>
      </c>
      <c r="U29" s="52">
        <v>3934</v>
      </c>
      <c r="V29" s="52">
        <v>4395</v>
      </c>
      <c r="W29" s="52">
        <v>2613</v>
      </c>
      <c r="X29" s="52">
        <v>3933</v>
      </c>
      <c r="Y29" s="52">
        <v>4390</v>
      </c>
      <c r="Z29" s="52">
        <v>2687</v>
      </c>
      <c r="AA29" s="52">
        <v>2774</v>
      </c>
      <c r="AB29" s="52">
        <v>2475</v>
      </c>
      <c r="AC29" s="52">
        <v>2270</v>
      </c>
      <c r="AD29" s="52">
        <v>302</v>
      </c>
      <c r="AE29" s="52">
        <v>300</v>
      </c>
      <c r="AF29" s="52">
        <v>2690</v>
      </c>
      <c r="AG29" s="52">
        <v>4386</v>
      </c>
      <c r="AH29" s="53">
        <v>2120</v>
      </c>
      <c r="AI29" s="51">
        <v>2693</v>
      </c>
      <c r="AJ29" s="52">
        <v>2614</v>
      </c>
      <c r="AK29" s="52">
        <v>310</v>
      </c>
      <c r="AL29" s="52">
        <v>309</v>
      </c>
      <c r="AM29" s="52">
        <v>2178</v>
      </c>
      <c r="AN29" s="52">
        <v>2177</v>
      </c>
      <c r="AO29" s="52">
        <v>4385</v>
      </c>
      <c r="AP29" s="52">
        <v>4620</v>
      </c>
      <c r="AQ29" s="52">
        <v>3659</v>
      </c>
      <c r="AR29" s="52">
        <v>3930</v>
      </c>
      <c r="AS29" s="52">
        <v>4388</v>
      </c>
      <c r="AT29" s="52">
        <v>4408</v>
      </c>
      <c r="AU29" s="52">
        <v>3115</v>
      </c>
      <c r="AV29" s="52">
        <v>2617</v>
      </c>
      <c r="AW29" s="52">
        <v>295</v>
      </c>
      <c r="AX29" s="52">
        <v>2692</v>
      </c>
      <c r="AY29" s="52">
        <v>294</v>
      </c>
      <c r="AZ29" s="52">
        <v>304</v>
      </c>
      <c r="BA29" s="52">
        <v>301</v>
      </c>
      <c r="BB29" s="52">
        <v>2620</v>
      </c>
      <c r="BC29" s="52">
        <v>788</v>
      </c>
      <c r="BD29" s="52">
        <v>289</v>
      </c>
      <c r="BE29" s="52">
        <v>2491</v>
      </c>
      <c r="BF29" s="52">
        <v>3931</v>
      </c>
      <c r="BG29" s="52">
        <v>3927</v>
      </c>
      <c r="BH29" s="53">
        <v>308</v>
      </c>
    </row>
    <row r="30" spans="2:60" x14ac:dyDescent="0.25">
      <c r="B30" s="127" t="s">
        <v>7</v>
      </c>
      <c r="C30" s="48">
        <f t="shared" ref="C30:AH30" si="0">AVERAGE(C6,C16)</f>
        <v>1</v>
      </c>
      <c r="D30" s="37">
        <f t="shared" si="0"/>
        <v>0</v>
      </c>
      <c r="E30" s="37">
        <f t="shared" si="0"/>
        <v>0</v>
      </c>
      <c r="F30" s="37">
        <f t="shared" si="0"/>
        <v>0</v>
      </c>
      <c r="G30" s="37">
        <f t="shared" si="0"/>
        <v>0</v>
      </c>
      <c r="H30" s="38">
        <f t="shared" si="0"/>
        <v>0</v>
      </c>
      <c r="I30" s="48">
        <f t="shared" si="0"/>
        <v>0</v>
      </c>
      <c r="J30" s="37">
        <f t="shared" si="0"/>
        <v>0.5</v>
      </c>
      <c r="K30" s="37">
        <f t="shared" si="0"/>
        <v>1.5</v>
      </c>
      <c r="L30" s="37">
        <f t="shared" si="0"/>
        <v>0</v>
      </c>
      <c r="M30" s="37">
        <f t="shared" si="0"/>
        <v>1</v>
      </c>
      <c r="N30" s="38">
        <f t="shared" si="0"/>
        <v>0</v>
      </c>
      <c r="O30" s="48">
        <f t="shared" si="0"/>
        <v>2</v>
      </c>
      <c r="P30" s="37">
        <f t="shared" si="0"/>
        <v>0.5</v>
      </c>
      <c r="Q30" s="37">
        <f t="shared" si="0"/>
        <v>1</v>
      </c>
      <c r="R30" s="37">
        <f t="shared" si="0"/>
        <v>3</v>
      </c>
      <c r="S30" s="37">
        <f t="shared" si="0"/>
        <v>2.5</v>
      </c>
      <c r="T30" s="37">
        <f t="shared" si="0"/>
        <v>3</v>
      </c>
      <c r="U30" s="37">
        <f t="shared" si="0"/>
        <v>2.5</v>
      </c>
      <c r="V30" s="37">
        <f t="shared" si="0"/>
        <v>2.5</v>
      </c>
      <c r="W30" s="37">
        <f t="shared" si="0"/>
        <v>3</v>
      </c>
      <c r="X30" s="37">
        <f t="shared" si="0"/>
        <v>2.5</v>
      </c>
      <c r="Y30" s="37">
        <f t="shared" si="0"/>
        <v>1.5</v>
      </c>
      <c r="Z30" s="37">
        <f t="shared" si="0"/>
        <v>2</v>
      </c>
      <c r="AA30" s="37">
        <f t="shared" si="0"/>
        <v>1</v>
      </c>
      <c r="AB30" s="37">
        <f t="shared" si="0"/>
        <v>0</v>
      </c>
      <c r="AC30" s="37">
        <f t="shared" si="0"/>
        <v>2</v>
      </c>
      <c r="AD30" s="37">
        <f t="shared" si="0"/>
        <v>2</v>
      </c>
      <c r="AE30" s="37">
        <f t="shared" si="0"/>
        <v>2.5</v>
      </c>
      <c r="AF30" s="37">
        <f t="shared" si="0"/>
        <v>3</v>
      </c>
      <c r="AG30" s="37">
        <f t="shared" si="0"/>
        <v>1</v>
      </c>
      <c r="AH30" s="38">
        <f t="shared" si="0"/>
        <v>1.5</v>
      </c>
      <c r="AI30" s="48">
        <f t="shared" ref="AI30:BH30" si="1">AVERAGE(AI6,AI16)</f>
        <v>0.5</v>
      </c>
      <c r="AJ30" s="37">
        <f t="shared" si="1"/>
        <v>1</v>
      </c>
      <c r="AK30" s="37">
        <f t="shared" si="1"/>
        <v>0.5</v>
      </c>
      <c r="AL30" s="37">
        <f t="shared" si="1"/>
        <v>2</v>
      </c>
      <c r="AM30" s="37">
        <f t="shared" si="1"/>
        <v>0.5</v>
      </c>
      <c r="AN30" s="37">
        <f t="shared" si="1"/>
        <v>1.5</v>
      </c>
      <c r="AO30" s="37">
        <f t="shared" si="1"/>
        <v>1</v>
      </c>
      <c r="AP30" s="37">
        <f t="shared" si="1"/>
        <v>2.5</v>
      </c>
      <c r="AQ30" s="37">
        <f t="shared" si="1"/>
        <v>1.5</v>
      </c>
      <c r="AR30" s="37">
        <f t="shared" si="1"/>
        <v>2</v>
      </c>
      <c r="AS30" s="37">
        <f t="shared" si="1"/>
        <v>1.5</v>
      </c>
      <c r="AT30" s="37">
        <f t="shared" si="1"/>
        <v>2.5</v>
      </c>
      <c r="AU30" s="37">
        <f t="shared" si="1"/>
        <v>2</v>
      </c>
      <c r="AV30" s="37">
        <f t="shared" si="1"/>
        <v>0.5</v>
      </c>
      <c r="AW30" s="37">
        <f t="shared" si="1"/>
        <v>0</v>
      </c>
      <c r="AX30" s="37">
        <f t="shared" si="1"/>
        <v>1</v>
      </c>
      <c r="AY30" s="37">
        <f t="shared" si="1"/>
        <v>1</v>
      </c>
      <c r="AZ30" s="37">
        <f t="shared" si="1"/>
        <v>1.5</v>
      </c>
      <c r="BA30" s="37">
        <f t="shared" si="1"/>
        <v>0.5</v>
      </c>
      <c r="BB30" s="37">
        <f t="shared" si="1"/>
        <v>0.5</v>
      </c>
      <c r="BC30" s="37">
        <f t="shared" si="1"/>
        <v>2.5</v>
      </c>
      <c r="BD30" s="37">
        <f t="shared" si="1"/>
        <v>1.5</v>
      </c>
      <c r="BE30" s="37">
        <f t="shared" si="1"/>
        <v>2.5</v>
      </c>
      <c r="BF30" s="37">
        <f t="shared" si="1"/>
        <v>2.5</v>
      </c>
      <c r="BG30" s="37">
        <f t="shared" si="1"/>
        <v>2</v>
      </c>
      <c r="BH30" s="38">
        <f t="shared" si="1"/>
        <v>1</v>
      </c>
    </row>
    <row r="31" spans="2:60" x14ac:dyDescent="0.25">
      <c r="B31" s="128"/>
      <c r="C31" s="44">
        <f t="shared" ref="C31:AH31" si="2">AVERAGE(C7,C17)</f>
        <v>0</v>
      </c>
      <c r="D31" s="30">
        <f t="shared" si="2"/>
        <v>0</v>
      </c>
      <c r="E31" s="30">
        <f t="shared" si="2"/>
        <v>0</v>
      </c>
      <c r="F31" s="30">
        <f t="shared" si="2"/>
        <v>0</v>
      </c>
      <c r="G31" s="30">
        <f t="shared" si="2"/>
        <v>0.5</v>
      </c>
      <c r="H31" s="31">
        <f t="shared" si="2"/>
        <v>0</v>
      </c>
      <c r="I31" s="44">
        <f t="shared" si="2"/>
        <v>0</v>
      </c>
      <c r="J31" s="30">
        <f t="shared" si="2"/>
        <v>0.5</v>
      </c>
      <c r="K31" s="30">
        <f t="shared" si="2"/>
        <v>1.5</v>
      </c>
      <c r="L31" s="30">
        <f t="shared" si="2"/>
        <v>0</v>
      </c>
      <c r="M31" s="30">
        <f t="shared" si="2"/>
        <v>0</v>
      </c>
      <c r="N31" s="31">
        <f t="shared" si="2"/>
        <v>0</v>
      </c>
      <c r="O31" s="44">
        <f t="shared" si="2"/>
        <v>2</v>
      </c>
      <c r="P31" s="30">
        <f t="shared" si="2"/>
        <v>0.5</v>
      </c>
      <c r="Q31" s="30">
        <f t="shared" si="2"/>
        <v>0.5</v>
      </c>
      <c r="R31" s="30">
        <f t="shared" si="2"/>
        <v>3</v>
      </c>
      <c r="S31" s="30">
        <f t="shared" si="2"/>
        <v>2</v>
      </c>
      <c r="T31" s="30">
        <f t="shared" si="2"/>
        <v>3</v>
      </c>
      <c r="U31" s="30">
        <f t="shared" si="2"/>
        <v>2.5</v>
      </c>
      <c r="V31" s="30">
        <f t="shared" si="2"/>
        <v>2</v>
      </c>
      <c r="W31" s="30">
        <f t="shared" si="2"/>
        <v>2.5</v>
      </c>
      <c r="X31" s="30">
        <f t="shared" si="2"/>
        <v>2.5</v>
      </c>
      <c r="Y31" s="30">
        <f t="shared" si="2"/>
        <v>1</v>
      </c>
      <c r="Z31" s="30">
        <f t="shared" si="2"/>
        <v>3</v>
      </c>
      <c r="AA31" s="30">
        <f t="shared" si="2"/>
        <v>1</v>
      </c>
      <c r="AB31" s="30">
        <f t="shared" si="2"/>
        <v>0</v>
      </c>
      <c r="AC31" s="30">
        <f t="shared" si="2"/>
        <v>1</v>
      </c>
      <c r="AD31" s="30">
        <f t="shared" si="2"/>
        <v>2</v>
      </c>
      <c r="AE31" s="30">
        <f t="shared" si="2"/>
        <v>3</v>
      </c>
      <c r="AF31" s="30">
        <f t="shared" si="2"/>
        <v>3</v>
      </c>
      <c r="AG31" s="30">
        <f t="shared" si="2"/>
        <v>1</v>
      </c>
      <c r="AH31" s="31">
        <f t="shared" si="2"/>
        <v>1</v>
      </c>
      <c r="AI31" s="44">
        <f t="shared" ref="AI31:BH31" si="3">AVERAGE(AI7,AI17)</f>
        <v>0.5</v>
      </c>
      <c r="AJ31" s="30">
        <f t="shared" si="3"/>
        <v>1.5</v>
      </c>
      <c r="AK31" s="30">
        <f t="shared" si="3"/>
        <v>1.5</v>
      </c>
      <c r="AL31" s="30">
        <f t="shared" si="3"/>
        <v>2</v>
      </c>
      <c r="AM31" s="30">
        <f t="shared" si="3"/>
        <v>0.5</v>
      </c>
      <c r="AN31" s="30">
        <f t="shared" si="3"/>
        <v>1</v>
      </c>
      <c r="AO31" s="30">
        <f t="shared" si="3"/>
        <v>1</v>
      </c>
      <c r="AP31" s="30">
        <f t="shared" si="3"/>
        <v>2</v>
      </c>
      <c r="AQ31" s="30">
        <f t="shared" si="3"/>
        <v>2.5</v>
      </c>
      <c r="AR31" s="30">
        <f t="shared" si="3"/>
        <v>2.5</v>
      </c>
      <c r="AS31" s="30">
        <f t="shared" si="3"/>
        <v>1.5</v>
      </c>
      <c r="AT31" s="30">
        <f t="shared" si="3"/>
        <v>3</v>
      </c>
      <c r="AU31" s="30">
        <f t="shared" si="3"/>
        <v>1.5</v>
      </c>
      <c r="AV31" s="30">
        <f t="shared" si="3"/>
        <v>1</v>
      </c>
      <c r="AW31" s="30">
        <f t="shared" si="3"/>
        <v>0</v>
      </c>
      <c r="AX31" s="30">
        <f t="shared" si="3"/>
        <v>1.5</v>
      </c>
      <c r="AY31" s="30">
        <f t="shared" si="3"/>
        <v>0.5</v>
      </c>
      <c r="AZ31" s="30">
        <f t="shared" si="3"/>
        <v>1</v>
      </c>
      <c r="BA31" s="30">
        <f t="shared" si="3"/>
        <v>1.5</v>
      </c>
      <c r="BB31" s="30">
        <f t="shared" si="3"/>
        <v>0</v>
      </c>
      <c r="BC31" s="30">
        <f t="shared" si="3"/>
        <v>1.5</v>
      </c>
      <c r="BD31" s="30">
        <f t="shared" si="3"/>
        <v>2</v>
      </c>
      <c r="BE31" s="30">
        <f t="shared" si="3"/>
        <v>2</v>
      </c>
      <c r="BF31" s="30">
        <f t="shared" si="3"/>
        <v>2.5</v>
      </c>
      <c r="BG31" s="30">
        <f t="shared" si="3"/>
        <v>1.5</v>
      </c>
      <c r="BH31" s="31">
        <f t="shared" si="3"/>
        <v>1.5</v>
      </c>
    </row>
    <row r="32" spans="2:60" x14ac:dyDescent="0.25">
      <c r="B32" s="128"/>
      <c r="C32" s="44">
        <f t="shared" ref="C32:AH32" si="4">AVERAGE(C8,C18)</f>
        <v>0</v>
      </c>
      <c r="D32" s="30">
        <f t="shared" si="4"/>
        <v>0</v>
      </c>
      <c r="E32" s="30">
        <f t="shared" si="4"/>
        <v>0</v>
      </c>
      <c r="F32" s="30">
        <f t="shared" si="4"/>
        <v>1</v>
      </c>
      <c r="G32" s="30">
        <f t="shared" si="4"/>
        <v>0.5</v>
      </c>
      <c r="H32" s="31">
        <f t="shared" si="4"/>
        <v>0.5</v>
      </c>
      <c r="I32" s="44">
        <f t="shared" si="4"/>
        <v>0</v>
      </c>
      <c r="J32" s="30">
        <f t="shared" si="4"/>
        <v>0</v>
      </c>
      <c r="K32" s="30">
        <f t="shared" si="4"/>
        <v>0.5</v>
      </c>
      <c r="L32" s="30">
        <f t="shared" si="4"/>
        <v>0</v>
      </c>
      <c r="M32" s="30">
        <f t="shared" si="4"/>
        <v>0</v>
      </c>
      <c r="N32" s="31">
        <f t="shared" si="4"/>
        <v>0</v>
      </c>
      <c r="O32" s="44">
        <f t="shared" si="4"/>
        <v>1.5</v>
      </c>
      <c r="P32" s="30">
        <f t="shared" si="4"/>
        <v>1</v>
      </c>
      <c r="Q32" s="30">
        <f t="shared" si="4"/>
        <v>1</v>
      </c>
      <c r="R32" s="30">
        <f t="shared" si="4"/>
        <v>3</v>
      </c>
      <c r="S32" s="30">
        <f t="shared" si="4"/>
        <v>2.5</v>
      </c>
      <c r="T32" s="30">
        <f t="shared" si="4"/>
        <v>2.5</v>
      </c>
      <c r="U32" s="30">
        <f t="shared" si="4"/>
        <v>2</v>
      </c>
      <c r="V32" s="30">
        <f t="shared" si="4"/>
        <v>2.5</v>
      </c>
      <c r="W32" s="30">
        <f t="shared" si="4"/>
        <v>2</v>
      </c>
      <c r="X32" s="30">
        <f t="shared" si="4"/>
        <v>3</v>
      </c>
      <c r="Y32" s="30">
        <f t="shared" si="4"/>
        <v>2</v>
      </c>
      <c r="Z32" s="30">
        <f t="shared" si="4"/>
        <v>2.5</v>
      </c>
      <c r="AA32" s="30">
        <f t="shared" si="4"/>
        <v>0.5</v>
      </c>
      <c r="AB32" s="30">
        <f t="shared" si="4"/>
        <v>0.5</v>
      </c>
      <c r="AC32" s="30">
        <f t="shared" si="4"/>
        <v>1</v>
      </c>
      <c r="AD32" s="30">
        <f t="shared" si="4"/>
        <v>2.5</v>
      </c>
      <c r="AE32" s="30">
        <f t="shared" si="4"/>
        <v>2.5</v>
      </c>
      <c r="AF32" s="30">
        <f t="shared" si="4"/>
        <v>3</v>
      </c>
      <c r="AG32" s="30">
        <f t="shared" si="4"/>
        <v>1.5</v>
      </c>
      <c r="AH32" s="31">
        <f t="shared" si="4"/>
        <v>1</v>
      </c>
      <c r="AI32" s="44">
        <f t="shared" ref="AI32:BH32" si="5">AVERAGE(AI8,AI18)</f>
        <v>0</v>
      </c>
      <c r="AJ32" s="30">
        <f t="shared" si="5"/>
        <v>1</v>
      </c>
      <c r="AK32" s="30">
        <f t="shared" si="5"/>
        <v>0.5</v>
      </c>
      <c r="AL32" s="30">
        <f t="shared" si="5"/>
        <v>1</v>
      </c>
      <c r="AM32" s="30">
        <f t="shared" si="5"/>
        <v>0</v>
      </c>
      <c r="AN32" s="30">
        <f t="shared" si="5"/>
        <v>1.5</v>
      </c>
      <c r="AO32" s="30">
        <f t="shared" si="5"/>
        <v>1.5</v>
      </c>
      <c r="AP32" s="30">
        <f t="shared" si="5"/>
        <v>2.5</v>
      </c>
      <c r="AQ32" s="30">
        <f t="shared" si="5"/>
        <v>2</v>
      </c>
      <c r="AR32" s="30">
        <f t="shared" si="5"/>
        <v>3</v>
      </c>
      <c r="AS32" s="30">
        <f t="shared" si="5"/>
        <v>0.5</v>
      </c>
      <c r="AT32" s="30">
        <f t="shared" si="5"/>
        <v>3</v>
      </c>
      <c r="AU32" s="30">
        <f t="shared" si="5"/>
        <v>1</v>
      </c>
      <c r="AV32" s="30">
        <f t="shared" si="5"/>
        <v>0.5</v>
      </c>
      <c r="AW32" s="30">
        <f t="shared" si="5"/>
        <v>1</v>
      </c>
      <c r="AX32" s="30">
        <f t="shared" si="5"/>
        <v>1.5</v>
      </c>
      <c r="AY32" s="30">
        <f t="shared" si="5"/>
        <v>0.5</v>
      </c>
      <c r="AZ32" s="30">
        <f t="shared" si="5"/>
        <v>1.5</v>
      </c>
      <c r="BA32" s="30">
        <f t="shared" si="5"/>
        <v>1.5</v>
      </c>
      <c r="BB32" s="30">
        <f t="shared" si="5"/>
        <v>1</v>
      </c>
      <c r="BC32" s="30">
        <f t="shared" si="5"/>
        <v>2</v>
      </c>
      <c r="BD32" s="30">
        <f t="shared" si="5"/>
        <v>1.5</v>
      </c>
      <c r="BE32" s="30">
        <f t="shared" si="5"/>
        <v>1.5</v>
      </c>
      <c r="BF32" s="30">
        <f t="shared" si="5"/>
        <v>2</v>
      </c>
      <c r="BG32" s="30">
        <f t="shared" si="5"/>
        <v>2</v>
      </c>
      <c r="BH32" s="31">
        <f t="shared" si="5"/>
        <v>1.5</v>
      </c>
    </row>
    <row r="33" spans="2:60" x14ac:dyDescent="0.25">
      <c r="B33" s="128"/>
      <c r="C33" s="44">
        <f t="shared" ref="C33:AH33" si="6">AVERAGE(C9,C19)</f>
        <v>0</v>
      </c>
      <c r="D33" s="30">
        <f t="shared" si="6"/>
        <v>0.5</v>
      </c>
      <c r="E33" s="30">
        <f t="shared" si="6"/>
        <v>1</v>
      </c>
      <c r="F33" s="30">
        <f t="shared" si="6"/>
        <v>0</v>
      </c>
      <c r="G33" s="30">
        <f t="shared" si="6"/>
        <v>0</v>
      </c>
      <c r="H33" s="31">
        <f t="shared" si="6"/>
        <v>1</v>
      </c>
      <c r="I33" s="44">
        <f t="shared" si="6"/>
        <v>0</v>
      </c>
      <c r="J33" s="30">
        <f t="shared" si="6"/>
        <v>0</v>
      </c>
      <c r="K33" s="30">
        <f t="shared" si="6"/>
        <v>1</v>
      </c>
      <c r="L33" s="30">
        <f t="shared" si="6"/>
        <v>0</v>
      </c>
      <c r="M33" s="30">
        <f t="shared" si="6"/>
        <v>0</v>
      </c>
      <c r="N33" s="31">
        <f t="shared" si="6"/>
        <v>0</v>
      </c>
      <c r="O33" s="44">
        <f t="shared" si="6"/>
        <v>2</v>
      </c>
      <c r="P33" s="30">
        <f t="shared" si="6"/>
        <v>0.5</v>
      </c>
      <c r="Q33" s="30">
        <f t="shared" si="6"/>
        <v>1</v>
      </c>
      <c r="R33" s="30">
        <f t="shared" si="6"/>
        <v>3</v>
      </c>
      <c r="S33" s="30">
        <f t="shared" si="6"/>
        <v>3</v>
      </c>
      <c r="T33" s="30">
        <f t="shared" si="6"/>
        <v>2.5</v>
      </c>
      <c r="U33" s="30">
        <f t="shared" si="6"/>
        <v>2.5</v>
      </c>
      <c r="V33" s="30">
        <f t="shared" si="6"/>
        <v>2.5</v>
      </c>
      <c r="W33" s="30">
        <f t="shared" si="6"/>
        <v>3</v>
      </c>
      <c r="X33" s="30">
        <f t="shared" si="6"/>
        <v>2.5</v>
      </c>
      <c r="Y33" s="30">
        <f t="shared" si="6"/>
        <v>2</v>
      </c>
      <c r="Z33" s="30">
        <f t="shared" si="6"/>
        <v>2</v>
      </c>
      <c r="AA33" s="30">
        <f t="shared" si="6"/>
        <v>1</v>
      </c>
      <c r="AB33" s="30">
        <f t="shared" si="6"/>
        <v>0.5</v>
      </c>
      <c r="AC33" s="30">
        <f t="shared" si="6"/>
        <v>1.5</v>
      </c>
      <c r="AD33" s="30">
        <f t="shared" si="6"/>
        <v>2.5</v>
      </c>
      <c r="AE33" s="30">
        <f t="shared" si="6"/>
        <v>2</v>
      </c>
      <c r="AF33" s="30">
        <f t="shared" si="6"/>
        <v>3</v>
      </c>
      <c r="AG33" s="30">
        <f t="shared" si="6"/>
        <v>1</v>
      </c>
      <c r="AH33" s="31">
        <f t="shared" si="6"/>
        <v>1.5</v>
      </c>
      <c r="AI33" s="44">
        <f t="shared" ref="AI33:BH33" si="7">AVERAGE(AI9,AI19)</f>
        <v>0.5</v>
      </c>
      <c r="AJ33" s="30">
        <f t="shared" si="7"/>
        <v>1</v>
      </c>
      <c r="AK33" s="30">
        <f t="shared" si="7"/>
        <v>1.5</v>
      </c>
      <c r="AL33" s="30">
        <f t="shared" si="7"/>
        <v>1.5</v>
      </c>
      <c r="AM33" s="30">
        <f t="shared" si="7"/>
        <v>0.5</v>
      </c>
      <c r="AN33" s="30">
        <f t="shared" si="7"/>
        <v>1</v>
      </c>
      <c r="AO33" s="30">
        <f t="shared" si="7"/>
        <v>1</v>
      </c>
      <c r="AP33" s="30">
        <f t="shared" si="7"/>
        <v>2.5</v>
      </c>
      <c r="AQ33" s="30">
        <f t="shared" si="7"/>
        <v>1.5</v>
      </c>
      <c r="AR33" s="30">
        <f t="shared" si="7"/>
        <v>2.5</v>
      </c>
      <c r="AS33" s="30">
        <f t="shared" si="7"/>
        <v>1</v>
      </c>
      <c r="AT33" s="30">
        <f t="shared" si="7"/>
        <v>2.5</v>
      </c>
      <c r="AU33" s="30">
        <f t="shared" si="7"/>
        <v>1</v>
      </c>
      <c r="AV33" s="30">
        <f t="shared" si="7"/>
        <v>0</v>
      </c>
      <c r="AW33" s="30">
        <f t="shared" si="7"/>
        <v>0.5</v>
      </c>
      <c r="AX33" s="30">
        <f t="shared" si="7"/>
        <v>1</v>
      </c>
      <c r="AY33" s="30">
        <f t="shared" si="7"/>
        <v>0.5</v>
      </c>
      <c r="AZ33" s="30">
        <f t="shared" si="7"/>
        <v>1</v>
      </c>
      <c r="BA33" s="30">
        <f t="shared" si="7"/>
        <v>1</v>
      </c>
      <c r="BB33" s="30">
        <f t="shared" si="7"/>
        <v>1.5</v>
      </c>
      <c r="BC33" s="30">
        <f t="shared" si="7"/>
        <v>3</v>
      </c>
      <c r="BD33" s="30">
        <f t="shared" si="7"/>
        <v>1</v>
      </c>
      <c r="BE33" s="30">
        <f t="shared" si="7"/>
        <v>1.5</v>
      </c>
      <c r="BF33" s="30">
        <f t="shared" si="7"/>
        <v>2.5</v>
      </c>
      <c r="BG33" s="30">
        <f t="shared" si="7"/>
        <v>2</v>
      </c>
      <c r="BH33" s="31">
        <f t="shared" si="7"/>
        <v>1.5</v>
      </c>
    </row>
    <row r="34" spans="2:60" x14ac:dyDescent="0.25">
      <c r="B34" s="128"/>
      <c r="C34" s="44">
        <f t="shared" ref="C34:AH34" si="8">AVERAGE(C10,C20)</f>
        <v>0.5</v>
      </c>
      <c r="D34" s="30">
        <f t="shared" si="8"/>
        <v>0.5</v>
      </c>
      <c r="E34" s="30">
        <f t="shared" si="8"/>
        <v>0</v>
      </c>
      <c r="F34" s="30">
        <f t="shared" si="8"/>
        <v>0.5</v>
      </c>
      <c r="G34" s="30">
        <f t="shared" si="8"/>
        <v>0.5</v>
      </c>
      <c r="H34" s="31">
        <f t="shared" si="8"/>
        <v>0</v>
      </c>
      <c r="I34" s="44">
        <f t="shared" si="8"/>
        <v>0</v>
      </c>
      <c r="J34" s="30">
        <f t="shared" si="8"/>
        <v>0</v>
      </c>
      <c r="K34" s="30">
        <f t="shared" si="8"/>
        <v>0</v>
      </c>
      <c r="L34" s="30">
        <f t="shared" si="8"/>
        <v>0</v>
      </c>
      <c r="M34" s="30">
        <f t="shared" si="8"/>
        <v>0.5</v>
      </c>
      <c r="N34" s="31">
        <f t="shared" si="8"/>
        <v>0</v>
      </c>
      <c r="O34" s="44">
        <f t="shared" si="8"/>
        <v>2</v>
      </c>
      <c r="P34" s="30">
        <f t="shared" si="8"/>
        <v>1</v>
      </c>
      <c r="Q34" s="30">
        <f t="shared" si="8"/>
        <v>0.5</v>
      </c>
      <c r="R34" s="30">
        <f t="shared" si="8"/>
        <v>3</v>
      </c>
      <c r="S34" s="30">
        <f t="shared" si="8"/>
        <v>2.5</v>
      </c>
      <c r="T34" s="30">
        <f t="shared" si="8"/>
        <v>3</v>
      </c>
      <c r="U34" s="30">
        <f t="shared" si="8"/>
        <v>2</v>
      </c>
      <c r="V34" s="30">
        <f t="shared" si="8"/>
        <v>2.5</v>
      </c>
      <c r="W34" s="30">
        <f t="shared" si="8"/>
        <v>3</v>
      </c>
      <c r="X34" s="30">
        <f t="shared" si="8"/>
        <v>2.5</v>
      </c>
      <c r="Y34" s="30">
        <f t="shared" si="8"/>
        <v>2</v>
      </c>
      <c r="Z34" s="30">
        <f t="shared" si="8"/>
        <v>3</v>
      </c>
      <c r="AA34" s="30">
        <f t="shared" si="8"/>
        <v>1</v>
      </c>
      <c r="AB34" s="30">
        <f t="shared" si="8"/>
        <v>0</v>
      </c>
      <c r="AC34" s="30">
        <f t="shared" si="8"/>
        <v>1.5</v>
      </c>
      <c r="AD34" s="30">
        <f t="shared" si="8"/>
        <v>2</v>
      </c>
      <c r="AE34" s="30">
        <f t="shared" si="8"/>
        <v>2</v>
      </c>
      <c r="AF34" s="30">
        <f t="shared" si="8"/>
        <v>3</v>
      </c>
      <c r="AG34" s="30">
        <f t="shared" si="8"/>
        <v>1.5</v>
      </c>
      <c r="AH34" s="31">
        <f t="shared" si="8"/>
        <v>1.5</v>
      </c>
      <c r="AI34" s="44">
        <f t="shared" ref="AI34:BH34" si="9">AVERAGE(AI10,AI20)</f>
        <v>0</v>
      </c>
      <c r="AJ34" s="30">
        <f t="shared" si="9"/>
        <v>0.5</v>
      </c>
      <c r="AK34" s="30">
        <f t="shared" si="9"/>
        <v>1.5</v>
      </c>
      <c r="AL34" s="30">
        <f t="shared" si="9"/>
        <v>2</v>
      </c>
      <c r="AM34" s="30">
        <f t="shared" si="9"/>
        <v>0</v>
      </c>
      <c r="AN34" s="30">
        <f t="shared" si="9"/>
        <v>0.5</v>
      </c>
      <c r="AO34" s="30">
        <f t="shared" si="9"/>
        <v>1</v>
      </c>
      <c r="AP34" s="30">
        <f t="shared" si="9"/>
        <v>2.5</v>
      </c>
      <c r="AQ34" s="30">
        <f t="shared" si="9"/>
        <v>2</v>
      </c>
      <c r="AR34" s="30">
        <f t="shared" si="9"/>
        <v>3</v>
      </c>
      <c r="AS34" s="30">
        <f t="shared" si="9"/>
        <v>1.5</v>
      </c>
      <c r="AT34" s="30">
        <f t="shared" si="9"/>
        <v>3</v>
      </c>
      <c r="AU34" s="30">
        <f t="shared" si="9"/>
        <v>1</v>
      </c>
      <c r="AV34" s="30">
        <f t="shared" si="9"/>
        <v>0</v>
      </c>
      <c r="AW34" s="30">
        <f t="shared" si="9"/>
        <v>0</v>
      </c>
      <c r="AX34" s="30">
        <f t="shared" si="9"/>
        <v>1.5</v>
      </c>
      <c r="AY34" s="30">
        <f t="shared" si="9"/>
        <v>0.5</v>
      </c>
      <c r="AZ34" s="30">
        <f t="shared" si="9"/>
        <v>1</v>
      </c>
      <c r="BA34" s="30">
        <f t="shared" si="9"/>
        <v>0.5</v>
      </c>
      <c r="BB34" s="30">
        <f t="shared" si="9"/>
        <v>0.5</v>
      </c>
      <c r="BC34" s="30">
        <f t="shared" si="9"/>
        <v>2.5</v>
      </c>
      <c r="BD34" s="30">
        <f t="shared" si="9"/>
        <v>1.5</v>
      </c>
      <c r="BE34" s="30">
        <f t="shared" si="9"/>
        <v>2.5</v>
      </c>
      <c r="BF34" s="30">
        <f t="shared" si="9"/>
        <v>2.5</v>
      </c>
      <c r="BG34" s="30">
        <f t="shared" si="9"/>
        <v>2</v>
      </c>
      <c r="BH34" s="31">
        <f t="shared" si="9"/>
        <v>1.5</v>
      </c>
    </row>
    <row r="35" spans="2:60" x14ac:dyDescent="0.25">
      <c r="B35" s="128"/>
      <c r="C35" s="44">
        <f t="shared" ref="C35:AH35" si="10">AVERAGE(C11,C21)</f>
        <v>0.5</v>
      </c>
      <c r="D35" s="30">
        <f t="shared" si="10"/>
        <v>0</v>
      </c>
      <c r="E35" s="30">
        <f t="shared" si="10"/>
        <v>0</v>
      </c>
      <c r="F35" s="30">
        <f t="shared" si="10"/>
        <v>1</v>
      </c>
      <c r="G35" s="30">
        <f t="shared" si="10"/>
        <v>0.5</v>
      </c>
      <c r="H35" s="31">
        <f t="shared" si="10"/>
        <v>0.5</v>
      </c>
      <c r="I35" s="44">
        <f t="shared" si="10"/>
        <v>0</v>
      </c>
      <c r="J35" s="30">
        <f t="shared" si="10"/>
        <v>0</v>
      </c>
      <c r="K35" s="30">
        <f t="shared" si="10"/>
        <v>1.5</v>
      </c>
      <c r="L35" s="30">
        <f t="shared" si="10"/>
        <v>0</v>
      </c>
      <c r="M35" s="30">
        <f t="shared" si="10"/>
        <v>0</v>
      </c>
      <c r="N35" s="31">
        <f t="shared" si="10"/>
        <v>0.5</v>
      </c>
      <c r="O35" s="44">
        <f t="shared" si="10"/>
        <v>1.5</v>
      </c>
      <c r="P35" s="30">
        <f t="shared" si="10"/>
        <v>1</v>
      </c>
      <c r="Q35" s="30">
        <f t="shared" si="10"/>
        <v>0.5</v>
      </c>
      <c r="R35" s="30">
        <f t="shared" si="10"/>
        <v>2.5</v>
      </c>
      <c r="S35" s="30">
        <f t="shared" si="10"/>
        <v>3</v>
      </c>
      <c r="T35" s="30">
        <f t="shared" si="10"/>
        <v>2.5</v>
      </c>
      <c r="U35" s="30">
        <f t="shared" si="10"/>
        <v>2</v>
      </c>
      <c r="V35" s="30">
        <f t="shared" si="10"/>
        <v>2</v>
      </c>
      <c r="W35" s="30">
        <f t="shared" si="10"/>
        <v>2.5</v>
      </c>
      <c r="X35" s="30">
        <f t="shared" si="10"/>
        <v>2.5</v>
      </c>
      <c r="Y35" s="30">
        <f t="shared" si="10"/>
        <v>2.5</v>
      </c>
      <c r="Z35" s="30">
        <f t="shared" si="10"/>
        <v>2.5</v>
      </c>
      <c r="AA35" s="30">
        <f t="shared" si="10"/>
        <v>0</v>
      </c>
      <c r="AB35" s="30">
        <f t="shared" si="10"/>
        <v>0</v>
      </c>
      <c r="AC35" s="30">
        <f t="shared" si="10"/>
        <v>1</v>
      </c>
      <c r="AD35" s="30">
        <f t="shared" si="10"/>
        <v>2.5</v>
      </c>
      <c r="AE35" s="30">
        <f t="shared" si="10"/>
        <v>1.5</v>
      </c>
      <c r="AF35" s="30">
        <f t="shared" si="10"/>
        <v>3</v>
      </c>
      <c r="AG35" s="30">
        <f t="shared" si="10"/>
        <v>1.5</v>
      </c>
      <c r="AH35" s="31">
        <f t="shared" si="10"/>
        <v>1.5</v>
      </c>
      <c r="AI35" s="44">
        <f t="shared" ref="AI35:BH35" si="11">AVERAGE(AI11,AI21)</f>
        <v>0</v>
      </c>
      <c r="AJ35" s="30">
        <f t="shared" si="11"/>
        <v>0</v>
      </c>
      <c r="AK35" s="30">
        <f t="shared" si="11"/>
        <v>1</v>
      </c>
      <c r="AL35" s="30">
        <f t="shared" si="11"/>
        <v>1.5</v>
      </c>
      <c r="AM35" s="30">
        <f t="shared" si="11"/>
        <v>0</v>
      </c>
      <c r="AN35" s="30">
        <f t="shared" si="11"/>
        <v>1</v>
      </c>
      <c r="AO35" s="30">
        <f t="shared" si="11"/>
        <v>0.5</v>
      </c>
      <c r="AP35" s="30">
        <f t="shared" si="11"/>
        <v>3</v>
      </c>
      <c r="AQ35" s="30">
        <f t="shared" si="11"/>
        <v>2</v>
      </c>
      <c r="AR35" s="30">
        <f t="shared" si="11"/>
        <v>2.5</v>
      </c>
      <c r="AS35" s="30">
        <f t="shared" si="11"/>
        <v>1.5</v>
      </c>
      <c r="AT35" s="30">
        <f t="shared" si="11"/>
        <v>2.5</v>
      </c>
      <c r="AU35" s="30">
        <f t="shared" si="11"/>
        <v>1</v>
      </c>
      <c r="AV35" s="30">
        <f t="shared" si="11"/>
        <v>0</v>
      </c>
      <c r="AW35" s="30">
        <f t="shared" si="11"/>
        <v>1</v>
      </c>
      <c r="AX35" s="30">
        <f t="shared" si="11"/>
        <v>1.5</v>
      </c>
      <c r="AY35" s="30">
        <f t="shared" si="11"/>
        <v>1</v>
      </c>
      <c r="AZ35" s="30">
        <f t="shared" si="11"/>
        <v>1</v>
      </c>
      <c r="BA35" s="30">
        <f t="shared" si="11"/>
        <v>1.5</v>
      </c>
      <c r="BB35" s="30">
        <f t="shared" si="11"/>
        <v>1.5</v>
      </c>
      <c r="BC35" s="30">
        <f t="shared" si="11"/>
        <v>2</v>
      </c>
      <c r="BD35" s="30">
        <f t="shared" si="11"/>
        <v>1.5</v>
      </c>
      <c r="BE35" s="30">
        <f t="shared" si="11"/>
        <v>1.5</v>
      </c>
      <c r="BF35" s="30">
        <f t="shared" si="11"/>
        <v>2.5</v>
      </c>
      <c r="BG35" s="30">
        <f t="shared" si="11"/>
        <v>2.5</v>
      </c>
      <c r="BH35" s="31">
        <f t="shared" si="11"/>
        <v>2</v>
      </c>
    </row>
    <row r="36" spans="2:60" x14ac:dyDescent="0.25">
      <c r="B36" s="128"/>
      <c r="C36" s="44">
        <f t="shared" ref="C36:AH36" si="12">AVERAGE(C12,C22)</f>
        <v>0</v>
      </c>
      <c r="D36" s="30">
        <f t="shared" si="12"/>
        <v>0</v>
      </c>
      <c r="E36" s="30">
        <f t="shared" si="12"/>
        <v>0</v>
      </c>
      <c r="F36" s="30">
        <f t="shared" si="12"/>
        <v>0</v>
      </c>
      <c r="G36" s="30">
        <f t="shared" si="12"/>
        <v>0.5</v>
      </c>
      <c r="H36" s="31">
        <f t="shared" si="12"/>
        <v>0</v>
      </c>
      <c r="I36" s="44">
        <f t="shared" si="12"/>
        <v>0</v>
      </c>
      <c r="J36" s="30">
        <f t="shared" si="12"/>
        <v>0</v>
      </c>
      <c r="K36" s="30">
        <f t="shared" si="12"/>
        <v>1.5</v>
      </c>
      <c r="L36" s="30">
        <f t="shared" si="12"/>
        <v>0</v>
      </c>
      <c r="M36" s="30">
        <f t="shared" si="12"/>
        <v>0.5</v>
      </c>
      <c r="N36" s="31">
        <f t="shared" si="12"/>
        <v>1</v>
      </c>
      <c r="O36" s="44">
        <f t="shared" si="12"/>
        <v>2.5</v>
      </c>
      <c r="P36" s="30">
        <f t="shared" si="12"/>
        <v>0.5</v>
      </c>
      <c r="Q36" s="30">
        <f t="shared" si="12"/>
        <v>1.5</v>
      </c>
      <c r="R36" s="30">
        <f t="shared" si="12"/>
        <v>2.5</v>
      </c>
      <c r="S36" s="30">
        <f t="shared" si="12"/>
        <v>1</v>
      </c>
      <c r="T36" s="30">
        <f t="shared" si="12"/>
        <v>2.5</v>
      </c>
      <c r="U36" s="30">
        <f t="shared" si="12"/>
        <v>2.5</v>
      </c>
      <c r="V36" s="30">
        <f t="shared" si="12"/>
        <v>2</v>
      </c>
      <c r="W36" s="30">
        <f t="shared" si="12"/>
        <v>2.5</v>
      </c>
      <c r="X36" s="30">
        <f t="shared" si="12"/>
        <v>2.5</v>
      </c>
      <c r="Y36" s="30">
        <f t="shared" si="12"/>
        <v>2</v>
      </c>
      <c r="Z36" s="30">
        <f t="shared" si="12"/>
        <v>3</v>
      </c>
      <c r="AA36" s="30">
        <f t="shared" si="12"/>
        <v>0</v>
      </c>
      <c r="AB36" s="30">
        <f t="shared" si="12"/>
        <v>0.5</v>
      </c>
      <c r="AC36" s="30">
        <f t="shared" si="12"/>
        <v>1.5</v>
      </c>
      <c r="AD36" s="30">
        <f t="shared" si="12"/>
        <v>3</v>
      </c>
      <c r="AE36" s="30">
        <f t="shared" si="12"/>
        <v>2.5</v>
      </c>
      <c r="AF36" s="30">
        <f t="shared" si="12"/>
        <v>3</v>
      </c>
      <c r="AG36" s="30">
        <f t="shared" si="12"/>
        <v>1</v>
      </c>
      <c r="AH36" s="31">
        <f t="shared" si="12"/>
        <v>1.5</v>
      </c>
      <c r="AI36" s="44">
        <f t="shared" ref="AI36:BH36" si="13">AVERAGE(AI12,AI22)</f>
        <v>0.5</v>
      </c>
      <c r="AJ36" s="30">
        <f t="shared" si="13"/>
        <v>0.5</v>
      </c>
      <c r="AK36" s="30">
        <f t="shared" si="13"/>
        <v>1</v>
      </c>
      <c r="AL36" s="30">
        <f t="shared" si="13"/>
        <v>2</v>
      </c>
      <c r="AM36" s="30">
        <f t="shared" si="13"/>
        <v>0</v>
      </c>
      <c r="AN36" s="30">
        <f t="shared" si="13"/>
        <v>0.5</v>
      </c>
      <c r="AO36" s="30">
        <f t="shared" si="13"/>
        <v>0.5</v>
      </c>
      <c r="AP36" s="30">
        <f t="shared" si="13"/>
        <v>2.5</v>
      </c>
      <c r="AQ36" s="30">
        <f t="shared" si="13"/>
        <v>3</v>
      </c>
      <c r="AR36" s="30">
        <f t="shared" si="13"/>
        <v>3</v>
      </c>
      <c r="AS36" s="30">
        <f t="shared" si="13"/>
        <v>1</v>
      </c>
      <c r="AT36" s="30">
        <f t="shared" si="13"/>
        <v>3</v>
      </c>
      <c r="AU36" s="30">
        <f t="shared" si="13"/>
        <v>1.5</v>
      </c>
      <c r="AV36" s="30">
        <f t="shared" si="13"/>
        <v>0</v>
      </c>
      <c r="AW36" s="30">
        <f t="shared" si="13"/>
        <v>0.5</v>
      </c>
      <c r="AX36" s="30">
        <f t="shared" si="13"/>
        <v>1</v>
      </c>
      <c r="AY36" s="30">
        <f t="shared" si="13"/>
        <v>1</v>
      </c>
      <c r="AZ36" s="30">
        <f t="shared" si="13"/>
        <v>1</v>
      </c>
      <c r="BA36" s="30">
        <f t="shared" si="13"/>
        <v>1</v>
      </c>
      <c r="BB36" s="30">
        <f t="shared" si="13"/>
        <v>1.5</v>
      </c>
      <c r="BC36" s="30">
        <f t="shared" si="13"/>
        <v>2</v>
      </c>
      <c r="BD36" s="30">
        <f t="shared" si="13"/>
        <v>1</v>
      </c>
      <c r="BE36" s="30">
        <f t="shared" si="13"/>
        <v>1</v>
      </c>
      <c r="BF36" s="30">
        <f t="shared" si="13"/>
        <v>2.5</v>
      </c>
      <c r="BG36" s="30">
        <f t="shared" si="13"/>
        <v>2</v>
      </c>
      <c r="BH36" s="31">
        <f t="shared" si="13"/>
        <v>2</v>
      </c>
    </row>
    <row r="37" spans="2:60" x14ac:dyDescent="0.25">
      <c r="B37" s="128"/>
      <c r="C37" s="44">
        <f t="shared" ref="C37:AH37" si="14">AVERAGE(C13,C23)</f>
        <v>0</v>
      </c>
      <c r="D37" s="30">
        <f t="shared" si="14"/>
        <v>0.5</v>
      </c>
      <c r="E37" s="30">
        <f t="shared" si="14"/>
        <v>0</v>
      </c>
      <c r="F37" s="30">
        <f t="shared" si="14"/>
        <v>0.5</v>
      </c>
      <c r="G37" s="30">
        <f t="shared" si="14"/>
        <v>0</v>
      </c>
      <c r="H37" s="31">
        <f t="shared" si="14"/>
        <v>0</v>
      </c>
      <c r="I37" s="44">
        <f t="shared" si="14"/>
        <v>0</v>
      </c>
      <c r="J37" s="30">
        <f t="shared" si="14"/>
        <v>0.5</v>
      </c>
      <c r="K37" s="30">
        <f t="shared" si="14"/>
        <v>0.5</v>
      </c>
      <c r="L37" s="30">
        <f t="shared" si="14"/>
        <v>0</v>
      </c>
      <c r="M37" s="30">
        <f t="shared" si="14"/>
        <v>1</v>
      </c>
      <c r="N37" s="31">
        <f t="shared" si="14"/>
        <v>0</v>
      </c>
      <c r="O37" s="44">
        <f t="shared" si="14"/>
        <v>2</v>
      </c>
      <c r="P37" s="30">
        <f t="shared" si="14"/>
        <v>0.5</v>
      </c>
      <c r="Q37" s="30">
        <f t="shared" si="14"/>
        <v>0.5</v>
      </c>
      <c r="R37" s="30">
        <f t="shared" si="14"/>
        <v>2.5</v>
      </c>
      <c r="S37" s="30">
        <f t="shared" si="14"/>
        <v>2.5</v>
      </c>
      <c r="T37" s="30">
        <f t="shared" si="14"/>
        <v>3</v>
      </c>
      <c r="U37" s="30">
        <f t="shared" si="14"/>
        <v>2.5</v>
      </c>
      <c r="V37" s="30">
        <f t="shared" si="14"/>
        <v>2.5</v>
      </c>
      <c r="W37" s="30">
        <f t="shared" si="14"/>
        <v>3</v>
      </c>
      <c r="X37" s="30">
        <f t="shared" si="14"/>
        <v>2</v>
      </c>
      <c r="Y37" s="30">
        <f t="shared" si="14"/>
        <v>1.5</v>
      </c>
      <c r="Z37" s="30">
        <f t="shared" si="14"/>
        <v>3</v>
      </c>
      <c r="AA37" s="30">
        <f t="shared" si="14"/>
        <v>1</v>
      </c>
      <c r="AB37" s="30">
        <f t="shared" si="14"/>
        <v>0.5</v>
      </c>
      <c r="AC37" s="30">
        <f t="shared" si="14"/>
        <v>1.5</v>
      </c>
      <c r="AD37" s="30">
        <f t="shared" si="14"/>
        <v>2</v>
      </c>
      <c r="AE37" s="30">
        <f t="shared" si="14"/>
        <v>3</v>
      </c>
      <c r="AF37" s="30">
        <f t="shared" si="14"/>
        <v>3</v>
      </c>
      <c r="AG37" s="30">
        <f t="shared" si="14"/>
        <v>1.5</v>
      </c>
      <c r="AH37" s="31">
        <f t="shared" si="14"/>
        <v>1.5</v>
      </c>
      <c r="AI37" s="44">
        <f t="shared" ref="AI37:BH37" si="15">AVERAGE(AI13,AI23)</f>
        <v>0</v>
      </c>
      <c r="AJ37" s="30">
        <f t="shared" si="15"/>
        <v>0.5</v>
      </c>
      <c r="AK37" s="30">
        <f t="shared" si="15"/>
        <v>1.5</v>
      </c>
      <c r="AL37" s="30">
        <f t="shared" si="15"/>
        <v>1.5</v>
      </c>
      <c r="AM37" s="30">
        <f t="shared" si="15"/>
        <v>0.5</v>
      </c>
      <c r="AN37" s="30">
        <f t="shared" si="15"/>
        <v>1</v>
      </c>
      <c r="AO37" s="30">
        <f t="shared" si="15"/>
        <v>0.5</v>
      </c>
      <c r="AP37" s="30">
        <f t="shared" si="15"/>
        <v>3</v>
      </c>
      <c r="AQ37" s="30">
        <f t="shared" si="15"/>
        <v>2.5</v>
      </c>
      <c r="AR37" s="30">
        <f t="shared" si="15"/>
        <v>3</v>
      </c>
      <c r="AS37" s="30">
        <f t="shared" si="15"/>
        <v>1.5</v>
      </c>
      <c r="AT37" s="30">
        <f t="shared" si="15"/>
        <v>3</v>
      </c>
      <c r="AU37" s="30">
        <f t="shared" si="15"/>
        <v>2</v>
      </c>
      <c r="AV37" s="30">
        <f t="shared" si="15"/>
        <v>0.5</v>
      </c>
      <c r="AW37" s="30">
        <f t="shared" si="15"/>
        <v>1</v>
      </c>
      <c r="AX37" s="30">
        <f t="shared" si="15"/>
        <v>1</v>
      </c>
      <c r="AY37" s="30">
        <f t="shared" si="15"/>
        <v>1</v>
      </c>
      <c r="AZ37" s="30">
        <f t="shared" si="15"/>
        <v>1.5</v>
      </c>
      <c r="BA37" s="30">
        <f t="shared" si="15"/>
        <v>0.5</v>
      </c>
      <c r="BB37" s="30">
        <f t="shared" si="15"/>
        <v>0.5</v>
      </c>
      <c r="BC37" s="30">
        <f t="shared" si="15"/>
        <v>3</v>
      </c>
      <c r="BD37" s="30">
        <f t="shared" si="15"/>
        <v>1.5</v>
      </c>
      <c r="BE37" s="30">
        <f t="shared" si="15"/>
        <v>2</v>
      </c>
      <c r="BF37" s="30">
        <f t="shared" si="15"/>
        <v>2.5</v>
      </c>
      <c r="BG37" s="30">
        <f t="shared" si="15"/>
        <v>1.5</v>
      </c>
      <c r="BH37" s="31">
        <f t="shared" si="15"/>
        <v>1.5</v>
      </c>
    </row>
    <row r="38" spans="2:60" x14ac:dyDescent="0.25">
      <c r="B38" s="128"/>
      <c r="C38" s="44">
        <f t="shared" ref="C38:AH38" si="16">AVERAGE(C14,C24)</f>
        <v>0</v>
      </c>
      <c r="D38" s="30">
        <f t="shared" si="16"/>
        <v>0</v>
      </c>
      <c r="E38" s="30">
        <f t="shared" si="16"/>
        <v>0</v>
      </c>
      <c r="F38" s="30">
        <f t="shared" si="16"/>
        <v>0.5</v>
      </c>
      <c r="G38" s="30">
        <f t="shared" si="16"/>
        <v>1</v>
      </c>
      <c r="H38" s="31">
        <f t="shared" si="16"/>
        <v>0</v>
      </c>
      <c r="I38" s="44">
        <f t="shared" si="16"/>
        <v>0</v>
      </c>
      <c r="J38" s="30">
        <f t="shared" si="16"/>
        <v>0</v>
      </c>
      <c r="K38" s="30">
        <f t="shared" si="16"/>
        <v>1.5</v>
      </c>
      <c r="L38" s="30">
        <f t="shared" si="16"/>
        <v>0.5</v>
      </c>
      <c r="M38" s="30">
        <f t="shared" si="16"/>
        <v>0</v>
      </c>
      <c r="N38" s="31">
        <f t="shared" si="16"/>
        <v>0.5</v>
      </c>
      <c r="O38" s="44">
        <f t="shared" si="16"/>
        <v>1.5</v>
      </c>
      <c r="P38" s="30">
        <f t="shared" si="16"/>
        <v>0.5</v>
      </c>
      <c r="Q38" s="30">
        <f t="shared" si="16"/>
        <v>0</v>
      </c>
      <c r="R38" s="30">
        <f t="shared" si="16"/>
        <v>3</v>
      </c>
      <c r="S38" s="30">
        <f t="shared" si="16"/>
        <v>2.5</v>
      </c>
      <c r="T38" s="30">
        <f t="shared" si="16"/>
        <v>3</v>
      </c>
      <c r="U38" s="30">
        <f t="shared" si="16"/>
        <v>2.5</v>
      </c>
      <c r="V38" s="30">
        <f t="shared" si="16"/>
        <v>3</v>
      </c>
      <c r="W38" s="30">
        <f t="shared" si="16"/>
        <v>2.5</v>
      </c>
      <c r="X38" s="30">
        <f t="shared" si="16"/>
        <v>2</v>
      </c>
      <c r="Y38" s="30">
        <f t="shared" si="16"/>
        <v>2</v>
      </c>
      <c r="Z38" s="30">
        <f t="shared" si="16"/>
        <v>3</v>
      </c>
      <c r="AA38" s="30">
        <f t="shared" si="16"/>
        <v>1</v>
      </c>
      <c r="AB38" s="30">
        <f t="shared" si="16"/>
        <v>2</v>
      </c>
      <c r="AC38" s="30">
        <f t="shared" si="16"/>
        <v>1.5</v>
      </c>
      <c r="AD38" s="30">
        <f t="shared" si="16"/>
        <v>2.5</v>
      </c>
      <c r="AE38" s="30">
        <f t="shared" si="16"/>
        <v>2.5</v>
      </c>
      <c r="AF38" s="30">
        <f t="shared" si="16"/>
        <v>3</v>
      </c>
      <c r="AG38" s="30">
        <f t="shared" si="16"/>
        <v>1</v>
      </c>
      <c r="AH38" s="31">
        <f t="shared" si="16"/>
        <v>1</v>
      </c>
      <c r="AI38" s="44">
        <f t="shared" ref="AI38:BH38" si="17">AVERAGE(AI14,AI24)</f>
        <v>0</v>
      </c>
      <c r="AJ38" s="30">
        <f t="shared" si="17"/>
        <v>0.5</v>
      </c>
      <c r="AK38" s="30">
        <f t="shared" si="17"/>
        <v>0.5</v>
      </c>
      <c r="AL38" s="30">
        <f t="shared" si="17"/>
        <v>1.5</v>
      </c>
      <c r="AM38" s="30">
        <f t="shared" si="17"/>
        <v>0.5</v>
      </c>
      <c r="AN38" s="30">
        <f t="shared" si="17"/>
        <v>0.5</v>
      </c>
      <c r="AO38" s="30">
        <f t="shared" si="17"/>
        <v>0</v>
      </c>
      <c r="AP38" s="30">
        <f t="shared" si="17"/>
        <v>3</v>
      </c>
      <c r="AQ38" s="30">
        <f t="shared" si="17"/>
        <v>3</v>
      </c>
      <c r="AR38" s="30">
        <f t="shared" si="17"/>
        <v>3</v>
      </c>
      <c r="AS38" s="30">
        <f t="shared" si="17"/>
        <v>1</v>
      </c>
      <c r="AT38" s="30">
        <f t="shared" si="17"/>
        <v>2.5</v>
      </c>
      <c r="AU38" s="30">
        <f t="shared" si="17"/>
        <v>1.5</v>
      </c>
      <c r="AV38" s="30">
        <f t="shared" si="17"/>
        <v>0.5</v>
      </c>
      <c r="AW38" s="30">
        <f t="shared" si="17"/>
        <v>1</v>
      </c>
      <c r="AX38" s="30">
        <f t="shared" si="17"/>
        <v>0.5</v>
      </c>
      <c r="AY38" s="30">
        <f t="shared" si="17"/>
        <v>1</v>
      </c>
      <c r="AZ38" s="30">
        <f t="shared" si="17"/>
        <v>1.5</v>
      </c>
      <c r="BA38" s="30">
        <f t="shared" si="17"/>
        <v>0.5</v>
      </c>
      <c r="BB38" s="30">
        <f t="shared" si="17"/>
        <v>1.5</v>
      </c>
      <c r="BC38" s="30">
        <f t="shared" si="17"/>
        <v>2.5</v>
      </c>
      <c r="BD38" s="30">
        <f t="shared" si="17"/>
        <v>1</v>
      </c>
      <c r="BE38" s="30">
        <f t="shared" si="17"/>
        <v>1.5</v>
      </c>
      <c r="BF38" s="30">
        <f t="shared" si="17"/>
        <v>2.5</v>
      </c>
      <c r="BG38" s="30">
        <f t="shared" si="17"/>
        <v>1.5</v>
      </c>
      <c r="BH38" s="31">
        <f t="shared" si="17"/>
        <v>2</v>
      </c>
    </row>
    <row r="39" spans="2:60" x14ac:dyDescent="0.25">
      <c r="B39" s="129"/>
      <c r="C39" s="45">
        <f t="shared" ref="C39:AH39" si="18">AVERAGE(C15,C25)</f>
        <v>0</v>
      </c>
      <c r="D39" s="33">
        <f t="shared" si="18"/>
        <v>0</v>
      </c>
      <c r="E39" s="33">
        <f t="shared" si="18"/>
        <v>0.5</v>
      </c>
      <c r="F39" s="33">
        <f t="shared" si="18"/>
        <v>0.5</v>
      </c>
      <c r="G39" s="33">
        <f t="shared" si="18"/>
        <v>0</v>
      </c>
      <c r="H39" s="34">
        <f t="shared" si="18"/>
        <v>0</v>
      </c>
      <c r="I39" s="45">
        <f t="shared" si="18"/>
        <v>0.5</v>
      </c>
      <c r="J39" s="33">
        <f t="shared" si="18"/>
        <v>0</v>
      </c>
      <c r="K39" s="33">
        <f t="shared" si="18"/>
        <v>1.5</v>
      </c>
      <c r="L39" s="33">
        <f t="shared" si="18"/>
        <v>0</v>
      </c>
      <c r="M39" s="33">
        <f t="shared" si="18"/>
        <v>0</v>
      </c>
      <c r="N39" s="34">
        <f t="shared" si="18"/>
        <v>0</v>
      </c>
      <c r="O39" s="45">
        <f t="shared" si="18"/>
        <v>2</v>
      </c>
      <c r="P39" s="33">
        <f t="shared" si="18"/>
        <v>0.5</v>
      </c>
      <c r="Q39" s="33">
        <f t="shared" si="18"/>
        <v>0.5</v>
      </c>
      <c r="R39" s="33">
        <f t="shared" si="18"/>
        <v>3</v>
      </c>
      <c r="S39" s="33">
        <f t="shared" si="18"/>
        <v>2.5</v>
      </c>
      <c r="T39" s="33">
        <f t="shared" si="18"/>
        <v>3</v>
      </c>
      <c r="U39" s="33">
        <f t="shared" si="18"/>
        <v>2.5</v>
      </c>
      <c r="V39" s="33">
        <f t="shared" si="18"/>
        <v>2.5</v>
      </c>
      <c r="W39" s="33">
        <f t="shared" si="18"/>
        <v>3</v>
      </c>
      <c r="X39" s="33">
        <f t="shared" si="18"/>
        <v>2.5</v>
      </c>
      <c r="Y39" s="33">
        <f t="shared" si="18"/>
        <v>2</v>
      </c>
      <c r="Z39" s="33">
        <f t="shared" si="18"/>
        <v>3</v>
      </c>
      <c r="AA39" s="33">
        <f t="shared" si="18"/>
        <v>2</v>
      </c>
      <c r="AB39" s="33">
        <f t="shared" si="18"/>
        <v>0.5</v>
      </c>
      <c r="AC39" s="33">
        <f t="shared" si="18"/>
        <v>2</v>
      </c>
      <c r="AD39" s="33">
        <f t="shared" si="18"/>
        <v>2</v>
      </c>
      <c r="AE39" s="33">
        <f t="shared" si="18"/>
        <v>2</v>
      </c>
      <c r="AF39" s="33">
        <f t="shared" si="18"/>
        <v>3</v>
      </c>
      <c r="AG39" s="33">
        <f t="shared" si="18"/>
        <v>1</v>
      </c>
      <c r="AH39" s="34">
        <f t="shared" si="18"/>
        <v>1.5</v>
      </c>
      <c r="AI39" s="45">
        <f t="shared" ref="AI39:BH39" si="19">AVERAGE(AI15,AI25)</f>
        <v>0.5</v>
      </c>
      <c r="AJ39" s="33">
        <f t="shared" si="19"/>
        <v>0.5</v>
      </c>
      <c r="AK39" s="33">
        <f t="shared" si="19"/>
        <v>1.5</v>
      </c>
      <c r="AL39" s="33">
        <f t="shared" si="19"/>
        <v>2</v>
      </c>
      <c r="AM39" s="33">
        <f t="shared" si="19"/>
        <v>0.5</v>
      </c>
      <c r="AN39" s="33">
        <f t="shared" si="19"/>
        <v>1</v>
      </c>
      <c r="AO39" s="33">
        <f t="shared" si="19"/>
        <v>1.5</v>
      </c>
      <c r="AP39" s="33">
        <f t="shared" si="19"/>
        <v>3</v>
      </c>
      <c r="AQ39" s="33">
        <f t="shared" si="19"/>
        <v>2.5</v>
      </c>
      <c r="AR39" s="33">
        <f t="shared" si="19"/>
        <v>3</v>
      </c>
      <c r="AS39" s="33">
        <f t="shared" si="19"/>
        <v>1</v>
      </c>
      <c r="AT39" s="33">
        <f t="shared" si="19"/>
        <v>3</v>
      </c>
      <c r="AU39" s="33">
        <f t="shared" si="19"/>
        <v>1.5</v>
      </c>
      <c r="AV39" s="33">
        <f t="shared" si="19"/>
        <v>0</v>
      </c>
      <c r="AW39" s="33">
        <f t="shared" si="19"/>
        <v>0.5</v>
      </c>
      <c r="AX39" s="33">
        <f t="shared" si="19"/>
        <v>1</v>
      </c>
      <c r="AY39" s="33">
        <f t="shared" si="19"/>
        <v>1</v>
      </c>
      <c r="AZ39" s="33">
        <f t="shared" si="19"/>
        <v>1.5</v>
      </c>
      <c r="BA39" s="33">
        <f t="shared" si="19"/>
        <v>0.5</v>
      </c>
      <c r="BB39" s="33">
        <f t="shared" si="19"/>
        <v>1</v>
      </c>
      <c r="BC39" s="33">
        <f t="shared" si="19"/>
        <v>2</v>
      </c>
      <c r="BD39" s="33">
        <f t="shared" si="19"/>
        <v>1.5</v>
      </c>
      <c r="BE39" s="33">
        <f t="shared" si="19"/>
        <v>2</v>
      </c>
      <c r="BF39" s="33">
        <f t="shared" si="19"/>
        <v>2.5</v>
      </c>
      <c r="BG39" s="33">
        <f t="shared" si="19"/>
        <v>0</v>
      </c>
      <c r="BH39" s="34">
        <f t="shared" si="19"/>
        <v>1.5</v>
      </c>
    </row>
    <row r="40" spans="2:60" x14ac:dyDescent="0.25">
      <c r="B40" s="55" t="s">
        <v>22</v>
      </c>
      <c r="C40" s="51">
        <f t="shared" ref="C40:N40" si="20">SUM(C30:C39)</f>
        <v>2</v>
      </c>
      <c r="D40" s="52">
        <f t="shared" si="20"/>
        <v>1.5</v>
      </c>
      <c r="E40" s="52">
        <f t="shared" si="20"/>
        <v>1.5</v>
      </c>
      <c r="F40" s="52">
        <f t="shared" si="20"/>
        <v>4</v>
      </c>
      <c r="G40" s="52">
        <f t="shared" si="20"/>
        <v>3.5</v>
      </c>
      <c r="H40" s="53">
        <f t="shared" si="20"/>
        <v>2</v>
      </c>
      <c r="I40" s="51">
        <f t="shared" si="20"/>
        <v>0.5</v>
      </c>
      <c r="J40" s="52">
        <f t="shared" si="20"/>
        <v>1.5</v>
      </c>
      <c r="K40" s="52">
        <f t="shared" si="20"/>
        <v>11</v>
      </c>
      <c r="L40" s="52">
        <f t="shared" si="20"/>
        <v>0.5</v>
      </c>
      <c r="M40" s="52">
        <f t="shared" si="20"/>
        <v>3</v>
      </c>
      <c r="N40" s="53">
        <f t="shared" si="20"/>
        <v>2</v>
      </c>
      <c r="O40" s="51">
        <f t="shared" ref="O40:Z40" si="21">SUM(O30:O39)</f>
        <v>19</v>
      </c>
      <c r="P40" s="52">
        <f t="shared" si="21"/>
        <v>6.5</v>
      </c>
      <c r="Q40" s="52">
        <f t="shared" si="21"/>
        <v>7</v>
      </c>
      <c r="R40" s="52">
        <f t="shared" si="21"/>
        <v>28.5</v>
      </c>
      <c r="S40" s="52">
        <f t="shared" si="21"/>
        <v>24</v>
      </c>
      <c r="T40" s="52">
        <f t="shared" si="21"/>
        <v>28</v>
      </c>
      <c r="U40" s="52">
        <f t="shared" si="21"/>
        <v>23.5</v>
      </c>
      <c r="V40" s="52">
        <f t="shared" si="21"/>
        <v>24</v>
      </c>
      <c r="W40" s="52">
        <f t="shared" si="21"/>
        <v>27</v>
      </c>
      <c r="X40" s="52">
        <f t="shared" si="21"/>
        <v>24.5</v>
      </c>
      <c r="Y40" s="52">
        <f t="shared" si="21"/>
        <v>18.5</v>
      </c>
      <c r="Z40" s="52">
        <f t="shared" si="21"/>
        <v>27</v>
      </c>
      <c r="AA40" s="52">
        <f>SUM(AA30:AA39)</f>
        <v>8.5</v>
      </c>
      <c r="AB40" s="52">
        <f t="shared" ref="AB40:BH40" si="22">SUM(AB30:AB39)</f>
        <v>4.5</v>
      </c>
      <c r="AC40" s="52">
        <f t="shared" si="22"/>
        <v>14.5</v>
      </c>
      <c r="AD40" s="52">
        <f t="shared" si="22"/>
        <v>23</v>
      </c>
      <c r="AE40" s="52">
        <f t="shared" si="22"/>
        <v>23.5</v>
      </c>
      <c r="AF40" s="52">
        <f t="shared" si="22"/>
        <v>30</v>
      </c>
      <c r="AG40" s="52">
        <f t="shared" si="22"/>
        <v>12</v>
      </c>
      <c r="AH40" s="53">
        <f t="shared" si="22"/>
        <v>13.5</v>
      </c>
      <c r="AI40" s="51">
        <f t="shared" si="22"/>
        <v>2.5</v>
      </c>
      <c r="AJ40" s="52">
        <f t="shared" si="22"/>
        <v>7</v>
      </c>
      <c r="AK40" s="52">
        <f t="shared" si="22"/>
        <v>11</v>
      </c>
      <c r="AL40" s="52">
        <f t="shared" si="22"/>
        <v>17</v>
      </c>
      <c r="AM40" s="52">
        <f t="shared" si="22"/>
        <v>3</v>
      </c>
      <c r="AN40" s="52">
        <f t="shared" si="22"/>
        <v>9.5</v>
      </c>
      <c r="AO40" s="52">
        <f t="shared" si="22"/>
        <v>8.5</v>
      </c>
      <c r="AP40" s="52">
        <f t="shared" si="22"/>
        <v>26.5</v>
      </c>
      <c r="AQ40" s="52">
        <f t="shared" si="22"/>
        <v>22.5</v>
      </c>
      <c r="AR40" s="52">
        <f t="shared" si="22"/>
        <v>27.5</v>
      </c>
      <c r="AS40" s="52">
        <f t="shared" si="22"/>
        <v>12</v>
      </c>
      <c r="AT40" s="52">
        <f t="shared" si="22"/>
        <v>28</v>
      </c>
      <c r="AU40" s="52">
        <f t="shared" si="22"/>
        <v>14</v>
      </c>
      <c r="AV40" s="52">
        <f t="shared" si="22"/>
        <v>3</v>
      </c>
      <c r="AW40" s="52">
        <f t="shared" si="22"/>
        <v>5.5</v>
      </c>
      <c r="AX40" s="52">
        <f t="shared" si="22"/>
        <v>11.5</v>
      </c>
      <c r="AY40" s="52">
        <f t="shared" si="22"/>
        <v>8</v>
      </c>
      <c r="AZ40" s="52">
        <f t="shared" si="22"/>
        <v>12.5</v>
      </c>
      <c r="BA40" s="52">
        <f t="shared" si="22"/>
        <v>9</v>
      </c>
      <c r="BB40" s="52">
        <f t="shared" si="22"/>
        <v>9.5</v>
      </c>
      <c r="BC40" s="52">
        <f t="shared" si="22"/>
        <v>23</v>
      </c>
      <c r="BD40" s="52">
        <f t="shared" si="22"/>
        <v>14</v>
      </c>
      <c r="BE40" s="52">
        <f t="shared" si="22"/>
        <v>18</v>
      </c>
      <c r="BF40" s="52">
        <f t="shared" si="22"/>
        <v>24.5</v>
      </c>
      <c r="BG40" s="52">
        <f t="shared" si="22"/>
        <v>17</v>
      </c>
      <c r="BH40" s="53">
        <f t="shared" si="22"/>
        <v>16</v>
      </c>
    </row>
    <row r="41" spans="2:60" ht="15" customHeight="1" x14ac:dyDescent="0.25">
      <c r="B41" s="35" t="s">
        <v>21</v>
      </c>
      <c r="C41" s="35">
        <v>2</v>
      </c>
      <c r="D41" s="35">
        <v>2</v>
      </c>
      <c r="E41" s="35">
        <v>2</v>
      </c>
      <c r="F41" s="35">
        <v>2</v>
      </c>
      <c r="G41" s="35">
        <v>2</v>
      </c>
      <c r="H41" s="35">
        <v>2</v>
      </c>
      <c r="I41" s="35">
        <v>2</v>
      </c>
      <c r="J41" s="35">
        <v>2</v>
      </c>
      <c r="K41" s="35">
        <v>2</v>
      </c>
      <c r="L41" s="35">
        <v>2</v>
      </c>
      <c r="M41" s="35">
        <v>2</v>
      </c>
      <c r="N41" s="35">
        <v>2</v>
      </c>
      <c r="O41" s="54">
        <v>20</v>
      </c>
      <c r="P41" s="54">
        <v>20</v>
      </c>
      <c r="Q41" s="54">
        <v>20</v>
      </c>
      <c r="R41" s="54">
        <v>20</v>
      </c>
      <c r="S41" s="54">
        <v>20</v>
      </c>
      <c r="T41" s="54">
        <v>20</v>
      </c>
      <c r="U41" s="54">
        <v>20</v>
      </c>
      <c r="V41" s="54">
        <v>20</v>
      </c>
      <c r="W41" s="54">
        <v>20</v>
      </c>
      <c r="X41" s="54">
        <v>20</v>
      </c>
      <c r="Y41" s="54">
        <v>20</v>
      </c>
      <c r="Z41" s="54">
        <v>20</v>
      </c>
      <c r="AA41" s="54">
        <v>20</v>
      </c>
      <c r="AB41" s="54">
        <v>20</v>
      </c>
      <c r="AC41" s="54">
        <v>20</v>
      </c>
      <c r="AD41" s="54">
        <v>20</v>
      </c>
      <c r="AE41" s="54">
        <v>20</v>
      </c>
      <c r="AF41" s="54">
        <v>20</v>
      </c>
      <c r="AG41" s="54">
        <v>20</v>
      </c>
      <c r="AH41" s="54">
        <v>20</v>
      </c>
      <c r="AI41" s="54">
        <v>20</v>
      </c>
      <c r="AJ41" s="54">
        <v>20</v>
      </c>
      <c r="AK41" s="54">
        <v>20</v>
      </c>
      <c r="AL41" s="54">
        <v>20</v>
      </c>
      <c r="AM41" s="54">
        <v>20</v>
      </c>
      <c r="AN41" s="54">
        <v>20</v>
      </c>
      <c r="AO41" s="54">
        <v>20</v>
      </c>
      <c r="AP41" s="54">
        <v>20</v>
      </c>
      <c r="AQ41" s="54">
        <v>20</v>
      </c>
      <c r="AR41" s="54">
        <v>20</v>
      </c>
      <c r="AS41" s="54">
        <v>20</v>
      </c>
      <c r="AT41" s="54">
        <v>20</v>
      </c>
      <c r="AU41" s="54">
        <v>20</v>
      </c>
      <c r="AV41" s="54">
        <v>20</v>
      </c>
      <c r="AW41" s="54">
        <v>20</v>
      </c>
      <c r="AX41" s="54">
        <v>20</v>
      </c>
      <c r="AY41" s="54">
        <v>20</v>
      </c>
      <c r="AZ41" s="54">
        <v>20</v>
      </c>
      <c r="BA41" s="54">
        <v>20</v>
      </c>
      <c r="BB41" s="54">
        <v>20</v>
      </c>
      <c r="BC41" s="54">
        <v>20</v>
      </c>
      <c r="BD41" s="54">
        <v>20</v>
      </c>
      <c r="BE41" s="54">
        <v>20</v>
      </c>
      <c r="BF41" s="54">
        <v>20</v>
      </c>
      <c r="BG41" s="54">
        <v>20</v>
      </c>
      <c r="BH41" s="54">
        <v>20</v>
      </c>
    </row>
    <row r="42" spans="2:60" x14ac:dyDescent="0.25">
      <c r="B42" s="39" t="s">
        <v>13</v>
      </c>
      <c r="C42" s="39" t="s">
        <v>0</v>
      </c>
      <c r="D42" s="39" t="s">
        <v>0</v>
      </c>
      <c r="E42" s="39" t="s">
        <v>0</v>
      </c>
      <c r="F42" s="39" t="s">
        <v>0</v>
      </c>
      <c r="G42" s="39" t="s">
        <v>0</v>
      </c>
      <c r="H42" s="39" t="s">
        <v>0</v>
      </c>
      <c r="I42" s="39" t="s">
        <v>3</v>
      </c>
      <c r="J42" s="39" t="s">
        <v>3</v>
      </c>
      <c r="K42" s="39" t="s">
        <v>3</v>
      </c>
      <c r="L42" s="39" t="s">
        <v>3</v>
      </c>
      <c r="M42" s="39" t="s">
        <v>3</v>
      </c>
      <c r="N42" s="39" t="s">
        <v>3</v>
      </c>
      <c r="O42" s="51" t="s">
        <v>0</v>
      </c>
      <c r="P42" s="51" t="s">
        <v>0</v>
      </c>
      <c r="Q42" s="51" t="s">
        <v>0</v>
      </c>
      <c r="R42" s="51" t="s">
        <v>0</v>
      </c>
      <c r="S42" s="51" t="s">
        <v>0</v>
      </c>
      <c r="T42" s="51" t="s">
        <v>0</v>
      </c>
      <c r="U42" s="51" t="s">
        <v>0</v>
      </c>
      <c r="V42" s="51" t="s">
        <v>0</v>
      </c>
      <c r="W42" s="51" t="s">
        <v>0</v>
      </c>
      <c r="X42" s="51" t="s">
        <v>0</v>
      </c>
      <c r="Y42" s="51" t="s">
        <v>0</v>
      </c>
      <c r="Z42" s="51" t="s">
        <v>0</v>
      </c>
      <c r="AA42" s="51" t="s">
        <v>0</v>
      </c>
      <c r="AB42" s="51" t="s">
        <v>0</v>
      </c>
      <c r="AC42" s="51" t="s">
        <v>0</v>
      </c>
      <c r="AD42" s="51" t="s">
        <v>0</v>
      </c>
      <c r="AE42" s="51" t="s">
        <v>0</v>
      </c>
      <c r="AF42" s="51" t="s">
        <v>0</v>
      </c>
      <c r="AG42" s="51" t="s">
        <v>0</v>
      </c>
      <c r="AH42" s="51" t="s">
        <v>0</v>
      </c>
      <c r="AI42" s="51" t="s">
        <v>3</v>
      </c>
      <c r="AJ42" s="51" t="s">
        <v>3</v>
      </c>
      <c r="AK42" s="51" t="s">
        <v>3</v>
      </c>
      <c r="AL42" s="51" t="s">
        <v>3</v>
      </c>
      <c r="AM42" s="51" t="s">
        <v>3</v>
      </c>
      <c r="AN42" s="51" t="s">
        <v>3</v>
      </c>
      <c r="AO42" s="51" t="s">
        <v>3</v>
      </c>
      <c r="AP42" s="51" t="s">
        <v>3</v>
      </c>
      <c r="AQ42" s="51" t="s">
        <v>3</v>
      </c>
      <c r="AR42" s="51" t="s">
        <v>3</v>
      </c>
      <c r="AS42" s="51" t="s">
        <v>3</v>
      </c>
      <c r="AT42" s="51" t="s">
        <v>3</v>
      </c>
      <c r="AU42" s="51" t="s">
        <v>3</v>
      </c>
      <c r="AV42" s="51" t="s">
        <v>3</v>
      </c>
      <c r="AW42" s="51" t="s">
        <v>3</v>
      </c>
      <c r="AX42" s="51" t="s">
        <v>3</v>
      </c>
      <c r="AY42" s="51" t="s">
        <v>3</v>
      </c>
      <c r="AZ42" s="51" t="s">
        <v>3</v>
      </c>
      <c r="BA42" s="51" t="s">
        <v>3</v>
      </c>
      <c r="BB42" s="51" t="s">
        <v>3</v>
      </c>
      <c r="BC42" s="51" t="s">
        <v>3</v>
      </c>
      <c r="BD42" s="51" t="s">
        <v>3</v>
      </c>
      <c r="BE42" s="51" t="s">
        <v>3</v>
      </c>
      <c r="BF42" s="51" t="s">
        <v>3</v>
      </c>
      <c r="BG42" s="51" t="s">
        <v>3</v>
      </c>
      <c r="BH42" s="54" t="s">
        <v>3</v>
      </c>
    </row>
  </sheetData>
  <mergeCells count="4">
    <mergeCell ref="B1:N1"/>
    <mergeCell ref="B30:B39"/>
    <mergeCell ref="B6:B15"/>
    <mergeCell ref="B16:B25"/>
  </mergeCells>
  <pageMargins left="0.7" right="0.7" top="0.75" bottom="0.75" header="0.3" footer="0.3"/>
  <pageSetup scale="82" fitToWidth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workbookViewId="0">
      <selection activeCell="B1" sqref="B1:F1"/>
    </sheetView>
  </sheetViews>
  <sheetFormatPr baseColWidth="10" defaultColWidth="9.140625" defaultRowHeight="15" x14ac:dyDescent="0.25"/>
  <cols>
    <col min="1" max="1" width="9.140625" style="6"/>
    <col min="2" max="3" width="12.85546875" style="6" customWidth="1"/>
    <col min="4" max="4" width="16.42578125" style="6" customWidth="1"/>
    <col min="5" max="5" width="12.85546875" style="6" customWidth="1"/>
    <col min="6" max="6" width="25.7109375" style="6" bestFit="1" customWidth="1"/>
    <col min="7" max="7" width="10" style="6" customWidth="1"/>
    <col min="8" max="9" width="12.85546875" style="6" customWidth="1"/>
    <col min="10" max="10" width="16.42578125" style="6" customWidth="1"/>
    <col min="11" max="11" width="12.85546875" style="6" customWidth="1"/>
    <col min="12" max="12" width="25.7109375" style="6" bestFit="1" customWidth="1"/>
    <col min="13" max="16384" width="9.140625" style="6"/>
  </cols>
  <sheetData>
    <row r="1" spans="2:12" ht="17.25" x14ac:dyDescent="0.25">
      <c r="B1" s="133" t="s">
        <v>35</v>
      </c>
      <c r="C1" s="133"/>
      <c r="D1" s="133"/>
      <c r="E1" s="133"/>
      <c r="F1" s="133"/>
    </row>
    <row r="3" spans="2:12" x14ac:dyDescent="0.25">
      <c r="B3" s="137" t="s">
        <v>4</v>
      </c>
      <c r="C3" s="138"/>
      <c r="D3" s="138"/>
      <c r="E3" s="138"/>
      <c r="F3" s="127" t="s">
        <v>16</v>
      </c>
      <c r="H3" s="137" t="s">
        <v>1</v>
      </c>
      <c r="I3" s="138"/>
      <c r="J3" s="138"/>
      <c r="K3" s="139"/>
      <c r="L3" s="127" t="s">
        <v>16</v>
      </c>
    </row>
    <row r="4" spans="2:12" ht="17.25" x14ac:dyDescent="0.25">
      <c r="B4" s="61" t="s">
        <v>13</v>
      </c>
      <c r="C4" s="72" t="s">
        <v>2</v>
      </c>
      <c r="D4" s="72" t="s">
        <v>15</v>
      </c>
      <c r="E4" s="22" t="s">
        <v>17</v>
      </c>
      <c r="F4" s="129"/>
      <c r="H4" s="69" t="s">
        <v>13</v>
      </c>
      <c r="I4" s="72" t="s">
        <v>2</v>
      </c>
      <c r="J4" s="72" t="s">
        <v>15</v>
      </c>
      <c r="K4" s="22" t="s">
        <v>17</v>
      </c>
      <c r="L4" s="129"/>
    </row>
    <row r="5" spans="2:12" x14ac:dyDescent="0.25">
      <c r="B5" s="134" t="s">
        <v>0</v>
      </c>
      <c r="C5" s="12">
        <v>2482</v>
      </c>
      <c r="D5" s="12">
        <v>5</v>
      </c>
      <c r="E5" s="65">
        <v>9.4</v>
      </c>
      <c r="F5" s="66">
        <v>0.53191489361702127</v>
      </c>
      <c r="H5" s="134" t="s">
        <v>0</v>
      </c>
      <c r="I5" s="12">
        <v>2613</v>
      </c>
      <c r="J5" s="12">
        <v>16</v>
      </c>
      <c r="K5" s="12">
        <f>39.1-4</f>
        <v>35.1</v>
      </c>
      <c r="L5" s="66">
        <f>J5/K5</f>
        <v>0.45584045584045585</v>
      </c>
    </row>
    <row r="6" spans="2:12" x14ac:dyDescent="0.25">
      <c r="B6" s="135"/>
      <c r="C6" s="14">
        <v>2495</v>
      </c>
      <c r="D6" s="14">
        <v>3</v>
      </c>
      <c r="E6" s="62">
        <v>6.7</v>
      </c>
      <c r="F6" s="67">
        <v>0.44776119402985076</v>
      </c>
      <c r="H6" s="135"/>
      <c r="I6" s="14">
        <v>3933</v>
      </c>
      <c r="J6" s="14">
        <v>74</v>
      </c>
      <c r="K6" s="14">
        <f>35.4-4.5</f>
        <v>30.9</v>
      </c>
      <c r="L6" s="67">
        <f t="shared" ref="L6:L12" si="0">J6/K6</f>
        <v>2.3948220064724919</v>
      </c>
    </row>
    <row r="7" spans="2:12" x14ac:dyDescent="0.25">
      <c r="B7" s="135"/>
      <c r="C7" s="14">
        <v>2486</v>
      </c>
      <c r="D7" s="14">
        <v>6</v>
      </c>
      <c r="E7" s="62">
        <v>8.9</v>
      </c>
      <c r="F7" s="67">
        <v>0.6741573033707865</v>
      </c>
      <c r="H7" s="135"/>
      <c r="I7" s="14">
        <v>4397</v>
      </c>
      <c r="J7" s="14">
        <v>35</v>
      </c>
      <c r="K7" s="14">
        <f>37.5-4</f>
        <v>33.5</v>
      </c>
      <c r="L7" s="67">
        <f t="shared" si="0"/>
        <v>1.044776119402985</v>
      </c>
    </row>
    <row r="8" spans="2:12" x14ac:dyDescent="0.25">
      <c r="B8" s="135"/>
      <c r="C8" s="14">
        <v>2498</v>
      </c>
      <c r="D8" s="14">
        <v>13</v>
      </c>
      <c r="E8" s="62">
        <v>10</v>
      </c>
      <c r="F8" s="67">
        <v>1.3</v>
      </c>
      <c r="H8" s="135"/>
      <c r="I8" s="14">
        <v>2687</v>
      </c>
      <c r="J8" s="14">
        <v>103</v>
      </c>
      <c r="K8" s="14">
        <f>38-1.75</f>
        <v>36.25</v>
      </c>
      <c r="L8" s="67">
        <f t="shared" si="0"/>
        <v>2.8413793103448275</v>
      </c>
    </row>
    <row r="9" spans="2:12" x14ac:dyDescent="0.25">
      <c r="B9" s="135"/>
      <c r="C9" s="14">
        <v>2497</v>
      </c>
      <c r="D9" s="14">
        <v>8</v>
      </c>
      <c r="E9" s="62">
        <v>8.5</v>
      </c>
      <c r="F9" s="67">
        <v>0.94117647058823528</v>
      </c>
      <c r="H9" s="135"/>
      <c r="I9" s="14">
        <v>3934</v>
      </c>
      <c r="J9" s="14">
        <v>2</v>
      </c>
      <c r="K9" s="14">
        <f>24.35-0</f>
        <v>24.35</v>
      </c>
      <c r="L9" s="67">
        <f t="shared" si="0"/>
        <v>8.2135523613963035E-2</v>
      </c>
    </row>
    <row r="10" spans="2:12" x14ac:dyDescent="0.25">
      <c r="B10" s="136"/>
      <c r="C10" s="16">
        <v>1647</v>
      </c>
      <c r="D10" s="16">
        <v>17</v>
      </c>
      <c r="E10" s="63">
        <v>10.199999999999999</v>
      </c>
      <c r="F10" s="68">
        <v>1.6666666666666667</v>
      </c>
      <c r="H10" s="135"/>
      <c r="I10" s="14">
        <v>4389</v>
      </c>
      <c r="J10" s="14">
        <v>24</v>
      </c>
      <c r="K10" s="14">
        <f>37.7-1</f>
        <v>36.700000000000003</v>
      </c>
      <c r="L10" s="67">
        <f t="shared" si="0"/>
        <v>0.65395095367847411</v>
      </c>
    </row>
    <row r="11" spans="2:12" x14ac:dyDescent="0.25">
      <c r="B11" s="134" t="s">
        <v>3</v>
      </c>
      <c r="C11" s="12">
        <v>1920</v>
      </c>
      <c r="D11" s="12">
        <v>5</v>
      </c>
      <c r="E11" s="65">
        <v>12</v>
      </c>
      <c r="F11" s="58">
        <v>0.41666666666666669</v>
      </c>
      <c r="H11" s="135"/>
      <c r="I11" s="14">
        <v>4395</v>
      </c>
      <c r="J11" s="14">
        <v>111</v>
      </c>
      <c r="K11" s="14">
        <f>40-3.5</f>
        <v>36.5</v>
      </c>
      <c r="L11" s="67">
        <f t="shared" si="0"/>
        <v>3.0410958904109591</v>
      </c>
    </row>
    <row r="12" spans="2:12" x14ac:dyDescent="0.25">
      <c r="B12" s="135"/>
      <c r="C12" s="14">
        <v>2463</v>
      </c>
      <c r="D12" s="14">
        <v>12</v>
      </c>
      <c r="E12" s="62">
        <v>7</v>
      </c>
      <c r="F12" s="58">
        <v>1.7142857142857142</v>
      </c>
      <c r="H12" s="135"/>
      <c r="I12" s="14">
        <v>4390</v>
      </c>
      <c r="J12" s="14">
        <v>100</v>
      </c>
      <c r="K12" s="14">
        <f>31.6-2.1</f>
        <v>29.5</v>
      </c>
      <c r="L12" s="67">
        <f t="shared" si="0"/>
        <v>3.3898305084745761</v>
      </c>
    </row>
    <row r="13" spans="2:12" x14ac:dyDescent="0.25">
      <c r="B13" s="135"/>
      <c r="C13" s="14">
        <v>3009</v>
      </c>
      <c r="D13" s="14">
        <v>11</v>
      </c>
      <c r="E13" s="62">
        <v>6.5</v>
      </c>
      <c r="F13" s="58">
        <v>1.6923076923076923</v>
      </c>
      <c r="H13" s="135"/>
      <c r="I13" s="14">
        <v>2621</v>
      </c>
      <c r="J13" s="14">
        <v>49</v>
      </c>
      <c r="K13" s="14">
        <f>30.4-1.65-4.3</f>
        <v>24.45</v>
      </c>
      <c r="L13" s="67">
        <f>J13/K13</f>
        <v>2.0040899795501024</v>
      </c>
    </row>
    <row r="14" spans="2:12" x14ac:dyDescent="0.25">
      <c r="B14" s="135"/>
      <c r="C14" s="14">
        <v>2489</v>
      </c>
      <c r="D14" s="14">
        <v>1</v>
      </c>
      <c r="E14" s="62">
        <v>5.4</v>
      </c>
      <c r="F14" s="58">
        <v>0.18518518518518517</v>
      </c>
      <c r="H14" s="135"/>
      <c r="I14" s="14">
        <v>4409</v>
      </c>
      <c r="J14" s="14">
        <v>50</v>
      </c>
      <c r="K14" s="14">
        <f>26.7-0.8</f>
        <v>25.9</v>
      </c>
      <c r="L14" s="67">
        <f>J14/K14</f>
        <v>1.9305019305019306</v>
      </c>
    </row>
    <row r="15" spans="2:12" x14ac:dyDescent="0.25">
      <c r="B15" s="135"/>
      <c r="C15" s="14">
        <v>2484</v>
      </c>
      <c r="D15" s="14">
        <v>6</v>
      </c>
      <c r="E15" s="62">
        <v>8.36</v>
      </c>
      <c r="F15" s="58">
        <v>0.71770334928229673</v>
      </c>
      <c r="H15" s="135"/>
      <c r="I15" s="14">
        <v>2771</v>
      </c>
      <c r="J15" s="14">
        <v>16</v>
      </c>
      <c r="K15" s="14">
        <f>23.6-2.4</f>
        <v>21.200000000000003</v>
      </c>
      <c r="L15" s="67">
        <f>J15/K15</f>
        <v>0.75471698113207542</v>
      </c>
    </row>
    <row r="16" spans="2:12" x14ac:dyDescent="0.25">
      <c r="B16" s="136"/>
      <c r="C16" s="16">
        <v>2485</v>
      </c>
      <c r="D16" s="16">
        <v>3</v>
      </c>
      <c r="E16" s="63">
        <v>9</v>
      </c>
      <c r="F16" s="60">
        <v>0.33333333333333331</v>
      </c>
      <c r="H16" s="135"/>
      <c r="I16" s="14">
        <v>2615</v>
      </c>
      <c r="J16" s="14">
        <v>5</v>
      </c>
      <c r="K16" s="14">
        <f>21.1-1.6</f>
        <v>19.5</v>
      </c>
      <c r="L16" s="67">
        <f>J16/K16</f>
        <v>0.25641025641025639</v>
      </c>
    </row>
    <row r="17" spans="8:12" x14ac:dyDescent="0.25">
      <c r="H17" s="135"/>
      <c r="I17" s="14">
        <v>4386</v>
      </c>
      <c r="J17" s="14">
        <v>116</v>
      </c>
      <c r="K17" s="14">
        <v>16</v>
      </c>
      <c r="L17" s="67">
        <f>J17/K17</f>
        <v>7.25</v>
      </c>
    </row>
    <row r="18" spans="8:12" x14ac:dyDescent="0.25">
      <c r="H18" s="135"/>
      <c r="I18" s="14">
        <v>2120</v>
      </c>
      <c r="J18" s="14">
        <v>65</v>
      </c>
      <c r="K18" s="14">
        <v>30.5</v>
      </c>
      <c r="L18" s="67">
        <f t="shared" ref="L18:L20" si="1">J18/K18</f>
        <v>2.1311475409836067</v>
      </c>
    </row>
    <row r="19" spans="8:12" x14ac:dyDescent="0.25">
      <c r="H19" s="135"/>
      <c r="I19" s="14">
        <v>2690</v>
      </c>
      <c r="J19" s="14">
        <v>238</v>
      </c>
      <c r="K19" s="14">
        <v>35.799999999999997</v>
      </c>
      <c r="L19" s="67">
        <f t="shared" si="1"/>
        <v>6.6480446927374306</v>
      </c>
    </row>
    <row r="20" spans="8:12" x14ac:dyDescent="0.25">
      <c r="H20" s="135"/>
      <c r="I20" s="14">
        <v>300</v>
      </c>
      <c r="J20" s="14">
        <v>207</v>
      </c>
      <c r="K20" s="14">
        <v>28.1</v>
      </c>
      <c r="L20" s="67">
        <f t="shared" si="1"/>
        <v>7.3665480427046264</v>
      </c>
    </row>
    <row r="21" spans="8:12" x14ac:dyDescent="0.25">
      <c r="H21" s="135"/>
      <c r="I21" s="14">
        <v>2270</v>
      </c>
      <c r="J21" s="14">
        <v>8</v>
      </c>
      <c r="K21" s="14">
        <v>18.3</v>
      </c>
      <c r="L21" s="67">
        <f>J21/K21</f>
        <v>0.43715846994535518</v>
      </c>
    </row>
    <row r="22" spans="8:12" x14ac:dyDescent="0.25">
      <c r="H22" s="135"/>
      <c r="I22" s="14">
        <v>2774</v>
      </c>
      <c r="J22" s="14">
        <v>18</v>
      </c>
      <c r="K22" s="14">
        <v>24.5</v>
      </c>
      <c r="L22" s="67">
        <f>J22/K22</f>
        <v>0.73469387755102045</v>
      </c>
    </row>
    <row r="23" spans="8:12" x14ac:dyDescent="0.25">
      <c r="H23" s="135"/>
      <c r="I23" s="14">
        <v>2475</v>
      </c>
      <c r="J23" s="14">
        <v>2</v>
      </c>
      <c r="K23" s="14">
        <v>12.75</v>
      </c>
      <c r="L23" s="67">
        <f>J23/K23</f>
        <v>0.15686274509803921</v>
      </c>
    </row>
    <row r="24" spans="8:12" x14ac:dyDescent="0.25">
      <c r="H24" s="136"/>
      <c r="I24" s="16">
        <v>302</v>
      </c>
      <c r="J24" s="16">
        <v>12</v>
      </c>
      <c r="K24" s="16">
        <v>25</v>
      </c>
      <c r="L24" s="68">
        <f>J24/K24</f>
        <v>0.48</v>
      </c>
    </row>
    <row r="25" spans="8:12" x14ac:dyDescent="0.25">
      <c r="H25" s="134" t="s">
        <v>3</v>
      </c>
      <c r="I25" s="12">
        <v>2177</v>
      </c>
      <c r="J25" s="12">
        <v>46</v>
      </c>
      <c r="K25" s="12">
        <f>27.4-3</f>
        <v>24.4</v>
      </c>
      <c r="L25" s="66">
        <f>J25/K25</f>
        <v>1.8852459016393444</v>
      </c>
    </row>
    <row r="26" spans="8:12" x14ac:dyDescent="0.25">
      <c r="H26" s="135"/>
      <c r="I26" s="14">
        <v>4408</v>
      </c>
      <c r="J26" s="14">
        <v>93</v>
      </c>
      <c r="K26" s="14">
        <f>40-3</f>
        <v>37</v>
      </c>
      <c r="L26" s="67">
        <f t="shared" ref="L26:L31" si="2">J26/K26</f>
        <v>2.5135135135135136</v>
      </c>
    </row>
    <row r="27" spans="8:12" x14ac:dyDescent="0.25">
      <c r="H27" s="135"/>
      <c r="I27" s="14">
        <v>3930</v>
      </c>
      <c r="J27" s="14">
        <v>148</v>
      </c>
      <c r="K27" s="14">
        <f>42.2-7.4</f>
        <v>34.800000000000004</v>
      </c>
      <c r="L27" s="67">
        <f t="shared" si="2"/>
        <v>4.2528735632183903</v>
      </c>
    </row>
    <row r="28" spans="8:12" x14ac:dyDescent="0.25">
      <c r="H28" s="135"/>
      <c r="I28" s="14">
        <v>3659</v>
      </c>
      <c r="J28" s="14">
        <v>112</v>
      </c>
      <c r="K28" s="14">
        <f>34.8-5.1</f>
        <v>29.699999999999996</v>
      </c>
      <c r="L28" s="67">
        <f t="shared" si="2"/>
        <v>3.7710437710437716</v>
      </c>
    </row>
    <row r="29" spans="8:12" x14ac:dyDescent="0.25">
      <c r="H29" s="135"/>
      <c r="I29" s="14">
        <v>4385</v>
      </c>
      <c r="J29" s="14">
        <v>11</v>
      </c>
      <c r="K29" s="14">
        <f>28.05-2</f>
        <v>26.05</v>
      </c>
      <c r="L29" s="67">
        <f t="shared" si="2"/>
        <v>0.42226487523992323</v>
      </c>
    </row>
    <row r="30" spans="8:12" x14ac:dyDescent="0.25">
      <c r="H30" s="135"/>
      <c r="I30" s="14">
        <v>4620</v>
      </c>
      <c r="J30" s="14">
        <v>5</v>
      </c>
      <c r="K30" s="14">
        <f>36-2.43</f>
        <v>33.57</v>
      </c>
      <c r="L30" s="67">
        <f t="shared" si="2"/>
        <v>0.14894250819183794</v>
      </c>
    </row>
    <row r="31" spans="8:12" x14ac:dyDescent="0.25">
      <c r="H31" s="135"/>
      <c r="I31" s="14">
        <v>4388</v>
      </c>
      <c r="J31" s="14">
        <v>43</v>
      </c>
      <c r="K31" s="14">
        <f>26.12-0.1</f>
        <v>26.02</v>
      </c>
      <c r="L31" s="67">
        <f t="shared" si="2"/>
        <v>1.6525749423520368</v>
      </c>
    </row>
    <row r="32" spans="8:12" x14ac:dyDescent="0.25">
      <c r="H32" s="135"/>
      <c r="I32" s="14">
        <v>310</v>
      </c>
      <c r="J32" s="14">
        <v>0</v>
      </c>
      <c r="K32" s="14">
        <f>25.9-0.8</f>
        <v>25.099999999999998</v>
      </c>
      <c r="L32" s="67">
        <f>J32/K32</f>
        <v>0</v>
      </c>
    </row>
    <row r="33" spans="8:12" x14ac:dyDescent="0.25">
      <c r="H33" s="135"/>
      <c r="I33" s="14">
        <v>309</v>
      </c>
      <c r="J33" s="14">
        <v>0</v>
      </c>
      <c r="K33" s="14">
        <f>26.9-1.5</f>
        <v>25.4</v>
      </c>
      <c r="L33" s="67">
        <f>J33/K33</f>
        <v>0</v>
      </c>
    </row>
    <row r="34" spans="8:12" x14ac:dyDescent="0.25">
      <c r="H34" s="135"/>
      <c r="I34" s="14">
        <v>2178</v>
      </c>
      <c r="J34" s="14">
        <v>3</v>
      </c>
      <c r="K34" s="14">
        <f>29.5-5</f>
        <v>24.5</v>
      </c>
      <c r="L34" s="67">
        <f>J34/K34</f>
        <v>0.12244897959183673</v>
      </c>
    </row>
    <row r="35" spans="8:12" x14ac:dyDescent="0.25">
      <c r="H35" s="135"/>
      <c r="I35" s="14">
        <v>2614</v>
      </c>
      <c r="J35" s="14">
        <v>2</v>
      </c>
      <c r="K35" s="14">
        <f>17.9-0.45</f>
        <v>17.45</v>
      </c>
      <c r="L35" s="67">
        <f>J35/K35</f>
        <v>0.11461318051575932</v>
      </c>
    </row>
    <row r="36" spans="8:12" x14ac:dyDescent="0.25">
      <c r="H36" s="135"/>
      <c r="I36" s="14">
        <v>4410</v>
      </c>
      <c r="J36" s="14">
        <v>0</v>
      </c>
      <c r="K36" s="14">
        <f>17-0.8</f>
        <v>16.2</v>
      </c>
      <c r="L36" s="67">
        <f>J36/K36</f>
        <v>0</v>
      </c>
    </row>
    <row r="37" spans="8:12" x14ac:dyDescent="0.25">
      <c r="H37" s="135"/>
      <c r="I37" s="14">
        <v>289</v>
      </c>
      <c r="J37" s="14">
        <v>23</v>
      </c>
      <c r="K37" s="14">
        <v>25</v>
      </c>
      <c r="L37" s="67">
        <f t="shared" ref="L37:L50" si="3">J37/K37</f>
        <v>0.92</v>
      </c>
    </row>
    <row r="38" spans="8:12" x14ac:dyDescent="0.25">
      <c r="H38" s="135"/>
      <c r="I38" s="14">
        <v>3927</v>
      </c>
      <c r="J38" s="14">
        <v>136</v>
      </c>
      <c r="K38" s="14">
        <v>28</v>
      </c>
      <c r="L38" s="67">
        <f t="shared" si="3"/>
        <v>4.8571428571428568</v>
      </c>
    </row>
    <row r="39" spans="8:12" x14ac:dyDescent="0.25">
      <c r="H39" s="135"/>
      <c r="I39" s="14">
        <v>788</v>
      </c>
      <c r="J39" s="14">
        <v>1</v>
      </c>
      <c r="K39" s="14">
        <v>25</v>
      </c>
      <c r="L39" s="67">
        <f t="shared" si="3"/>
        <v>0.04</v>
      </c>
    </row>
    <row r="40" spans="8:12" x14ac:dyDescent="0.25">
      <c r="H40" s="135"/>
      <c r="I40" s="14">
        <v>2491</v>
      </c>
      <c r="J40" s="14">
        <v>57</v>
      </c>
      <c r="K40" s="14">
        <v>31</v>
      </c>
      <c r="L40" s="67">
        <f t="shared" si="3"/>
        <v>1.8387096774193548</v>
      </c>
    </row>
    <row r="41" spans="8:12" x14ac:dyDescent="0.25">
      <c r="H41" s="135"/>
      <c r="I41" s="14">
        <v>3931</v>
      </c>
      <c r="J41" s="14">
        <v>60</v>
      </c>
      <c r="K41" s="14">
        <v>33</v>
      </c>
      <c r="L41" s="67">
        <f t="shared" si="3"/>
        <v>1.8181818181818181</v>
      </c>
    </row>
    <row r="42" spans="8:12" x14ac:dyDescent="0.25">
      <c r="H42" s="135"/>
      <c r="I42" s="14">
        <v>308</v>
      </c>
      <c r="J42" s="14">
        <v>4</v>
      </c>
      <c r="K42" s="14">
        <v>33</v>
      </c>
      <c r="L42" s="67">
        <f t="shared" si="3"/>
        <v>0.12121212121212122</v>
      </c>
    </row>
    <row r="43" spans="8:12" x14ac:dyDescent="0.25">
      <c r="H43" s="135"/>
      <c r="I43" s="14">
        <v>2620</v>
      </c>
      <c r="J43" s="14">
        <v>1</v>
      </c>
      <c r="K43" s="14">
        <v>26.1</v>
      </c>
      <c r="L43" s="67">
        <f t="shared" si="3"/>
        <v>3.8314176245210725E-2</v>
      </c>
    </row>
    <row r="44" spans="8:12" x14ac:dyDescent="0.25">
      <c r="H44" s="135"/>
      <c r="I44" s="14">
        <v>304</v>
      </c>
      <c r="J44" s="14">
        <v>0</v>
      </c>
      <c r="K44" s="14">
        <v>26.2</v>
      </c>
      <c r="L44" s="67">
        <f t="shared" si="3"/>
        <v>0</v>
      </c>
    </row>
    <row r="45" spans="8:12" x14ac:dyDescent="0.25">
      <c r="H45" s="135"/>
      <c r="I45" s="14">
        <v>2617</v>
      </c>
      <c r="J45" s="14">
        <v>4</v>
      </c>
      <c r="K45" s="14">
        <v>23.3</v>
      </c>
      <c r="L45" s="67">
        <f t="shared" si="3"/>
        <v>0.17167381974248927</v>
      </c>
    </row>
    <row r="46" spans="8:12" x14ac:dyDescent="0.25">
      <c r="H46" s="135"/>
      <c r="I46" s="14">
        <v>295</v>
      </c>
      <c r="J46" s="14">
        <v>19</v>
      </c>
      <c r="K46" s="14">
        <v>21.4</v>
      </c>
      <c r="L46" s="67">
        <f t="shared" si="3"/>
        <v>0.88785046728971972</v>
      </c>
    </row>
    <row r="47" spans="8:12" x14ac:dyDescent="0.25">
      <c r="H47" s="135"/>
      <c r="I47" s="14">
        <v>3115</v>
      </c>
      <c r="J47" s="14">
        <v>17</v>
      </c>
      <c r="K47" s="14">
        <v>26.6</v>
      </c>
      <c r="L47" s="67">
        <f t="shared" si="3"/>
        <v>0.63909774436090228</v>
      </c>
    </row>
    <row r="48" spans="8:12" x14ac:dyDescent="0.25">
      <c r="H48" s="135"/>
      <c r="I48" s="14">
        <v>2692</v>
      </c>
      <c r="J48" s="14">
        <v>1</v>
      </c>
      <c r="K48" s="14">
        <v>24.3</v>
      </c>
      <c r="L48" s="67">
        <f t="shared" si="3"/>
        <v>4.1152263374485597E-2</v>
      </c>
    </row>
    <row r="49" spans="8:12" x14ac:dyDescent="0.25">
      <c r="H49" s="135"/>
      <c r="I49" s="14">
        <v>294</v>
      </c>
      <c r="J49" s="14">
        <v>3</v>
      </c>
      <c r="K49" s="14">
        <v>19.399999999999999</v>
      </c>
      <c r="L49" s="67">
        <f t="shared" si="3"/>
        <v>0.15463917525773196</v>
      </c>
    </row>
    <row r="50" spans="8:12" x14ac:dyDescent="0.25">
      <c r="H50" s="136"/>
      <c r="I50" s="16">
        <v>301</v>
      </c>
      <c r="J50" s="16">
        <v>5</v>
      </c>
      <c r="K50" s="16">
        <v>15.3</v>
      </c>
      <c r="L50" s="68">
        <f t="shared" si="3"/>
        <v>0.32679738562091504</v>
      </c>
    </row>
  </sheetData>
  <mergeCells count="9">
    <mergeCell ref="B1:F1"/>
    <mergeCell ref="B11:B16"/>
    <mergeCell ref="H5:H24"/>
    <mergeCell ref="H25:H50"/>
    <mergeCell ref="L3:L4"/>
    <mergeCell ref="F3:F4"/>
    <mergeCell ref="B3:E3"/>
    <mergeCell ref="H3:K3"/>
    <mergeCell ref="B5:B10"/>
  </mergeCells>
  <pageMargins left="0.7" right="0.7" top="0.75" bottom="0.75" header="0.3" footer="0.3"/>
  <pageSetup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H166"/>
  <sheetViews>
    <sheetView zoomScaleNormal="100" workbookViewId="0"/>
  </sheetViews>
  <sheetFormatPr baseColWidth="10" defaultColWidth="9.140625" defaultRowHeight="15" x14ac:dyDescent="0.25"/>
  <cols>
    <col min="1" max="1" width="9.140625" style="6"/>
    <col min="2" max="2" width="38.5703125" style="6" customWidth="1"/>
    <col min="3" max="16384" width="9.140625" style="6"/>
  </cols>
  <sheetData>
    <row r="1" spans="2:60" x14ac:dyDescent="0.25">
      <c r="B1" s="133" t="s">
        <v>36</v>
      </c>
      <c r="C1" s="133"/>
      <c r="D1" s="133"/>
      <c r="E1" s="133"/>
      <c r="F1" s="133"/>
      <c r="G1" s="133"/>
      <c r="H1" s="133"/>
      <c r="I1" s="25"/>
      <c r="J1" s="25"/>
      <c r="K1" s="25"/>
      <c r="L1" s="25"/>
      <c r="M1" s="25"/>
      <c r="N1" s="25"/>
    </row>
    <row r="3" spans="2:60" s="4" customFormat="1" x14ac:dyDescent="0.25">
      <c r="B3" s="72" t="s">
        <v>21</v>
      </c>
      <c r="C3" s="69">
        <v>2</v>
      </c>
      <c r="D3" s="70">
        <v>2</v>
      </c>
      <c r="E3" s="70">
        <v>2</v>
      </c>
      <c r="F3" s="70">
        <v>2</v>
      </c>
      <c r="G3" s="70">
        <v>2</v>
      </c>
      <c r="H3" s="70">
        <v>2</v>
      </c>
      <c r="I3" s="70">
        <v>2</v>
      </c>
      <c r="J3" s="70">
        <v>2</v>
      </c>
      <c r="K3" s="70">
        <v>2</v>
      </c>
      <c r="L3" s="70">
        <v>2</v>
      </c>
      <c r="M3" s="70">
        <v>2</v>
      </c>
      <c r="N3" s="71">
        <v>2</v>
      </c>
      <c r="O3" s="69">
        <v>20</v>
      </c>
      <c r="P3" s="70">
        <v>20</v>
      </c>
      <c r="Q3" s="70">
        <v>20</v>
      </c>
      <c r="R3" s="70">
        <v>20</v>
      </c>
      <c r="S3" s="70">
        <v>20</v>
      </c>
      <c r="T3" s="70">
        <v>20</v>
      </c>
      <c r="U3" s="70">
        <v>20</v>
      </c>
      <c r="V3" s="70">
        <v>20</v>
      </c>
      <c r="W3" s="70">
        <v>20</v>
      </c>
      <c r="X3" s="70">
        <v>20</v>
      </c>
      <c r="Y3" s="70">
        <v>20</v>
      </c>
      <c r="Z3" s="70">
        <v>20</v>
      </c>
      <c r="AA3" s="70">
        <v>20</v>
      </c>
      <c r="AB3" s="70">
        <v>20</v>
      </c>
      <c r="AC3" s="70">
        <v>20</v>
      </c>
      <c r="AD3" s="70">
        <v>20</v>
      </c>
      <c r="AE3" s="70">
        <v>20</v>
      </c>
      <c r="AF3" s="70">
        <v>20</v>
      </c>
      <c r="AG3" s="70">
        <v>20</v>
      </c>
      <c r="AH3" s="70">
        <v>20</v>
      </c>
      <c r="AI3" s="70">
        <v>20</v>
      </c>
      <c r="AJ3" s="70">
        <v>20</v>
      </c>
      <c r="AK3" s="70">
        <v>20</v>
      </c>
      <c r="AL3" s="70">
        <v>20</v>
      </c>
      <c r="AM3" s="70">
        <v>20</v>
      </c>
      <c r="AN3" s="70">
        <v>20</v>
      </c>
      <c r="AO3" s="70">
        <v>20</v>
      </c>
      <c r="AP3" s="70">
        <v>20</v>
      </c>
      <c r="AQ3" s="70">
        <v>20</v>
      </c>
      <c r="AR3" s="70">
        <v>20</v>
      </c>
      <c r="AS3" s="70">
        <v>20</v>
      </c>
      <c r="AT3" s="70">
        <v>20</v>
      </c>
      <c r="AU3" s="70">
        <v>20</v>
      </c>
      <c r="AV3" s="70">
        <v>20</v>
      </c>
      <c r="AW3" s="70">
        <v>20</v>
      </c>
      <c r="AX3" s="70">
        <v>20</v>
      </c>
      <c r="AY3" s="70">
        <v>20</v>
      </c>
      <c r="AZ3" s="70">
        <v>20</v>
      </c>
      <c r="BA3" s="70">
        <v>20</v>
      </c>
      <c r="BB3" s="70">
        <v>20</v>
      </c>
      <c r="BC3" s="70">
        <v>20</v>
      </c>
      <c r="BD3" s="70">
        <v>20</v>
      </c>
      <c r="BE3" s="70">
        <v>20</v>
      </c>
      <c r="BF3" s="70">
        <v>20</v>
      </c>
      <c r="BG3" s="70">
        <v>20</v>
      </c>
      <c r="BH3" s="71">
        <v>20</v>
      </c>
    </row>
    <row r="4" spans="2:60" s="4" customFormat="1" x14ac:dyDescent="0.25">
      <c r="B4" s="98" t="s">
        <v>13</v>
      </c>
      <c r="C4" s="69" t="s">
        <v>0</v>
      </c>
      <c r="D4" s="70" t="s">
        <v>0</v>
      </c>
      <c r="E4" s="70" t="s">
        <v>0</v>
      </c>
      <c r="F4" s="70" t="s">
        <v>0</v>
      </c>
      <c r="G4" s="70" t="s">
        <v>0</v>
      </c>
      <c r="H4" s="71" t="s">
        <v>0</v>
      </c>
      <c r="I4" s="69" t="s">
        <v>3</v>
      </c>
      <c r="J4" s="70" t="s">
        <v>3</v>
      </c>
      <c r="K4" s="70" t="s">
        <v>3</v>
      </c>
      <c r="L4" s="70" t="s">
        <v>3</v>
      </c>
      <c r="M4" s="70" t="s">
        <v>3</v>
      </c>
      <c r="N4" s="71" t="s">
        <v>3</v>
      </c>
      <c r="O4" s="69" t="s">
        <v>0</v>
      </c>
      <c r="P4" s="70" t="s">
        <v>0</v>
      </c>
      <c r="Q4" s="70" t="s">
        <v>0</v>
      </c>
      <c r="R4" s="70" t="s">
        <v>0</v>
      </c>
      <c r="S4" s="70" t="s">
        <v>0</v>
      </c>
      <c r="T4" s="70" t="s">
        <v>0</v>
      </c>
      <c r="U4" s="70" t="s">
        <v>0</v>
      </c>
      <c r="V4" s="70" t="s">
        <v>0</v>
      </c>
      <c r="W4" s="70" t="s">
        <v>0</v>
      </c>
      <c r="X4" s="70" t="s">
        <v>0</v>
      </c>
      <c r="Y4" s="70" t="s">
        <v>0</v>
      </c>
      <c r="Z4" s="70" t="s">
        <v>0</v>
      </c>
      <c r="AA4" s="70" t="s">
        <v>0</v>
      </c>
      <c r="AB4" s="70" t="s">
        <v>0</v>
      </c>
      <c r="AC4" s="70" t="s">
        <v>0</v>
      </c>
      <c r="AD4" s="70" t="s">
        <v>0</v>
      </c>
      <c r="AE4" s="70" t="s">
        <v>0</v>
      </c>
      <c r="AF4" s="70" t="s">
        <v>0</v>
      </c>
      <c r="AG4" s="70" t="s">
        <v>0</v>
      </c>
      <c r="AH4" s="71" t="s">
        <v>0</v>
      </c>
      <c r="AI4" s="69" t="s">
        <v>3</v>
      </c>
      <c r="AJ4" s="70" t="s">
        <v>3</v>
      </c>
      <c r="AK4" s="70" t="s">
        <v>3</v>
      </c>
      <c r="AL4" s="70" t="s">
        <v>3</v>
      </c>
      <c r="AM4" s="70" t="s">
        <v>3</v>
      </c>
      <c r="AN4" s="70" t="s">
        <v>3</v>
      </c>
      <c r="AO4" s="70" t="s">
        <v>3</v>
      </c>
      <c r="AP4" s="70" t="s">
        <v>3</v>
      </c>
      <c r="AQ4" s="70" t="s">
        <v>3</v>
      </c>
      <c r="AR4" s="70" t="s">
        <v>3</v>
      </c>
      <c r="AS4" s="70" t="s">
        <v>3</v>
      </c>
      <c r="AT4" s="70" t="s">
        <v>3</v>
      </c>
      <c r="AU4" s="70" t="s">
        <v>3</v>
      </c>
      <c r="AV4" s="70" t="s">
        <v>3</v>
      </c>
      <c r="AW4" s="70" t="s">
        <v>3</v>
      </c>
      <c r="AX4" s="70" t="s">
        <v>3</v>
      </c>
      <c r="AY4" s="70" t="s">
        <v>3</v>
      </c>
      <c r="AZ4" s="70" t="s">
        <v>3</v>
      </c>
      <c r="BA4" s="70" t="s">
        <v>3</v>
      </c>
      <c r="BB4" s="70" t="s">
        <v>3</v>
      </c>
      <c r="BC4" s="70" t="s">
        <v>3</v>
      </c>
      <c r="BD4" s="70" t="s">
        <v>3</v>
      </c>
      <c r="BE4" s="70" t="s">
        <v>3</v>
      </c>
      <c r="BF4" s="70" t="s">
        <v>3</v>
      </c>
      <c r="BG4" s="70" t="s">
        <v>3</v>
      </c>
      <c r="BH4" s="71" t="s">
        <v>3</v>
      </c>
    </row>
    <row r="5" spans="2:60" s="4" customFormat="1" x14ac:dyDescent="0.25">
      <c r="B5" s="72" t="s">
        <v>2</v>
      </c>
      <c r="C5" s="106">
        <v>2495</v>
      </c>
      <c r="D5" s="99">
        <v>2497</v>
      </c>
      <c r="E5" s="99">
        <v>2498</v>
      </c>
      <c r="F5" s="99">
        <v>2482</v>
      </c>
      <c r="G5" s="99">
        <v>2486</v>
      </c>
      <c r="H5" s="107">
        <v>1647</v>
      </c>
      <c r="I5" s="106">
        <v>1920</v>
      </c>
      <c r="J5" s="99">
        <v>2463</v>
      </c>
      <c r="K5" s="99">
        <v>3009</v>
      </c>
      <c r="L5" s="99">
        <v>2484</v>
      </c>
      <c r="M5" s="99">
        <v>2489</v>
      </c>
      <c r="N5" s="107">
        <v>2485</v>
      </c>
      <c r="O5" s="69">
        <v>2687</v>
      </c>
      <c r="P5" s="70">
        <v>4390</v>
      </c>
      <c r="Q5" s="70">
        <v>3933</v>
      </c>
      <c r="R5" s="70">
        <v>2613</v>
      </c>
      <c r="S5" s="70">
        <v>4395</v>
      </c>
      <c r="T5" s="70">
        <v>3934</v>
      </c>
      <c r="U5" s="70">
        <v>2771</v>
      </c>
      <c r="V5" s="70">
        <v>2621</v>
      </c>
      <c r="W5" s="70">
        <v>2615</v>
      </c>
      <c r="X5" s="70">
        <v>4397</v>
      </c>
      <c r="Y5" s="70">
        <v>4409</v>
      </c>
      <c r="Z5" s="70">
        <v>4389</v>
      </c>
      <c r="AA5" s="70">
        <v>300</v>
      </c>
      <c r="AB5" s="70">
        <v>302</v>
      </c>
      <c r="AC5" s="70">
        <v>2110</v>
      </c>
      <c r="AD5" s="70">
        <v>2270</v>
      </c>
      <c r="AE5" s="70">
        <v>2475</v>
      </c>
      <c r="AF5" s="70">
        <v>2690</v>
      </c>
      <c r="AG5" s="70">
        <v>2774</v>
      </c>
      <c r="AH5" s="71">
        <v>4386</v>
      </c>
      <c r="AI5" s="69">
        <v>4388</v>
      </c>
      <c r="AJ5" s="70">
        <v>4408</v>
      </c>
      <c r="AK5" s="70">
        <v>2178</v>
      </c>
      <c r="AL5" s="70">
        <v>309</v>
      </c>
      <c r="AM5" s="70">
        <v>310</v>
      </c>
      <c r="AN5" s="70">
        <v>3930</v>
      </c>
      <c r="AO5" s="70">
        <v>3659</v>
      </c>
      <c r="AP5" s="70">
        <v>4620</v>
      </c>
      <c r="AQ5" s="70">
        <v>2614</v>
      </c>
      <c r="AR5" s="70">
        <v>2693</v>
      </c>
      <c r="AS5" s="70">
        <v>2177</v>
      </c>
      <c r="AT5" s="70">
        <v>4385</v>
      </c>
      <c r="AU5" s="70">
        <v>289</v>
      </c>
      <c r="AV5" s="70">
        <v>294</v>
      </c>
      <c r="AW5" s="70">
        <v>295</v>
      </c>
      <c r="AX5" s="70">
        <v>301</v>
      </c>
      <c r="AY5" s="70">
        <v>304</v>
      </c>
      <c r="AZ5" s="70">
        <v>308</v>
      </c>
      <c r="BA5" s="70">
        <v>788</v>
      </c>
      <c r="BB5" s="99">
        <v>2491</v>
      </c>
      <c r="BC5" s="70">
        <v>2617</v>
      </c>
      <c r="BD5" s="70">
        <v>2620</v>
      </c>
      <c r="BE5" s="70">
        <v>2692</v>
      </c>
      <c r="BF5" s="70">
        <v>3115</v>
      </c>
      <c r="BG5" s="70">
        <v>3927</v>
      </c>
      <c r="BH5" s="71">
        <v>3931</v>
      </c>
    </row>
    <row r="6" spans="2:60" x14ac:dyDescent="0.25">
      <c r="B6" s="140" t="s">
        <v>20</v>
      </c>
      <c r="C6" s="77">
        <v>364</v>
      </c>
      <c r="D6" s="64">
        <v>86</v>
      </c>
      <c r="E6" s="64">
        <v>284</v>
      </c>
      <c r="F6" s="64">
        <v>236</v>
      </c>
      <c r="G6" s="64">
        <v>311</v>
      </c>
      <c r="H6" s="65">
        <v>482</v>
      </c>
      <c r="I6" s="77">
        <v>114</v>
      </c>
      <c r="J6" s="64">
        <v>389</v>
      </c>
      <c r="K6" s="64">
        <v>242</v>
      </c>
      <c r="L6" s="64">
        <v>345</v>
      </c>
      <c r="M6" s="64">
        <v>719</v>
      </c>
      <c r="N6" s="65">
        <v>311</v>
      </c>
      <c r="O6" s="78">
        <v>2422</v>
      </c>
      <c r="P6" s="20">
        <v>458</v>
      </c>
      <c r="Q6" s="20">
        <v>582</v>
      </c>
      <c r="R6" s="20">
        <v>696</v>
      </c>
      <c r="S6" s="20">
        <v>1075</v>
      </c>
      <c r="T6" s="20">
        <v>269</v>
      </c>
      <c r="U6" s="20">
        <v>254</v>
      </c>
      <c r="V6" s="20">
        <v>596</v>
      </c>
      <c r="W6" s="20">
        <v>307</v>
      </c>
      <c r="X6" s="20">
        <v>328</v>
      </c>
      <c r="Y6" s="20">
        <v>362</v>
      </c>
      <c r="Z6" s="20">
        <v>822</v>
      </c>
      <c r="AA6" s="20">
        <v>989</v>
      </c>
      <c r="AB6" s="20">
        <v>251</v>
      </c>
      <c r="AC6" s="20">
        <v>220</v>
      </c>
      <c r="AD6" s="20">
        <v>241</v>
      </c>
      <c r="AE6" s="20">
        <v>171</v>
      </c>
      <c r="AF6" s="20">
        <v>373</v>
      </c>
      <c r="AG6" s="20">
        <v>605</v>
      </c>
      <c r="AH6" s="62">
        <v>821</v>
      </c>
      <c r="AI6" s="77">
        <v>425</v>
      </c>
      <c r="AJ6" s="64">
        <v>228</v>
      </c>
      <c r="AK6" s="64">
        <v>594</v>
      </c>
      <c r="AL6" s="64">
        <v>228</v>
      </c>
      <c r="AM6" s="64">
        <v>269</v>
      </c>
      <c r="AN6" s="64">
        <v>474</v>
      </c>
      <c r="AO6" s="64">
        <v>505</v>
      </c>
      <c r="AP6" s="64">
        <v>44</v>
      </c>
      <c r="AQ6" s="64">
        <v>97</v>
      </c>
      <c r="AR6" s="64">
        <v>161</v>
      </c>
      <c r="AS6" s="64">
        <v>153</v>
      </c>
      <c r="AT6" s="64">
        <v>107</v>
      </c>
      <c r="AU6" s="64">
        <v>1110</v>
      </c>
      <c r="AV6" s="64">
        <v>506</v>
      </c>
      <c r="AW6" s="64">
        <v>1538</v>
      </c>
      <c r="AX6" s="64">
        <v>370</v>
      </c>
      <c r="AY6" s="64">
        <v>147</v>
      </c>
      <c r="AZ6" s="64">
        <v>216</v>
      </c>
      <c r="BA6" s="64">
        <v>121</v>
      </c>
      <c r="BB6" s="64">
        <v>236</v>
      </c>
      <c r="BC6" s="64">
        <v>200</v>
      </c>
      <c r="BD6" s="64">
        <v>212</v>
      </c>
      <c r="BE6" s="64">
        <v>201</v>
      </c>
      <c r="BF6" s="64">
        <v>1875</v>
      </c>
      <c r="BG6" s="64">
        <v>144</v>
      </c>
      <c r="BH6" s="65">
        <v>517</v>
      </c>
    </row>
    <row r="7" spans="2:60" x14ac:dyDescent="0.25">
      <c r="B7" s="140"/>
      <c r="C7" s="78">
        <v>152</v>
      </c>
      <c r="D7" s="20">
        <v>281</v>
      </c>
      <c r="E7" s="20">
        <v>211</v>
      </c>
      <c r="F7" s="20">
        <v>414</v>
      </c>
      <c r="G7" s="20">
        <v>105</v>
      </c>
      <c r="H7" s="62">
        <v>249</v>
      </c>
      <c r="I7" s="78">
        <v>169</v>
      </c>
      <c r="J7" s="20">
        <v>437</v>
      </c>
      <c r="K7" s="20">
        <v>208</v>
      </c>
      <c r="L7" s="20">
        <v>1941</v>
      </c>
      <c r="M7" s="20">
        <v>523</v>
      </c>
      <c r="N7" s="62">
        <v>193</v>
      </c>
      <c r="O7" s="78">
        <v>493</v>
      </c>
      <c r="P7" s="20">
        <v>192</v>
      </c>
      <c r="Q7" s="20">
        <v>95</v>
      </c>
      <c r="R7" s="20">
        <v>1002</v>
      </c>
      <c r="S7" s="20">
        <v>206</v>
      </c>
      <c r="T7" s="20">
        <v>273</v>
      </c>
      <c r="U7" s="20">
        <v>144</v>
      </c>
      <c r="V7" s="20">
        <v>437</v>
      </c>
      <c r="W7" s="20">
        <v>233</v>
      </c>
      <c r="X7" s="20">
        <v>97</v>
      </c>
      <c r="Y7" s="20">
        <v>145</v>
      </c>
      <c r="Z7" s="20">
        <v>2276</v>
      </c>
      <c r="AA7" s="20">
        <v>296</v>
      </c>
      <c r="AB7" s="20">
        <v>2515</v>
      </c>
      <c r="AC7" s="20">
        <v>135</v>
      </c>
      <c r="AD7" s="20">
        <v>278</v>
      </c>
      <c r="AE7" s="20">
        <v>183</v>
      </c>
      <c r="AF7" s="20"/>
      <c r="AG7" s="20">
        <v>213</v>
      </c>
      <c r="AH7" s="62">
        <v>241</v>
      </c>
      <c r="AI7" s="78">
        <v>288</v>
      </c>
      <c r="AJ7" s="20">
        <v>342</v>
      </c>
      <c r="AK7" s="20">
        <v>222</v>
      </c>
      <c r="AL7" s="20">
        <v>113</v>
      </c>
      <c r="AM7" s="20">
        <v>171</v>
      </c>
      <c r="AN7" s="20">
        <v>285</v>
      </c>
      <c r="AO7" s="20">
        <v>269</v>
      </c>
      <c r="AP7" s="20">
        <v>56</v>
      </c>
      <c r="AQ7" s="20">
        <v>198</v>
      </c>
      <c r="AR7" s="20">
        <v>200</v>
      </c>
      <c r="AS7" s="20">
        <v>252</v>
      </c>
      <c r="AT7" s="20">
        <v>199</v>
      </c>
      <c r="AU7" s="20">
        <v>132</v>
      </c>
      <c r="AV7" s="20">
        <v>652</v>
      </c>
      <c r="AW7" s="20">
        <v>584</v>
      </c>
      <c r="AX7" s="20">
        <v>251</v>
      </c>
      <c r="AY7" s="20">
        <v>151</v>
      </c>
      <c r="AZ7" s="20">
        <v>168</v>
      </c>
      <c r="BA7" s="20">
        <v>67</v>
      </c>
      <c r="BB7" s="20">
        <v>123</v>
      </c>
      <c r="BC7" s="20">
        <v>295</v>
      </c>
      <c r="BD7" s="20">
        <v>126</v>
      </c>
      <c r="BE7" s="20">
        <v>209</v>
      </c>
      <c r="BF7" s="20">
        <v>1013</v>
      </c>
      <c r="BG7" s="20">
        <v>141</v>
      </c>
      <c r="BH7" s="62">
        <v>265</v>
      </c>
    </row>
    <row r="8" spans="2:60" x14ac:dyDescent="0.25">
      <c r="B8" s="140"/>
      <c r="C8" s="78">
        <v>53</v>
      </c>
      <c r="D8" s="20">
        <v>149</v>
      </c>
      <c r="E8" s="20">
        <v>117</v>
      </c>
      <c r="F8" s="20">
        <v>158</v>
      </c>
      <c r="G8" s="20"/>
      <c r="H8" s="62">
        <v>259</v>
      </c>
      <c r="I8" s="78">
        <v>145</v>
      </c>
      <c r="J8" s="20">
        <v>285</v>
      </c>
      <c r="K8" s="20">
        <v>111</v>
      </c>
      <c r="L8" s="20">
        <v>1054</v>
      </c>
      <c r="M8" s="20">
        <v>440</v>
      </c>
      <c r="N8" s="62">
        <v>251</v>
      </c>
      <c r="O8" s="78">
        <v>624</v>
      </c>
      <c r="P8" s="20">
        <v>195</v>
      </c>
      <c r="Q8" s="20">
        <v>225</v>
      </c>
      <c r="R8" s="20">
        <v>1156</v>
      </c>
      <c r="S8" s="20">
        <v>201</v>
      </c>
      <c r="T8" s="20">
        <v>110</v>
      </c>
      <c r="U8" s="20">
        <v>89</v>
      </c>
      <c r="V8" s="20">
        <v>372</v>
      </c>
      <c r="W8" s="20">
        <v>132</v>
      </c>
      <c r="X8" s="20">
        <v>124</v>
      </c>
      <c r="Y8" s="20">
        <v>315</v>
      </c>
      <c r="Z8" s="20">
        <v>311</v>
      </c>
      <c r="AA8" s="20">
        <v>194</v>
      </c>
      <c r="AB8" s="20">
        <v>426</v>
      </c>
      <c r="AC8" s="20">
        <v>183</v>
      </c>
      <c r="AD8" s="20">
        <v>243</v>
      </c>
      <c r="AE8" s="20">
        <v>180</v>
      </c>
      <c r="AF8" s="20">
        <v>331</v>
      </c>
      <c r="AG8" s="20">
        <v>389</v>
      </c>
      <c r="AH8" s="62">
        <v>431</v>
      </c>
      <c r="AI8" s="78">
        <v>255</v>
      </c>
      <c r="AJ8" s="20">
        <v>301</v>
      </c>
      <c r="AK8" s="20">
        <v>234</v>
      </c>
      <c r="AL8" s="20">
        <v>341</v>
      </c>
      <c r="AM8" s="20">
        <v>97</v>
      </c>
      <c r="AN8" s="20">
        <v>361</v>
      </c>
      <c r="AO8" s="20">
        <v>123</v>
      </c>
      <c r="AP8" s="20">
        <v>299</v>
      </c>
      <c r="AQ8" s="20">
        <v>204</v>
      </c>
      <c r="AR8" s="20">
        <v>141</v>
      </c>
      <c r="AS8" s="20">
        <v>821</v>
      </c>
      <c r="AT8" s="20">
        <v>558</v>
      </c>
      <c r="AU8" s="20">
        <v>63</v>
      </c>
      <c r="AV8" s="20">
        <v>249</v>
      </c>
      <c r="AW8" s="20">
        <v>117</v>
      </c>
      <c r="AX8" s="20">
        <v>111</v>
      </c>
      <c r="AY8" s="20">
        <v>249</v>
      </c>
      <c r="AZ8" s="20">
        <v>214</v>
      </c>
      <c r="BA8" s="20">
        <v>193</v>
      </c>
      <c r="BB8" s="20">
        <v>192</v>
      </c>
      <c r="BC8" s="20">
        <v>770</v>
      </c>
      <c r="BD8" s="20">
        <v>81</v>
      </c>
      <c r="BE8" s="20">
        <v>79</v>
      </c>
      <c r="BF8" s="20">
        <v>871</v>
      </c>
      <c r="BG8" s="20">
        <v>216</v>
      </c>
      <c r="BH8" s="62">
        <v>137</v>
      </c>
    </row>
    <row r="9" spans="2:60" x14ac:dyDescent="0.25">
      <c r="B9" s="140"/>
      <c r="C9" s="78">
        <v>156</v>
      </c>
      <c r="D9" s="20">
        <v>220</v>
      </c>
      <c r="E9" s="20">
        <v>151</v>
      </c>
      <c r="F9" s="20">
        <v>171</v>
      </c>
      <c r="G9" s="20"/>
      <c r="H9" s="62">
        <v>232</v>
      </c>
      <c r="I9" s="78">
        <v>246</v>
      </c>
      <c r="J9" s="20">
        <v>982</v>
      </c>
      <c r="K9" s="20">
        <v>229</v>
      </c>
      <c r="L9" s="20">
        <v>261</v>
      </c>
      <c r="M9" s="20">
        <v>1110</v>
      </c>
      <c r="N9" s="62">
        <v>332</v>
      </c>
      <c r="O9" s="78">
        <v>235</v>
      </c>
      <c r="P9" s="20">
        <v>170</v>
      </c>
      <c r="Q9" s="20">
        <v>246</v>
      </c>
      <c r="R9" s="20">
        <v>1225</v>
      </c>
      <c r="S9" s="20">
        <v>622</v>
      </c>
      <c r="T9" s="20">
        <v>127</v>
      </c>
      <c r="U9" s="20">
        <v>147</v>
      </c>
      <c r="V9" s="20">
        <v>482</v>
      </c>
      <c r="W9" s="20">
        <v>129</v>
      </c>
      <c r="X9" s="20">
        <v>132</v>
      </c>
      <c r="Y9" s="20">
        <v>108</v>
      </c>
      <c r="Z9" s="20">
        <v>193</v>
      </c>
      <c r="AA9" s="20">
        <v>994</v>
      </c>
      <c r="AB9" s="20">
        <v>357</v>
      </c>
      <c r="AC9" s="20">
        <v>287</v>
      </c>
      <c r="AD9" s="20">
        <v>532</v>
      </c>
      <c r="AE9" s="20">
        <v>436</v>
      </c>
      <c r="AF9" s="20">
        <v>209</v>
      </c>
      <c r="AG9" s="20">
        <v>189</v>
      </c>
      <c r="AH9" s="62">
        <v>414</v>
      </c>
      <c r="AI9" s="78">
        <v>143</v>
      </c>
      <c r="AJ9" s="20">
        <v>219</v>
      </c>
      <c r="AK9" s="20">
        <v>294</v>
      </c>
      <c r="AL9" s="20">
        <v>419</v>
      </c>
      <c r="AM9" s="20">
        <v>353</v>
      </c>
      <c r="AN9" s="20">
        <v>134</v>
      </c>
      <c r="AO9" s="20">
        <v>160</v>
      </c>
      <c r="AP9" s="20">
        <v>105</v>
      </c>
      <c r="AQ9" s="20">
        <v>71</v>
      </c>
      <c r="AR9" s="20">
        <v>117</v>
      </c>
      <c r="AS9" s="20">
        <v>745</v>
      </c>
      <c r="AT9" s="20">
        <v>279</v>
      </c>
      <c r="AU9" s="20">
        <v>137</v>
      </c>
      <c r="AV9" s="20">
        <v>246</v>
      </c>
      <c r="AW9" s="20">
        <v>126</v>
      </c>
      <c r="AX9" s="20">
        <v>697</v>
      </c>
      <c r="AY9" s="20">
        <v>390</v>
      </c>
      <c r="AZ9" s="20">
        <v>774</v>
      </c>
      <c r="BA9" s="20">
        <v>181</v>
      </c>
      <c r="BB9" s="20">
        <v>111</v>
      </c>
      <c r="BC9" s="20">
        <v>222</v>
      </c>
      <c r="BD9" s="20">
        <v>592</v>
      </c>
      <c r="BE9" s="20">
        <v>337</v>
      </c>
      <c r="BF9" s="20">
        <v>545</v>
      </c>
      <c r="BG9" s="20">
        <v>130</v>
      </c>
      <c r="BH9" s="62">
        <v>88</v>
      </c>
    </row>
    <row r="10" spans="2:60" x14ac:dyDescent="0.25">
      <c r="B10" s="140"/>
      <c r="C10" s="78">
        <v>230</v>
      </c>
      <c r="D10" s="20">
        <v>311</v>
      </c>
      <c r="E10" s="20">
        <v>179</v>
      </c>
      <c r="F10" s="20">
        <v>263</v>
      </c>
      <c r="G10" s="20"/>
      <c r="H10" s="62">
        <v>601</v>
      </c>
      <c r="I10" s="78">
        <v>117</v>
      </c>
      <c r="J10" s="20">
        <v>476</v>
      </c>
      <c r="K10" s="20">
        <v>622</v>
      </c>
      <c r="L10" s="20">
        <v>361</v>
      </c>
      <c r="M10" s="20">
        <v>1</v>
      </c>
      <c r="N10" s="62">
        <v>789</v>
      </c>
      <c r="O10" s="78">
        <v>423</v>
      </c>
      <c r="P10" s="20">
        <v>246</v>
      </c>
      <c r="Q10" s="20">
        <v>197</v>
      </c>
      <c r="R10" s="20">
        <v>321</v>
      </c>
      <c r="S10" s="20">
        <v>446</v>
      </c>
      <c r="T10" s="20">
        <v>319</v>
      </c>
      <c r="U10" s="20">
        <v>58</v>
      </c>
      <c r="V10" s="20">
        <v>51</v>
      </c>
      <c r="W10" s="20">
        <v>194</v>
      </c>
      <c r="X10" s="20">
        <v>119</v>
      </c>
      <c r="Y10" s="20">
        <v>145</v>
      </c>
      <c r="Z10" s="20">
        <v>139</v>
      </c>
      <c r="AA10" s="20">
        <v>237</v>
      </c>
      <c r="AB10" s="20">
        <v>293</v>
      </c>
      <c r="AC10" s="20">
        <v>320</v>
      </c>
      <c r="AD10" s="20">
        <v>408</v>
      </c>
      <c r="AE10" s="20">
        <v>208</v>
      </c>
      <c r="AF10" s="20">
        <v>980</v>
      </c>
      <c r="AG10" s="20">
        <v>141</v>
      </c>
      <c r="AH10" s="62">
        <v>227</v>
      </c>
      <c r="AI10" s="78">
        <v>56</v>
      </c>
      <c r="AJ10" s="20">
        <v>159</v>
      </c>
      <c r="AK10" s="20">
        <v>145</v>
      </c>
      <c r="AL10" s="20">
        <v>119</v>
      </c>
      <c r="AM10" s="20">
        <v>284</v>
      </c>
      <c r="AN10" s="20">
        <v>186</v>
      </c>
      <c r="AO10" s="20">
        <v>485</v>
      </c>
      <c r="AP10" s="20">
        <v>185</v>
      </c>
      <c r="AQ10" s="20">
        <v>275</v>
      </c>
      <c r="AR10" s="20">
        <v>525</v>
      </c>
      <c r="AS10" s="20">
        <v>155</v>
      </c>
      <c r="AT10" s="20">
        <v>129</v>
      </c>
      <c r="AU10" s="20">
        <v>64</v>
      </c>
      <c r="AV10" s="20">
        <v>142</v>
      </c>
      <c r="AW10" s="20">
        <v>2178</v>
      </c>
      <c r="AX10" s="20">
        <v>225</v>
      </c>
      <c r="AY10" s="20">
        <v>154</v>
      </c>
      <c r="AZ10" s="20">
        <v>100</v>
      </c>
      <c r="BA10" s="20">
        <v>66</v>
      </c>
      <c r="BB10" s="20">
        <v>164</v>
      </c>
      <c r="BC10" s="20">
        <v>105</v>
      </c>
      <c r="BD10" s="20">
        <v>92</v>
      </c>
      <c r="BE10" s="20">
        <v>133</v>
      </c>
      <c r="BF10" s="20">
        <v>615</v>
      </c>
      <c r="BG10" s="20">
        <v>214</v>
      </c>
      <c r="BH10" s="62">
        <v>209</v>
      </c>
    </row>
    <row r="11" spans="2:60" x14ac:dyDescent="0.25">
      <c r="B11" s="140"/>
      <c r="C11" s="78">
        <v>268</v>
      </c>
      <c r="D11" s="20">
        <v>1273</v>
      </c>
      <c r="E11" s="20">
        <v>135</v>
      </c>
      <c r="F11" s="20"/>
      <c r="G11" s="20"/>
      <c r="H11" s="62">
        <v>814</v>
      </c>
      <c r="I11" s="78"/>
      <c r="J11" s="20">
        <v>152</v>
      </c>
      <c r="K11" s="20">
        <v>566</v>
      </c>
      <c r="L11" s="20"/>
      <c r="M11" s="20">
        <v>177</v>
      </c>
      <c r="N11" s="62">
        <v>2840</v>
      </c>
      <c r="O11" s="78">
        <v>103</v>
      </c>
      <c r="P11" s="20">
        <v>162</v>
      </c>
      <c r="Q11" s="20">
        <v>81</v>
      </c>
      <c r="R11" s="20">
        <v>196</v>
      </c>
      <c r="S11" s="20">
        <v>227</v>
      </c>
      <c r="T11" s="20">
        <v>257</v>
      </c>
      <c r="U11" s="20">
        <v>25</v>
      </c>
      <c r="V11" s="20">
        <v>163</v>
      </c>
      <c r="W11" s="20">
        <v>167</v>
      </c>
      <c r="X11" s="20">
        <v>89</v>
      </c>
      <c r="Y11" s="20">
        <v>84</v>
      </c>
      <c r="Z11" s="20">
        <v>118</v>
      </c>
      <c r="AA11" s="20">
        <v>1921</v>
      </c>
      <c r="AB11" s="20">
        <v>385</v>
      </c>
      <c r="AC11" s="20">
        <v>408</v>
      </c>
      <c r="AD11" s="20">
        <v>122</v>
      </c>
      <c r="AE11" s="20">
        <v>188</v>
      </c>
      <c r="AF11" s="20">
        <v>781</v>
      </c>
      <c r="AG11" s="20">
        <v>105</v>
      </c>
      <c r="AH11" s="62">
        <v>130</v>
      </c>
      <c r="AI11" s="78">
        <v>57</v>
      </c>
      <c r="AJ11" s="20">
        <v>222</v>
      </c>
      <c r="AK11" s="20">
        <v>116</v>
      </c>
      <c r="AL11" s="20">
        <v>339</v>
      </c>
      <c r="AM11" s="20">
        <v>227</v>
      </c>
      <c r="AN11" s="20">
        <v>144</v>
      </c>
      <c r="AO11" s="20">
        <v>392</v>
      </c>
      <c r="AP11" s="20">
        <v>140</v>
      </c>
      <c r="AQ11" s="20">
        <v>92</v>
      </c>
      <c r="AR11" s="20">
        <v>161</v>
      </c>
      <c r="AS11" s="20">
        <v>319</v>
      </c>
      <c r="AT11" s="20">
        <v>802</v>
      </c>
      <c r="AU11" s="20">
        <v>162</v>
      </c>
      <c r="AV11" s="20">
        <v>225</v>
      </c>
      <c r="AW11" s="20">
        <v>529</v>
      </c>
      <c r="AX11" s="20">
        <v>1539</v>
      </c>
      <c r="AY11" s="20">
        <v>40</v>
      </c>
      <c r="AZ11" s="20">
        <v>220</v>
      </c>
      <c r="BA11" s="20">
        <v>486</v>
      </c>
      <c r="BB11" s="20">
        <v>331</v>
      </c>
      <c r="BC11" s="20">
        <v>258</v>
      </c>
      <c r="BD11" s="20">
        <v>208</v>
      </c>
      <c r="BE11" s="20">
        <v>204</v>
      </c>
      <c r="BF11" s="20">
        <v>681</v>
      </c>
      <c r="BG11" s="20">
        <v>270</v>
      </c>
      <c r="BH11" s="62">
        <v>49</v>
      </c>
    </row>
    <row r="12" spans="2:60" x14ac:dyDescent="0.25">
      <c r="B12" s="140"/>
      <c r="C12" s="78">
        <v>106</v>
      </c>
      <c r="D12" s="20">
        <v>348</v>
      </c>
      <c r="E12" s="20">
        <v>209</v>
      </c>
      <c r="F12" s="20"/>
      <c r="G12" s="20"/>
      <c r="H12" s="62">
        <v>146</v>
      </c>
      <c r="I12" s="78"/>
      <c r="J12" s="20">
        <v>162</v>
      </c>
      <c r="K12" s="20">
        <v>223</v>
      </c>
      <c r="L12" s="20"/>
      <c r="M12" s="20">
        <v>246</v>
      </c>
      <c r="N12" s="62">
        <v>445</v>
      </c>
      <c r="O12" s="78">
        <v>98</v>
      </c>
      <c r="P12" s="20">
        <v>176</v>
      </c>
      <c r="Q12" s="20">
        <v>911</v>
      </c>
      <c r="R12" s="20">
        <v>497</v>
      </c>
      <c r="S12" s="20">
        <v>306</v>
      </c>
      <c r="T12" s="20">
        <v>141</v>
      </c>
      <c r="U12" s="20">
        <v>103</v>
      </c>
      <c r="V12" s="20">
        <v>384</v>
      </c>
      <c r="W12" s="20">
        <v>112</v>
      </c>
      <c r="X12" s="20">
        <v>90</v>
      </c>
      <c r="Y12" s="20">
        <v>112</v>
      </c>
      <c r="Z12" s="20">
        <v>165</v>
      </c>
      <c r="AA12" s="20">
        <v>477</v>
      </c>
      <c r="AB12" s="20">
        <v>465</v>
      </c>
      <c r="AC12" s="20">
        <v>190</v>
      </c>
      <c r="AD12" s="20">
        <v>215</v>
      </c>
      <c r="AE12" s="20">
        <v>301</v>
      </c>
      <c r="AF12" s="20">
        <v>655</v>
      </c>
      <c r="AG12" s="20">
        <v>179</v>
      </c>
      <c r="AH12" s="62">
        <v>188</v>
      </c>
      <c r="AI12" s="78">
        <v>449</v>
      </c>
      <c r="AJ12" s="20">
        <v>278</v>
      </c>
      <c r="AK12" s="20">
        <v>240</v>
      </c>
      <c r="AL12" s="20">
        <v>106</v>
      </c>
      <c r="AM12" s="20">
        <v>245</v>
      </c>
      <c r="AN12" s="20">
        <v>329</v>
      </c>
      <c r="AO12" s="20">
        <v>122</v>
      </c>
      <c r="AP12" s="20">
        <v>211</v>
      </c>
      <c r="AQ12" s="20">
        <v>230</v>
      </c>
      <c r="AR12" s="20">
        <v>190</v>
      </c>
      <c r="AS12" s="20">
        <v>150</v>
      </c>
      <c r="AT12" s="20">
        <v>605</v>
      </c>
      <c r="AU12" s="20">
        <v>79</v>
      </c>
      <c r="AV12" s="20">
        <v>519</v>
      </c>
      <c r="AW12" s="20">
        <v>840</v>
      </c>
      <c r="AX12" s="20">
        <v>302</v>
      </c>
      <c r="AY12" s="20">
        <v>98</v>
      </c>
      <c r="AZ12" s="20">
        <v>290</v>
      </c>
      <c r="BA12" s="20">
        <v>211</v>
      </c>
      <c r="BB12" s="20">
        <v>235</v>
      </c>
      <c r="BC12" s="20">
        <v>205</v>
      </c>
      <c r="BD12" s="20">
        <v>318</v>
      </c>
      <c r="BE12" s="20">
        <v>408</v>
      </c>
      <c r="BF12" s="20">
        <v>151</v>
      </c>
      <c r="BG12" s="20">
        <v>144</v>
      </c>
      <c r="BH12" s="62">
        <v>208</v>
      </c>
    </row>
    <row r="13" spans="2:60" x14ac:dyDescent="0.25">
      <c r="B13" s="140"/>
      <c r="C13" s="78">
        <v>454</v>
      </c>
      <c r="D13" s="20">
        <v>104</v>
      </c>
      <c r="E13" s="20">
        <v>101</v>
      </c>
      <c r="F13" s="20"/>
      <c r="G13" s="20"/>
      <c r="H13" s="62">
        <v>274</v>
      </c>
      <c r="I13" s="78"/>
      <c r="J13" s="20">
        <v>64</v>
      </c>
      <c r="K13" s="20">
        <v>251</v>
      </c>
      <c r="L13" s="20"/>
      <c r="M13" s="20">
        <v>135</v>
      </c>
      <c r="N13" s="62">
        <v>245</v>
      </c>
      <c r="O13" s="78">
        <v>412</v>
      </c>
      <c r="P13" s="20">
        <v>182</v>
      </c>
      <c r="Q13" s="20">
        <v>203</v>
      </c>
      <c r="R13" s="20">
        <v>181</v>
      </c>
      <c r="S13" s="20">
        <v>353</v>
      </c>
      <c r="T13" s="20">
        <v>112</v>
      </c>
      <c r="U13" s="20">
        <v>842</v>
      </c>
      <c r="V13" s="20">
        <v>255</v>
      </c>
      <c r="W13" s="20">
        <v>264</v>
      </c>
      <c r="X13" s="20">
        <v>96</v>
      </c>
      <c r="Y13" s="20">
        <v>958</v>
      </c>
      <c r="Z13" s="20">
        <v>383</v>
      </c>
      <c r="AA13" s="20">
        <v>153</v>
      </c>
      <c r="AB13" s="20">
        <v>777</v>
      </c>
      <c r="AC13" s="20">
        <v>643</v>
      </c>
      <c r="AD13" s="20">
        <v>662</v>
      </c>
      <c r="AE13" s="20">
        <v>110</v>
      </c>
      <c r="AF13" s="20">
        <v>419</v>
      </c>
      <c r="AG13" s="20">
        <v>294</v>
      </c>
      <c r="AH13" s="62">
        <v>188</v>
      </c>
      <c r="AI13" s="78">
        <v>85</v>
      </c>
      <c r="AJ13" s="20">
        <v>200</v>
      </c>
      <c r="AK13" s="20">
        <v>177</v>
      </c>
      <c r="AL13" s="20">
        <v>136</v>
      </c>
      <c r="AM13" s="20">
        <v>94</v>
      </c>
      <c r="AN13" s="20">
        <v>353</v>
      </c>
      <c r="AO13" s="20">
        <v>604</v>
      </c>
      <c r="AP13" s="20">
        <v>291</v>
      </c>
      <c r="AQ13" s="20">
        <v>126</v>
      </c>
      <c r="AR13" s="20">
        <v>180</v>
      </c>
      <c r="AS13" s="20">
        <v>156</v>
      </c>
      <c r="AT13" s="20">
        <v>279</v>
      </c>
      <c r="AU13" s="20">
        <v>278</v>
      </c>
      <c r="AV13" s="20">
        <v>322</v>
      </c>
      <c r="AW13" s="20">
        <v>87</v>
      </c>
      <c r="AX13" s="20">
        <v>161</v>
      </c>
      <c r="AY13" s="20">
        <v>197</v>
      </c>
      <c r="AZ13" s="20">
        <v>342</v>
      </c>
      <c r="BA13" s="20">
        <v>387</v>
      </c>
      <c r="BB13" s="20">
        <v>304</v>
      </c>
      <c r="BC13" s="20">
        <v>291</v>
      </c>
      <c r="BD13" s="20">
        <v>234</v>
      </c>
      <c r="BE13" s="20">
        <v>182</v>
      </c>
      <c r="BF13" s="20">
        <v>536</v>
      </c>
      <c r="BG13" s="20">
        <v>105</v>
      </c>
      <c r="BH13" s="62">
        <v>983</v>
      </c>
    </row>
    <row r="14" spans="2:60" x14ac:dyDescent="0.25">
      <c r="B14" s="140"/>
      <c r="C14" s="78">
        <v>224</v>
      </c>
      <c r="D14" s="20">
        <v>250</v>
      </c>
      <c r="E14" s="20">
        <v>114</v>
      </c>
      <c r="F14" s="20"/>
      <c r="G14" s="20"/>
      <c r="H14" s="62">
        <v>599</v>
      </c>
      <c r="I14" s="78"/>
      <c r="J14" s="20">
        <v>103</v>
      </c>
      <c r="K14" s="20">
        <v>341</v>
      </c>
      <c r="L14" s="20"/>
      <c r="M14" s="20"/>
      <c r="N14" s="62">
        <v>424</v>
      </c>
      <c r="O14" s="78">
        <v>501</v>
      </c>
      <c r="P14" s="20">
        <v>202</v>
      </c>
      <c r="Q14" s="20">
        <v>110</v>
      </c>
      <c r="R14" s="20">
        <v>408</v>
      </c>
      <c r="S14" s="20">
        <v>145</v>
      </c>
      <c r="T14" s="20">
        <v>181</v>
      </c>
      <c r="U14" s="20">
        <v>101</v>
      </c>
      <c r="V14" s="20">
        <v>47</v>
      </c>
      <c r="W14" s="20">
        <v>282</v>
      </c>
      <c r="X14" s="20">
        <v>403</v>
      </c>
      <c r="Y14" s="20">
        <v>111</v>
      </c>
      <c r="Z14" s="20">
        <v>228</v>
      </c>
      <c r="AA14" s="20">
        <v>480</v>
      </c>
      <c r="AB14" s="20">
        <v>763</v>
      </c>
      <c r="AC14" s="20">
        <v>395</v>
      </c>
      <c r="AD14" s="20">
        <v>584</v>
      </c>
      <c r="AE14" s="20">
        <v>218</v>
      </c>
      <c r="AF14" s="20">
        <v>229</v>
      </c>
      <c r="AG14" s="20">
        <v>411</v>
      </c>
      <c r="AH14" s="62">
        <v>805</v>
      </c>
      <c r="AI14" s="78">
        <v>54</v>
      </c>
      <c r="AJ14" s="20">
        <v>148</v>
      </c>
      <c r="AK14" s="20">
        <v>394</v>
      </c>
      <c r="AL14" s="20">
        <v>201</v>
      </c>
      <c r="AM14" s="20">
        <v>246</v>
      </c>
      <c r="AN14" s="20">
        <v>232</v>
      </c>
      <c r="AO14" s="20">
        <v>71</v>
      </c>
      <c r="AP14" s="20">
        <v>346</v>
      </c>
      <c r="AQ14" s="20">
        <v>154</v>
      </c>
      <c r="AR14" s="20">
        <v>125</v>
      </c>
      <c r="AS14" s="20">
        <v>364</v>
      </c>
      <c r="AT14" s="20">
        <v>68</v>
      </c>
      <c r="AU14" s="20">
        <v>122</v>
      </c>
      <c r="AV14" s="20">
        <v>226</v>
      </c>
      <c r="AW14" s="20">
        <v>777</v>
      </c>
      <c r="AX14" s="20">
        <v>179</v>
      </c>
      <c r="AY14" s="20">
        <v>137</v>
      </c>
      <c r="AZ14" s="20">
        <v>232</v>
      </c>
      <c r="BA14" s="20">
        <v>99</v>
      </c>
      <c r="BB14" s="20">
        <v>117</v>
      </c>
      <c r="BC14" s="20">
        <v>365</v>
      </c>
      <c r="BD14" s="20">
        <v>579</v>
      </c>
      <c r="BE14" s="20">
        <v>138</v>
      </c>
      <c r="BF14" s="20">
        <v>194</v>
      </c>
      <c r="BG14" s="20">
        <v>164</v>
      </c>
      <c r="BH14" s="62">
        <v>138</v>
      </c>
    </row>
    <row r="15" spans="2:60" x14ac:dyDescent="0.25">
      <c r="B15" s="140"/>
      <c r="C15" s="78">
        <v>163</v>
      </c>
      <c r="D15" s="20"/>
      <c r="E15" s="20">
        <v>140</v>
      </c>
      <c r="F15" s="20"/>
      <c r="G15" s="20"/>
      <c r="H15" s="62">
        <v>290</v>
      </c>
      <c r="I15" s="78"/>
      <c r="J15" s="20">
        <v>331</v>
      </c>
      <c r="K15" s="20">
        <v>126</v>
      </c>
      <c r="L15" s="20"/>
      <c r="M15" s="20"/>
      <c r="N15" s="62">
        <v>884</v>
      </c>
      <c r="O15" s="78">
        <v>287</v>
      </c>
      <c r="P15" s="20">
        <v>235</v>
      </c>
      <c r="Q15" s="20">
        <v>307</v>
      </c>
      <c r="R15" s="20">
        <v>1283</v>
      </c>
      <c r="S15" s="20">
        <v>489</v>
      </c>
      <c r="T15" s="20">
        <v>126</v>
      </c>
      <c r="U15" s="20">
        <v>358</v>
      </c>
      <c r="V15" s="20">
        <v>44</v>
      </c>
      <c r="W15" s="20">
        <v>169</v>
      </c>
      <c r="X15" s="20">
        <v>143</v>
      </c>
      <c r="Y15" s="20">
        <v>159</v>
      </c>
      <c r="Z15" s="20">
        <v>97</v>
      </c>
      <c r="AA15" s="20">
        <v>1740</v>
      </c>
      <c r="AB15" s="20">
        <v>236</v>
      </c>
      <c r="AC15" s="20">
        <v>791</v>
      </c>
      <c r="AD15" s="20">
        <v>1368</v>
      </c>
      <c r="AE15" s="20">
        <v>56</v>
      </c>
      <c r="AF15" s="20">
        <v>1036</v>
      </c>
      <c r="AG15" s="20">
        <v>141</v>
      </c>
      <c r="AH15" s="62">
        <v>615</v>
      </c>
      <c r="AI15" s="78">
        <v>62</v>
      </c>
      <c r="AJ15" s="20">
        <v>317</v>
      </c>
      <c r="AK15" s="20">
        <v>118</v>
      </c>
      <c r="AL15" s="20">
        <v>45</v>
      </c>
      <c r="AM15" s="20">
        <v>258</v>
      </c>
      <c r="AN15" s="20">
        <v>101</v>
      </c>
      <c r="AO15" s="20">
        <v>253</v>
      </c>
      <c r="AP15" s="20">
        <v>149</v>
      </c>
      <c r="AQ15" s="20">
        <v>247</v>
      </c>
      <c r="AR15" s="20">
        <v>500</v>
      </c>
      <c r="AS15" s="20">
        <v>605</v>
      </c>
      <c r="AT15" s="20">
        <v>338</v>
      </c>
      <c r="AU15" s="20">
        <v>181</v>
      </c>
      <c r="AV15" s="20">
        <v>327</v>
      </c>
      <c r="AW15" s="20">
        <v>278</v>
      </c>
      <c r="AX15" s="20">
        <v>282</v>
      </c>
      <c r="AY15" s="20">
        <v>211</v>
      </c>
      <c r="AZ15" s="20">
        <v>208</v>
      </c>
      <c r="BA15" s="20">
        <v>307</v>
      </c>
      <c r="BB15" s="20">
        <v>69</v>
      </c>
      <c r="BC15" s="20">
        <v>1300</v>
      </c>
      <c r="BD15" s="20">
        <v>63</v>
      </c>
      <c r="BE15" s="20">
        <v>292</v>
      </c>
      <c r="BF15" s="20">
        <v>292</v>
      </c>
      <c r="BG15" s="20">
        <v>279</v>
      </c>
      <c r="BH15" s="62">
        <v>383</v>
      </c>
    </row>
    <row r="16" spans="2:60" x14ac:dyDescent="0.25">
      <c r="B16" s="140"/>
      <c r="C16" s="78">
        <v>419</v>
      </c>
      <c r="D16" s="20"/>
      <c r="E16" s="20">
        <v>245</v>
      </c>
      <c r="F16" s="20"/>
      <c r="G16" s="20"/>
      <c r="H16" s="62">
        <v>21</v>
      </c>
      <c r="I16" s="78"/>
      <c r="J16" s="20">
        <v>71</v>
      </c>
      <c r="K16" s="20">
        <v>57</v>
      </c>
      <c r="L16" s="20"/>
      <c r="M16" s="20"/>
      <c r="N16" s="62"/>
      <c r="O16" s="78">
        <v>219</v>
      </c>
      <c r="P16" s="20">
        <v>280</v>
      </c>
      <c r="Q16" s="20">
        <v>369</v>
      </c>
      <c r="R16" s="20">
        <v>7119</v>
      </c>
      <c r="S16" s="20">
        <v>129</v>
      </c>
      <c r="T16" s="20">
        <v>223</v>
      </c>
      <c r="U16" s="20">
        <v>704</v>
      </c>
      <c r="V16" s="20">
        <v>562</v>
      </c>
      <c r="W16" s="20">
        <v>110</v>
      </c>
      <c r="X16" s="20">
        <v>1343</v>
      </c>
      <c r="Y16" s="20">
        <v>108</v>
      </c>
      <c r="Z16" s="20">
        <v>193</v>
      </c>
      <c r="AA16" s="20">
        <v>622</v>
      </c>
      <c r="AB16" s="20">
        <v>323</v>
      </c>
      <c r="AC16" s="20">
        <v>825</v>
      </c>
      <c r="AD16" s="20">
        <v>356</v>
      </c>
      <c r="AE16" s="20">
        <v>387</v>
      </c>
      <c r="AF16" s="20">
        <v>1019</v>
      </c>
      <c r="AG16" s="20">
        <v>175</v>
      </c>
      <c r="AH16" s="62">
        <v>52</v>
      </c>
      <c r="AI16" s="78">
        <v>30</v>
      </c>
      <c r="AJ16" s="20">
        <v>355</v>
      </c>
      <c r="AK16" s="20">
        <v>531</v>
      </c>
      <c r="AL16" s="20">
        <v>103</v>
      </c>
      <c r="AM16" s="20">
        <v>123</v>
      </c>
      <c r="AN16" s="20">
        <v>238</v>
      </c>
      <c r="AO16" s="20">
        <v>169</v>
      </c>
      <c r="AP16" s="20">
        <v>110</v>
      </c>
      <c r="AQ16" s="20">
        <v>74</v>
      </c>
      <c r="AR16" s="20">
        <v>65</v>
      </c>
      <c r="AS16" s="20">
        <v>1574</v>
      </c>
      <c r="AT16" s="20">
        <v>441</v>
      </c>
      <c r="AU16" s="20">
        <v>53</v>
      </c>
      <c r="AV16" s="20">
        <v>102</v>
      </c>
      <c r="AW16" s="20">
        <v>269</v>
      </c>
      <c r="AX16" s="20">
        <v>581</v>
      </c>
      <c r="AY16" s="20">
        <v>238</v>
      </c>
      <c r="AZ16" s="20">
        <v>276</v>
      </c>
      <c r="BA16" s="20">
        <v>247</v>
      </c>
      <c r="BB16" s="20">
        <v>112</v>
      </c>
      <c r="BC16" s="20">
        <v>1028</v>
      </c>
      <c r="BD16" s="20">
        <v>326</v>
      </c>
      <c r="BE16" s="20">
        <v>286</v>
      </c>
      <c r="BF16" s="20">
        <v>655</v>
      </c>
      <c r="BG16" s="20">
        <v>185</v>
      </c>
      <c r="BH16" s="62">
        <v>91</v>
      </c>
    </row>
    <row r="17" spans="2:60" x14ac:dyDescent="0.25">
      <c r="B17" s="140"/>
      <c r="C17" s="78">
        <v>324</v>
      </c>
      <c r="D17" s="20"/>
      <c r="E17" s="20"/>
      <c r="F17" s="20"/>
      <c r="G17" s="20"/>
      <c r="H17" s="62">
        <v>42</v>
      </c>
      <c r="I17" s="78"/>
      <c r="J17" s="20">
        <v>177</v>
      </c>
      <c r="K17" s="20">
        <v>236</v>
      </c>
      <c r="L17" s="20"/>
      <c r="M17" s="20"/>
      <c r="N17" s="62"/>
      <c r="O17" s="78">
        <v>179</v>
      </c>
      <c r="P17" s="20">
        <v>99</v>
      </c>
      <c r="Q17" s="20">
        <v>1781</v>
      </c>
      <c r="R17" s="20">
        <v>1102</v>
      </c>
      <c r="S17" s="20">
        <v>416</v>
      </c>
      <c r="T17" s="20">
        <v>172</v>
      </c>
      <c r="U17" s="20">
        <v>98</v>
      </c>
      <c r="V17" s="20">
        <v>111</v>
      </c>
      <c r="W17" s="20">
        <v>109</v>
      </c>
      <c r="X17" s="20">
        <v>1492</v>
      </c>
      <c r="Y17" s="20">
        <v>209</v>
      </c>
      <c r="Z17" s="20">
        <v>552</v>
      </c>
      <c r="AA17" s="20">
        <v>446</v>
      </c>
      <c r="AB17" s="20">
        <v>54</v>
      </c>
      <c r="AC17" s="20">
        <v>1068</v>
      </c>
      <c r="AD17" s="20">
        <v>721</v>
      </c>
      <c r="AE17" s="20">
        <v>95</v>
      </c>
      <c r="AF17" s="20">
        <v>646</v>
      </c>
      <c r="AG17" s="20">
        <v>261</v>
      </c>
      <c r="AH17" s="62">
        <v>297</v>
      </c>
      <c r="AI17" s="78">
        <v>28</v>
      </c>
      <c r="AJ17" s="20">
        <v>292</v>
      </c>
      <c r="AK17" s="20">
        <v>316</v>
      </c>
      <c r="AL17" s="20">
        <v>119</v>
      </c>
      <c r="AM17" s="20">
        <v>214</v>
      </c>
      <c r="AN17" s="20">
        <v>185</v>
      </c>
      <c r="AO17" s="20">
        <v>378</v>
      </c>
      <c r="AP17" s="20">
        <v>155</v>
      </c>
      <c r="AQ17" s="20">
        <v>135</v>
      </c>
      <c r="AR17" s="20">
        <v>714</v>
      </c>
      <c r="AS17" s="20">
        <v>1038</v>
      </c>
      <c r="AT17" s="20">
        <v>256</v>
      </c>
      <c r="AU17" s="20">
        <v>106</v>
      </c>
      <c r="AV17" s="20">
        <v>55</v>
      </c>
      <c r="AW17" s="20">
        <v>337</v>
      </c>
      <c r="AX17" s="20">
        <v>144</v>
      </c>
      <c r="AY17" s="20">
        <v>26</v>
      </c>
      <c r="AZ17" s="20">
        <v>227</v>
      </c>
      <c r="BA17" s="20">
        <v>321</v>
      </c>
      <c r="BB17" s="20">
        <v>114</v>
      </c>
      <c r="BC17" s="20">
        <v>255</v>
      </c>
      <c r="BD17" s="20">
        <v>236</v>
      </c>
      <c r="BE17" s="20">
        <v>132</v>
      </c>
      <c r="BF17" s="20">
        <v>205</v>
      </c>
      <c r="BG17" s="20">
        <v>140</v>
      </c>
      <c r="BH17" s="62">
        <v>338</v>
      </c>
    </row>
    <row r="18" spans="2:60" x14ac:dyDescent="0.25">
      <c r="B18" s="140"/>
      <c r="C18" s="78">
        <v>179</v>
      </c>
      <c r="D18" s="20"/>
      <c r="E18" s="20"/>
      <c r="F18" s="20"/>
      <c r="G18" s="20"/>
      <c r="H18" s="62"/>
      <c r="I18" s="78"/>
      <c r="J18" s="20">
        <v>204</v>
      </c>
      <c r="K18" s="20">
        <v>191</v>
      </c>
      <c r="L18" s="20"/>
      <c r="M18" s="20"/>
      <c r="N18" s="62"/>
      <c r="O18" s="78">
        <v>186</v>
      </c>
      <c r="P18" s="20">
        <v>233</v>
      </c>
      <c r="Q18" s="20">
        <v>361</v>
      </c>
      <c r="R18" s="20">
        <v>540</v>
      </c>
      <c r="S18" s="20">
        <v>593</v>
      </c>
      <c r="T18" s="20">
        <v>32</v>
      </c>
      <c r="U18" s="20">
        <v>192</v>
      </c>
      <c r="V18" s="20">
        <v>104</v>
      </c>
      <c r="W18" s="20">
        <v>181</v>
      </c>
      <c r="X18" s="20">
        <v>655</v>
      </c>
      <c r="Y18" s="20">
        <v>579</v>
      </c>
      <c r="Z18" s="20">
        <v>3657</v>
      </c>
      <c r="AA18" s="20">
        <v>445</v>
      </c>
      <c r="AB18" s="20">
        <v>249</v>
      </c>
      <c r="AC18" s="20">
        <v>1375</v>
      </c>
      <c r="AD18" s="20">
        <v>1622</v>
      </c>
      <c r="AE18" s="20">
        <v>705</v>
      </c>
      <c r="AF18" s="20">
        <v>439</v>
      </c>
      <c r="AG18" s="20">
        <v>454</v>
      </c>
      <c r="AH18" s="62">
        <v>2449</v>
      </c>
      <c r="AI18" s="78">
        <v>47</v>
      </c>
      <c r="AJ18" s="20">
        <v>462</v>
      </c>
      <c r="AK18" s="20">
        <v>253</v>
      </c>
      <c r="AL18" s="20">
        <v>287</v>
      </c>
      <c r="AM18" s="20">
        <v>242</v>
      </c>
      <c r="AN18" s="20">
        <v>129</v>
      </c>
      <c r="AO18" s="20">
        <v>337</v>
      </c>
      <c r="AP18" s="20">
        <v>230</v>
      </c>
      <c r="AQ18" s="20">
        <v>403</v>
      </c>
      <c r="AR18" s="20">
        <v>146</v>
      </c>
      <c r="AS18" s="20">
        <v>1038</v>
      </c>
      <c r="AT18" s="20">
        <v>269</v>
      </c>
      <c r="AU18" s="20">
        <v>144</v>
      </c>
      <c r="AV18" s="20">
        <v>174</v>
      </c>
      <c r="AW18" s="20">
        <v>1333</v>
      </c>
      <c r="AX18" s="20">
        <v>479</v>
      </c>
      <c r="AY18" s="20">
        <v>38</v>
      </c>
      <c r="AZ18" s="20">
        <v>49</v>
      </c>
      <c r="BA18" s="20">
        <v>143</v>
      </c>
      <c r="BB18" s="20">
        <v>131</v>
      </c>
      <c r="BC18" s="20">
        <v>176</v>
      </c>
      <c r="BD18" s="20">
        <v>293</v>
      </c>
      <c r="BE18" s="20">
        <v>143</v>
      </c>
      <c r="BF18" s="20">
        <v>57</v>
      </c>
      <c r="BG18" s="20">
        <v>225</v>
      </c>
      <c r="BH18" s="62">
        <v>395</v>
      </c>
    </row>
    <row r="19" spans="2:60" x14ac:dyDescent="0.25">
      <c r="B19" s="140"/>
      <c r="C19" s="78">
        <v>104</v>
      </c>
      <c r="D19" s="20"/>
      <c r="E19" s="20"/>
      <c r="F19" s="20"/>
      <c r="G19" s="20"/>
      <c r="H19" s="62"/>
      <c r="I19" s="78"/>
      <c r="J19" s="20">
        <v>140</v>
      </c>
      <c r="K19" s="20">
        <v>128</v>
      </c>
      <c r="L19" s="20"/>
      <c r="M19" s="20"/>
      <c r="N19" s="62"/>
      <c r="O19" s="78">
        <v>580</v>
      </c>
      <c r="P19" s="20">
        <v>317</v>
      </c>
      <c r="Q19" s="20">
        <v>154</v>
      </c>
      <c r="R19" s="20">
        <v>645</v>
      </c>
      <c r="S19" s="20">
        <v>91</v>
      </c>
      <c r="T19" s="20">
        <v>97</v>
      </c>
      <c r="U19" s="20">
        <v>843</v>
      </c>
      <c r="V19" s="20">
        <v>36</v>
      </c>
      <c r="W19" s="20">
        <v>475</v>
      </c>
      <c r="X19" s="20">
        <v>525</v>
      </c>
      <c r="Y19" s="20">
        <v>166</v>
      </c>
      <c r="Z19" s="20">
        <v>2718</v>
      </c>
      <c r="AA19" s="20">
        <v>192</v>
      </c>
      <c r="AB19" s="20">
        <v>174</v>
      </c>
      <c r="AC19" s="20">
        <v>255</v>
      </c>
      <c r="AD19" s="20">
        <v>149</v>
      </c>
      <c r="AE19" s="20">
        <v>954</v>
      </c>
      <c r="AF19" s="20">
        <v>1212</v>
      </c>
      <c r="AG19" s="20">
        <v>159</v>
      </c>
      <c r="AH19" s="62">
        <v>347</v>
      </c>
      <c r="AI19" s="78">
        <v>33</v>
      </c>
      <c r="AJ19" s="20">
        <v>373</v>
      </c>
      <c r="AK19" s="20">
        <v>162</v>
      </c>
      <c r="AL19" s="20">
        <v>135</v>
      </c>
      <c r="AM19" s="20">
        <v>138</v>
      </c>
      <c r="AN19" s="20">
        <v>153</v>
      </c>
      <c r="AO19" s="20">
        <v>237</v>
      </c>
      <c r="AP19" s="20">
        <v>539</v>
      </c>
      <c r="AQ19" s="20">
        <v>472</v>
      </c>
      <c r="AR19" s="20">
        <v>236</v>
      </c>
      <c r="AS19" s="20">
        <v>117</v>
      </c>
      <c r="AT19" s="20">
        <v>327</v>
      </c>
      <c r="AU19" s="20">
        <v>231</v>
      </c>
      <c r="AV19" s="20">
        <v>395</v>
      </c>
      <c r="AW19" s="20">
        <v>1823</v>
      </c>
      <c r="AX19" s="20">
        <v>294</v>
      </c>
      <c r="AY19" s="20">
        <v>565</v>
      </c>
      <c r="AZ19" s="20">
        <v>88</v>
      </c>
      <c r="BA19" s="20">
        <v>166</v>
      </c>
      <c r="BB19" s="20">
        <v>202</v>
      </c>
      <c r="BC19" s="20">
        <v>299</v>
      </c>
      <c r="BD19" s="20">
        <v>280</v>
      </c>
      <c r="BE19" s="20">
        <v>209</v>
      </c>
      <c r="BF19" s="20">
        <v>156</v>
      </c>
      <c r="BG19" s="20">
        <v>606</v>
      </c>
      <c r="BH19" s="62">
        <v>521</v>
      </c>
    </row>
    <row r="20" spans="2:60" x14ac:dyDescent="0.25">
      <c r="B20" s="140"/>
      <c r="C20" s="78">
        <v>416</v>
      </c>
      <c r="D20" s="20"/>
      <c r="E20" s="20"/>
      <c r="F20" s="20"/>
      <c r="G20" s="20"/>
      <c r="H20" s="62"/>
      <c r="I20" s="78"/>
      <c r="J20" s="20"/>
      <c r="K20" s="20">
        <v>1694</v>
      </c>
      <c r="L20" s="20"/>
      <c r="M20" s="20"/>
      <c r="N20" s="62"/>
      <c r="O20" s="78">
        <v>296</v>
      </c>
      <c r="P20" s="20">
        <v>502</v>
      </c>
      <c r="Q20" s="20">
        <v>285</v>
      </c>
      <c r="R20" s="20">
        <v>525</v>
      </c>
      <c r="S20" s="20">
        <v>356</v>
      </c>
      <c r="T20" s="20">
        <v>204</v>
      </c>
      <c r="U20" s="20">
        <v>187</v>
      </c>
      <c r="V20" s="20">
        <v>155</v>
      </c>
      <c r="W20" s="20">
        <v>187</v>
      </c>
      <c r="X20" s="20">
        <v>815</v>
      </c>
      <c r="Y20" s="20">
        <v>128</v>
      </c>
      <c r="Z20" s="20">
        <v>1511</v>
      </c>
      <c r="AA20" s="20">
        <v>2198</v>
      </c>
      <c r="AB20" s="20">
        <v>390</v>
      </c>
      <c r="AC20" s="20">
        <v>304</v>
      </c>
      <c r="AD20" s="20">
        <v>229</v>
      </c>
      <c r="AE20" s="20">
        <v>171</v>
      </c>
      <c r="AF20" s="20">
        <v>432</v>
      </c>
      <c r="AG20" s="20">
        <v>790</v>
      </c>
      <c r="AH20" s="62">
        <v>117</v>
      </c>
      <c r="AI20" s="78">
        <v>162</v>
      </c>
      <c r="AJ20" s="20">
        <v>94</v>
      </c>
      <c r="AK20" s="20">
        <v>113</v>
      </c>
      <c r="AL20" s="20">
        <v>133</v>
      </c>
      <c r="AM20" s="20">
        <v>76</v>
      </c>
      <c r="AN20" s="20">
        <v>343</v>
      </c>
      <c r="AO20" s="20">
        <v>184</v>
      </c>
      <c r="AP20" s="20">
        <v>122</v>
      </c>
      <c r="AQ20" s="20">
        <v>777</v>
      </c>
      <c r="AR20" s="20">
        <v>290</v>
      </c>
      <c r="AS20" s="20">
        <v>343</v>
      </c>
      <c r="AT20" s="20">
        <v>127</v>
      </c>
      <c r="AU20" s="20">
        <v>115</v>
      </c>
      <c r="AV20" s="20">
        <v>511</v>
      </c>
      <c r="AW20" s="20">
        <v>397</v>
      </c>
      <c r="AX20" s="20">
        <v>372</v>
      </c>
      <c r="AY20" s="20">
        <v>79</v>
      </c>
      <c r="AZ20" s="20">
        <v>153</v>
      </c>
      <c r="BA20" s="20">
        <v>92</v>
      </c>
      <c r="BB20" s="20">
        <v>102</v>
      </c>
      <c r="BC20" s="20">
        <v>62</v>
      </c>
      <c r="BD20" s="20">
        <v>630</v>
      </c>
      <c r="BE20" s="20">
        <v>145</v>
      </c>
      <c r="BF20" s="20">
        <v>241</v>
      </c>
      <c r="BG20" s="20">
        <v>131</v>
      </c>
      <c r="BH20" s="62">
        <v>413</v>
      </c>
    </row>
    <row r="21" spans="2:60" x14ac:dyDescent="0.25">
      <c r="B21" s="140"/>
      <c r="C21" s="78">
        <v>302</v>
      </c>
      <c r="D21" s="20"/>
      <c r="E21" s="20"/>
      <c r="F21" s="20"/>
      <c r="G21" s="20"/>
      <c r="H21" s="62"/>
      <c r="I21" s="78"/>
      <c r="J21" s="20"/>
      <c r="K21" s="20">
        <v>2310</v>
      </c>
      <c r="L21" s="20"/>
      <c r="M21" s="20"/>
      <c r="N21" s="62"/>
      <c r="O21" s="78">
        <v>1462</v>
      </c>
      <c r="P21" s="20">
        <v>367</v>
      </c>
      <c r="Q21" s="20">
        <v>142</v>
      </c>
      <c r="R21" s="20">
        <v>712</v>
      </c>
      <c r="S21" s="20">
        <v>107</v>
      </c>
      <c r="T21" s="20">
        <v>122</v>
      </c>
      <c r="U21" s="20">
        <v>69</v>
      </c>
      <c r="V21" s="20">
        <v>202</v>
      </c>
      <c r="W21" s="20">
        <v>330</v>
      </c>
      <c r="X21" s="20">
        <v>1291</v>
      </c>
      <c r="Y21" s="20">
        <v>43</v>
      </c>
      <c r="Z21" s="20">
        <v>545</v>
      </c>
      <c r="AA21" s="20">
        <v>339</v>
      </c>
      <c r="AB21" s="20">
        <v>274</v>
      </c>
      <c r="AC21" s="20">
        <v>402</v>
      </c>
      <c r="AD21" s="20">
        <v>286</v>
      </c>
      <c r="AE21" s="20">
        <v>740</v>
      </c>
      <c r="AF21" s="20">
        <v>252</v>
      </c>
      <c r="AG21" s="20">
        <v>471</v>
      </c>
      <c r="AH21" s="62">
        <v>392</v>
      </c>
      <c r="AI21" s="78">
        <v>40</v>
      </c>
      <c r="AJ21" s="20">
        <v>1986</v>
      </c>
      <c r="AK21" s="20">
        <v>304</v>
      </c>
      <c r="AL21" s="20">
        <v>79</v>
      </c>
      <c r="AM21" s="20">
        <v>118</v>
      </c>
      <c r="AN21" s="20">
        <v>252</v>
      </c>
      <c r="AO21" s="20">
        <v>277</v>
      </c>
      <c r="AP21" s="20">
        <v>94</v>
      </c>
      <c r="AQ21" s="20">
        <v>98</v>
      </c>
      <c r="AR21" s="20">
        <v>60</v>
      </c>
      <c r="AS21" s="20">
        <v>246</v>
      </c>
      <c r="AT21" s="20">
        <v>248</v>
      </c>
      <c r="AU21" s="20">
        <v>77</v>
      </c>
      <c r="AV21" s="20">
        <v>481</v>
      </c>
      <c r="AW21" s="20">
        <v>276</v>
      </c>
      <c r="AX21" s="20">
        <v>80</v>
      </c>
      <c r="AY21" s="20">
        <v>177</v>
      </c>
      <c r="AZ21" s="20">
        <v>233</v>
      </c>
      <c r="BA21" s="20">
        <v>119</v>
      </c>
      <c r="BB21" s="20">
        <v>233</v>
      </c>
      <c r="BC21" s="20">
        <v>58</v>
      </c>
      <c r="BD21" s="20">
        <v>168</v>
      </c>
      <c r="BE21" s="20">
        <v>156</v>
      </c>
      <c r="BF21" s="20">
        <v>234</v>
      </c>
      <c r="BG21" s="20">
        <v>124</v>
      </c>
      <c r="BH21" s="62">
        <v>245</v>
      </c>
    </row>
    <row r="22" spans="2:60" x14ac:dyDescent="0.25">
      <c r="B22" s="140"/>
      <c r="C22" s="78"/>
      <c r="D22" s="20"/>
      <c r="E22" s="20"/>
      <c r="F22" s="20"/>
      <c r="G22" s="20"/>
      <c r="H22" s="62"/>
      <c r="I22" s="78"/>
      <c r="J22" s="20"/>
      <c r="K22" s="20"/>
      <c r="L22" s="20"/>
      <c r="M22" s="20"/>
      <c r="N22" s="62"/>
      <c r="O22" s="78">
        <v>417</v>
      </c>
      <c r="P22" s="20">
        <v>255</v>
      </c>
      <c r="Q22" s="20">
        <v>106</v>
      </c>
      <c r="R22" s="20">
        <v>529</v>
      </c>
      <c r="S22" s="20">
        <v>91</v>
      </c>
      <c r="T22" s="20">
        <v>185</v>
      </c>
      <c r="U22" s="20">
        <v>58</v>
      </c>
      <c r="V22" s="20">
        <v>133</v>
      </c>
      <c r="W22" s="20">
        <v>248</v>
      </c>
      <c r="X22" s="20">
        <v>181</v>
      </c>
      <c r="Y22" s="20">
        <v>104</v>
      </c>
      <c r="Z22" s="20">
        <v>259</v>
      </c>
      <c r="AA22" s="20">
        <v>305</v>
      </c>
      <c r="AB22" s="20">
        <v>486</v>
      </c>
      <c r="AC22" s="20">
        <v>174</v>
      </c>
      <c r="AD22" s="20">
        <v>205</v>
      </c>
      <c r="AE22" s="20">
        <v>182</v>
      </c>
      <c r="AF22" s="20">
        <v>602</v>
      </c>
      <c r="AG22" s="20">
        <v>374</v>
      </c>
      <c r="AH22" s="62">
        <v>1460</v>
      </c>
      <c r="AI22" s="78">
        <v>38</v>
      </c>
      <c r="AJ22" s="20">
        <v>1239</v>
      </c>
      <c r="AK22" s="20">
        <v>65</v>
      </c>
      <c r="AL22" s="20">
        <v>43</v>
      </c>
      <c r="AM22" s="20">
        <v>61</v>
      </c>
      <c r="AN22" s="20">
        <v>141</v>
      </c>
      <c r="AO22" s="20">
        <v>283</v>
      </c>
      <c r="AP22" s="20">
        <v>108</v>
      </c>
      <c r="AQ22" s="20">
        <v>304</v>
      </c>
      <c r="AR22" s="20">
        <v>125</v>
      </c>
      <c r="AS22" s="20">
        <v>271</v>
      </c>
      <c r="AT22" s="20">
        <v>132</v>
      </c>
      <c r="AU22" s="20">
        <v>193</v>
      </c>
      <c r="AV22" s="20">
        <v>206</v>
      </c>
      <c r="AW22" s="20">
        <v>366</v>
      </c>
      <c r="AX22" s="20">
        <v>370</v>
      </c>
      <c r="AY22" s="20">
        <v>420</v>
      </c>
      <c r="AZ22" s="20">
        <v>153</v>
      </c>
      <c r="BA22" s="20">
        <v>148</v>
      </c>
      <c r="BB22" s="20">
        <v>109</v>
      </c>
      <c r="BC22" s="20">
        <v>79</v>
      </c>
      <c r="BD22" s="20">
        <v>602</v>
      </c>
      <c r="BE22" s="20">
        <v>298</v>
      </c>
      <c r="BF22" s="20">
        <v>241</v>
      </c>
      <c r="BG22" s="20">
        <v>353</v>
      </c>
      <c r="BH22" s="62">
        <v>198</v>
      </c>
    </row>
    <row r="23" spans="2:60" x14ac:dyDescent="0.25">
      <c r="B23" s="140"/>
      <c r="C23" s="78"/>
      <c r="D23" s="20"/>
      <c r="E23" s="20"/>
      <c r="F23" s="20"/>
      <c r="G23" s="20"/>
      <c r="H23" s="62"/>
      <c r="I23" s="78"/>
      <c r="J23" s="20"/>
      <c r="K23" s="20"/>
      <c r="L23" s="20"/>
      <c r="M23" s="20"/>
      <c r="N23" s="62"/>
      <c r="O23" s="78">
        <v>417</v>
      </c>
      <c r="P23" s="20">
        <v>721</v>
      </c>
      <c r="Q23" s="20">
        <v>434</v>
      </c>
      <c r="R23" s="20">
        <v>620</v>
      </c>
      <c r="S23" s="20">
        <v>206</v>
      </c>
      <c r="T23" s="20">
        <v>230</v>
      </c>
      <c r="U23" s="20">
        <v>120</v>
      </c>
      <c r="V23" s="20">
        <v>121</v>
      </c>
      <c r="W23" s="20">
        <v>141</v>
      </c>
      <c r="X23" s="20">
        <v>510</v>
      </c>
      <c r="Y23" s="20">
        <v>48</v>
      </c>
      <c r="Z23" s="20">
        <v>133</v>
      </c>
      <c r="AA23" s="20">
        <v>163</v>
      </c>
      <c r="AB23" s="20">
        <v>223</v>
      </c>
      <c r="AC23" s="20">
        <v>179</v>
      </c>
      <c r="AD23" s="20">
        <v>119</v>
      </c>
      <c r="AE23" s="20">
        <v>147</v>
      </c>
      <c r="AF23" s="20">
        <v>348</v>
      </c>
      <c r="AG23" s="20">
        <v>505</v>
      </c>
      <c r="AH23" s="62">
        <v>363</v>
      </c>
      <c r="AI23" s="78">
        <v>68</v>
      </c>
      <c r="AJ23" s="20">
        <v>212</v>
      </c>
      <c r="AK23" s="20">
        <v>510</v>
      </c>
      <c r="AL23" s="20">
        <v>107</v>
      </c>
      <c r="AM23" s="20">
        <v>323</v>
      </c>
      <c r="AN23" s="20">
        <v>178</v>
      </c>
      <c r="AO23" s="20">
        <v>443</v>
      </c>
      <c r="AP23" s="20">
        <v>139</v>
      </c>
      <c r="AQ23" s="20">
        <v>275</v>
      </c>
      <c r="AR23" s="20">
        <v>198</v>
      </c>
      <c r="AS23" s="20">
        <v>159</v>
      </c>
      <c r="AT23" s="20">
        <v>92</v>
      </c>
      <c r="AU23" s="20">
        <v>553</v>
      </c>
      <c r="AV23" s="20">
        <v>270</v>
      </c>
      <c r="AW23" s="20">
        <v>128</v>
      </c>
      <c r="AX23" s="20">
        <v>153</v>
      </c>
      <c r="AY23" s="20">
        <v>74</v>
      </c>
      <c r="AZ23" s="20">
        <v>332</v>
      </c>
      <c r="BA23" s="20">
        <v>137</v>
      </c>
      <c r="BB23" s="20">
        <v>231</v>
      </c>
      <c r="BC23" s="20">
        <v>104</v>
      </c>
      <c r="BD23" s="20">
        <v>292</v>
      </c>
      <c r="BE23" s="20">
        <v>142</v>
      </c>
      <c r="BF23" s="20">
        <v>208</v>
      </c>
      <c r="BG23" s="20">
        <v>120</v>
      </c>
      <c r="BH23" s="62">
        <v>316</v>
      </c>
    </row>
    <row r="24" spans="2:60" x14ac:dyDescent="0.25">
      <c r="B24" s="140"/>
      <c r="C24" s="78"/>
      <c r="D24" s="20"/>
      <c r="E24" s="20"/>
      <c r="F24" s="20"/>
      <c r="G24" s="20"/>
      <c r="H24" s="62"/>
      <c r="I24" s="78"/>
      <c r="J24" s="20"/>
      <c r="K24" s="20"/>
      <c r="L24" s="20"/>
      <c r="M24" s="20"/>
      <c r="N24" s="62"/>
      <c r="O24" s="78">
        <v>309</v>
      </c>
      <c r="P24" s="20">
        <v>310</v>
      </c>
      <c r="Q24" s="20">
        <v>97</v>
      </c>
      <c r="R24" s="20">
        <v>808</v>
      </c>
      <c r="S24" s="20">
        <v>292</v>
      </c>
      <c r="T24" s="20">
        <v>88</v>
      </c>
      <c r="U24" s="20">
        <v>1049</v>
      </c>
      <c r="V24" s="20">
        <v>182</v>
      </c>
      <c r="W24" s="20">
        <v>41</v>
      </c>
      <c r="X24" s="20">
        <v>150</v>
      </c>
      <c r="Y24" s="20">
        <v>171</v>
      </c>
      <c r="Z24" s="20">
        <v>545</v>
      </c>
      <c r="AA24" s="20">
        <v>1097</v>
      </c>
      <c r="AB24" s="20">
        <v>434</v>
      </c>
      <c r="AC24" s="20">
        <v>235</v>
      </c>
      <c r="AD24" s="20">
        <v>308</v>
      </c>
      <c r="AE24" s="20">
        <v>57</v>
      </c>
      <c r="AF24" s="20">
        <v>515</v>
      </c>
      <c r="AG24" s="20">
        <v>219</v>
      </c>
      <c r="AH24" s="62">
        <v>489</v>
      </c>
      <c r="AI24" s="78">
        <v>51</v>
      </c>
      <c r="AJ24" s="20">
        <v>142</v>
      </c>
      <c r="AK24" s="20">
        <v>190</v>
      </c>
      <c r="AL24" s="20">
        <v>61</v>
      </c>
      <c r="AM24" s="20">
        <v>124</v>
      </c>
      <c r="AN24" s="20">
        <v>643</v>
      </c>
      <c r="AO24" s="20">
        <v>776</v>
      </c>
      <c r="AP24" s="20">
        <v>181</v>
      </c>
      <c r="AQ24" s="20">
        <v>1149</v>
      </c>
      <c r="AR24" s="20">
        <v>72</v>
      </c>
      <c r="AS24" s="20">
        <v>190</v>
      </c>
      <c r="AT24" s="20">
        <v>468</v>
      </c>
      <c r="AU24" s="20">
        <v>86</v>
      </c>
      <c r="AV24" s="20">
        <v>404</v>
      </c>
      <c r="AW24" s="20">
        <v>436</v>
      </c>
      <c r="AX24" s="20">
        <v>27</v>
      </c>
      <c r="AY24" s="20">
        <v>583</v>
      </c>
      <c r="AZ24" s="20">
        <v>495</v>
      </c>
      <c r="BA24" s="20">
        <v>155</v>
      </c>
      <c r="BB24" s="20">
        <v>102</v>
      </c>
      <c r="BC24" s="20">
        <v>652</v>
      </c>
      <c r="BD24" s="20">
        <v>222</v>
      </c>
      <c r="BE24" s="20">
        <v>563</v>
      </c>
      <c r="BF24" s="20">
        <v>153</v>
      </c>
      <c r="BG24" s="20">
        <v>128</v>
      </c>
      <c r="BH24" s="62">
        <v>1132</v>
      </c>
    </row>
    <row r="25" spans="2:60" x14ac:dyDescent="0.25">
      <c r="B25" s="140"/>
      <c r="C25" s="78"/>
      <c r="D25" s="20"/>
      <c r="E25" s="20"/>
      <c r="F25" s="20"/>
      <c r="G25" s="20"/>
      <c r="H25" s="62"/>
      <c r="I25" s="78"/>
      <c r="J25" s="20"/>
      <c r="K25" s="20"/>
      <c r="L25" s="20"/>
      <c r="M25" s="20"/>
      <c r="N25" s="62"/>
      <c r="O25" s="78">
        <v>905</v>
      </c>
      <c r="P25" s="20">
        <v>219</v>
      </c>
      <c r="Q25" s="20">
        <v>113</v>
      </c>
      <c r="R25" s="20">
        <v>122</v>
      </c>
      <c r="S25" s="20">
        <v>111</v>
      </c>
      <c r="T25" s="20">
        <v>58</v>
      </c>
      <c r="U25" s="20">
        <v>99</v>
      </c>
      <c r="V25" s="20">
        <v>101</v>
      </c>
      <c r="W25" s="20">
        <v>199</v>
      </c>
      <c r="X25" s="20">
        <v>188</v>
      </c>
      <c r="Y25" s="20">
        <v>1316</v>
      </c>
      <c r="Z25" s="20">
        <v>300</v>
      </c>
      <c r="AA25" s="20">
        <v>289</v>
      </c>
      <c r="AB25" s="20">
        <v>107</v>
      </c>
      <c r="AC25" s="20">
        <v>445</v>
      </c>
      <c r="AD25" s="20">
        <v>281</v>
      </c>
      <c r="AE25" s="20">
        <v>475</v>
      </c>
      <c r="AF25" s="20">
        <v>189</v>
      </c>
      <c r="AG25" s="20">
        <v>168</v>
      </c>
      <c r="AH25" s="62">
        <v>825</v>
      </c>
      <c r="AI25" s="78">
        <v>41</v>
      </c>
      <c r="AJ25" s="20">
        <v>1345</v>
      </c>
      <c r="AK25" s="20">
        <v>305</v>
      </c>
      <c r="AL25" s="20">
        <v>294</v>
      </c>
      <c r="AM25" s="20">
        <v>111</v>
      </c>
      <c r="AN25" s="20">
        <v>124</v>
      </c>
      <c r="AO25" s="20">
        <v>159</v>
      </c>
      <c r="AP25" s="20">
        <v>885</v>
      </c>
      <c r="AQ25" s="20">
        <v>67</v>
      </c>
      <c r="AR25" s="20">
        <v>140</v>
      </c>
      <c r="AS25" s="20">
        <v>158</v>
      </c>
      <c r="AT25" s="20">
        <v>247</v>
      </c>
      <c r="AU25" s="20">
        <v>209</v>
      </c>
      <c r="AV25" s="20">
        <v>109</v>
      </c>
      <c r="AW25" s="20">
        <v>425</v>
      </c>
      <c r="AX25" s="20">
        <v>124</v>
      </c>
      <c r="AY25" s="20">
        <v>486</v>
      </c>
      <c r="AZ25" s="20">
        <v>69</v>
      </c>
      <c r="BA25" s="20"/>
      <c r="BB25" s="20">
        <v>161</v>
      </c>
      <c r="BC25" s="20">
        <v>288</v>
      </c>
      <c r="BD25" s="20">
        <v>285</v>
      </c>
      <c r="BE25" s="20">
        <v>417</v>
      </c>
      <c r="BF25" s="20">
        <v>125</v>
      </c>
      <c r="BG25" s="20">
        <v>247</v>
      </c>
      <c r="BH25" s="62">
        <v>293</v>
      </c>
    </row>
    <row r="26" spans="2:60" x14ac:dyDescent="0.25">
      <c r="B26" s="140"/>
      <c r="C26" s="78"/>
      <c r="D26" s="20"/>
      <c r="E26" s="20"/>
      <c r="F26" s="20"/>
      <c r="G26" s="20"/>
      <c r="H26" s="62"/>
      <c r="I26" s="78"/>
      <c r="J26" s="20"/>
      <c r="K26" s="20"/>
      <c r="L26" s="20"/>
      <c r="M26" s="20"/>
      <c r="N26" s="62"/>
      <c r="O26" s="78">
        <v>260</v>
      </c>
      <c r="P26" s="20">
        <v>321</v>
      </c>
      <c r="Q26" s="20">
        <v>268</v>
      </c>
      <c r="R26" s="20">
        <v>521</v>
      </c>
      <c r="S26" s="20">
        <v>228</v>
      </c>
      <c r="T26" s="20">
        <v>218</v>
      </c>
      <c r="U26" s="20">
        <v>372</v>
      </c>
      <c r="V26" s="20">
        <v>41</v>
      </c>
      <c r="W26" s="20">
        <v>85</v>
      </c>
      <c r="X26" s="20">
        <v>78</v>
      </c>
      <c r="Y26" s="20">
        <v>124</v>
      </c>
      <c r="Z26" s="20">
        <v>839</v>
      </c>
      <c r="AA26" s="20">
        <v>638</v>
      </c>
      <c r="AB26" s="20">
        <v>127</v>
      </c>
      <c r="AC26" s="20">
        <v>322</v>
      </c>
      <c r="AD26" s="20"/>
      <c r="AE26" s="20">
        <v>145</v>
      </c>
      <c r="AF26" s="20">
        <v>588</v>
      </c>
      <c r="AG26" s="20">
        <v>494</v>
      </c>
      <c r="AH26" s="62">
        <v>207</v>
      </c>
      <c r="AI26" s="78">
        <v>130</v>
      </c>
      <c r="AJ26" s="20">
        <v>280</v>
      </c>
      <c r="AK26" s="20">
        <v>243</v>
      </c>
      <c r="AL26" s="20">
        <v>177</v>
      </c>
      <c r="AM26" s="20">
        <v>356</v>
      </c>
      <c r="AN26" s="20">
        <v>453</v>
      </c>
      <c r="AO26" s="20">
        <v>61</v>
      </c>
      <c r="AP26" s="20">
        <v>222</v>
      </c>
      <c r="AQ26" s="20">
        <v>125</v>
      </c>
      <c r="AR26" s="20">
        <v>301</v>
      </c>
      <c r="AS26" s="20">
        <v>295</v>
      </c>
      <c r="AT26" s="20">
        <v>387</v>
      </c>
      <c r="AU26" s="20">
        <v>100</v>
      </c>
      <c r="AV26" s="20">
        <v>248</v>
      </c>
      <c r="AW26" s="20">
        <v>115</v>
      </c>
      <c r="AX26" s="20">
        <v>250</v>
      </c>
      <c r="AY26" s="20">
        <v>178</v>
      </c>
      <c r="AZ26" s="20"/>
      <c r="BA26" s="20"/>
      <c r="BB26" s="20">
        <v>116</v>
      </c>
      <c r="BC26" s="20">
        <v>337</v>
      </c>
      <c r="BD26" s="20">
        <v>109</v>
      </c>
      <c r="BE26" s="20">
        <v>354</v>
      </c>
      <c r="BF26" s="20">
        <v>201</v>
      </c>
      <c r="BG26" s="20">
        <v>362</v>
      </c>
      <c r="BH26" s="62">
        <v>213</v>
      </c>
    </row>
    <row r="27" spans="2:60" x14ac:dyDescent="0.25">
      <c r="B27" s="140"/>
      <c r="C27" s="78"/>
      <c r="D27" s="20"/>
      <c r="E27" s="20"/>
      <c r="F27" s="20"/>
      <c r="G27" s="20"/>
      <c r="H27" s="62"/>
      <c r="I27" s="78"/>
      <c r="J27" s="20"/>
      <c r="K27" s="20"/>
      <c r="L27" s="20"/>
      <c r="M27" s="20"/>
      <c r="N27" s="62"/>
      <c r="O27" s="78">
        <v>182</v>
      </c>
      <c r="P27" s="20">
        <v>630</v>
      </c>
      <c r="Q27" s="20">
        <v>137</v>
      </c>
      <c r="R27" s="20">
        <v>236</v>
      </c>
      <c r="S27" s="20">
        <v>352</v>
      </c>
      <c r="T27" s="20">
        <v>753</v>
      </c>
      <c r="U27" s="20">
        <v>323</v>
      </c>
      <c r="V27" s="20">
        <v>68</v>
      </c>
      <c r="W27" s="20">
        <v>69</v>
      </c>
      <c r="X27" s="20">
        <v>191</v>
      </c>
      <c r="Y27" s="20">
        <v>173</v>
      </c>
      <c r="Z27" s="20">
        <v>86</v>
      </c>
      <c r="AA27" s="20">
        <v>975</v>
      </c>
      <c r="AB27" s="20">
        <v>176</v>
      </c>
      <c r="AC27" s="20">
        <v>2364</v>
      </c>
      <c r="AD27" s="20"/>
      <c r="AE27" s="20">
        <v>181</v>
      </c>
      <c r="AF27" s="20">
        <v>1330</v>
      </c>
      <c r="AG27" s="20">
        <v>176</v>
      </c>
      <c r="AH27" s="62">
        <v>1072</v>
      </c>
      <c r="AI27" s="78">
        <v>89</v>
      </c>
      <c r="AJ27" s="20">
        <v>394</v>
      </c>
      <c r="AK27" s="20">
        <v>182</v>
      </c>
      <c r="AL27" s="20">
        <v>533</v>
      </c>
      <c r="AM27" s="20">
        <v>60</v>
      </c>
      <c r="AN27" s="20">
        <v>309</v>
      </c>
      <c r="AO27" s="20">
        <v>747</v>
      </c>
      <c r="AP27" s="20">
        <v>432</v>
      </c>
      <c r="AQ27" s="20">
        <v>233</v>
      </c>
      <c r="AR27" s="20">
        <v>135</v>
      </c>
      <c r="AS27" s="20">
        <v>705</v>
      </c>
      <c r="AT27" s="20">
        <v>497</v>
      </c>
      <c r="AU27" s="20">
        <v>118</v>
      </c>
      <c r="AV27" s="20">
        <v>270</v>
      </c>
      <c r="AW27" s="20">
        <v>201</v>
      </c>
      <c r="AX27" s="20">
        <v>216</v>
      </c>
      <c r="AY27" s="20">
        <v>280</v>
      </c>
      <c r="AZ27" s="20"/>
      <c r="BA27" s="20"/>
      <c r="BB27" s="20">
        <v>115</v>
      </c>
      <c r="BC27" s="20">
        <v>446</v>
      </c>
      <c r="BD27" s="20">
        <v>321</v>
      </c>
      <c r="BE27" s="20">
        <v>305</v>
      </c>
      <c r="BF27" s="20">
        <v>100</v>
      </c>
      <c r="BG27" s="20">
        <v>178</v>
      </c>
      <c r="BH27" s="62">
        <v>207</v>
      </c>
    </row>
    <row r="28" spans="2:60" x14ac:dyDescent="0.25">
      <c r="B28" s="140"/>
      <c r="C28" s="78"/>
      <c r="D28" s="20"/>
      <c r="E28" s="20"/>
      <c r="F28" s="20"/>
      <c r="G28" s="20"/>
      <c r="H28" s="62"/>
      <c r="I28" s="78"/>
      <c r="J28" s="20"/>
      <c r="K28" s="20"/>
      <c r="L28" s="20"/>
      <c r="M28" s="20"/>
      <c r="N28" s="62"/>
      <c r="O28" s="78">
        <v>2014</v>
      </c>
      <c r="P28" s="20">
        <v>162</v>
      </c>
      <c r="Q28" s="20">
        <v>105</v>
      </c>
      <c r="R28" s="20">
        <v>205</v>
      </c>
      <c r="S28" s="20">
        <v>1347</v>
      </c>
      <c r="T28" s="20">
        <v>627</v>
      </c>
      <c r="U28" s="20">
        <v>157</v>
      </c>
      <c r="V28" s="20">
        <v>710</v>
      </c>
      <c r="W28" s="20">
        <v>98</v>
      </c>
      <c r="X28" s="20">
        <v>203</v>
      </c>
      <c r="Y28" s="20">
        <v>308</v>
      </c>
      <c r="Z28" s="20">
        <v>97</v>
      </c>
      <c r="AA28" s="20">
        <v>423</v>
      </c>
      <c r="AB28" s="20">
        <v>142</v>
      </c>
      <c r="AC28" s="20">
        <v>471</v>
      </c>
      <c r="AD28" s="20"/>
      <c r="AE28" s="20">
        <v>286</v>
      </c>
      <c r="AF28" s="20">
        <v>269</v>
      </c>
      <c r="AG28" s="20">
        <v>318</v>
      </c>
      <c r="AH28" s="62">
        <v>437</v>
      </c>
      <c r="AI28" s="78">
        <v>58</v>
      </c>
      <c r="AJ28" s="20">
        <v>136</v>
      </c>
      <c r="AK28" s="20">
        <v>210</v>
      </c>
      <c r="AL28" s="20">
        <v>113</v>
      </c>
      <c r="AM28" s="20">
        <v>81</v>
      </c>
      <c r="AN28" s="20">
        <v>271</v>
      </c>
      <c r="AO28" s="20">
        <v>149</v>
      </c>
      <c r="AP28" s="20">
        <v>210</v>
      </c>
      <c r="AQ28" s="20">
        <v>322</v>
      </c>
      <c r="AR28" s="20">
        <v>84</v>
      </c>
      <c r="AS28" s="20">
        <v>141</v>
      </c>
      <c r="AT28" s="20">
        <v>375</v>
      </c>
      <c r="AU28" s="20">
        <v>185</v>
      </c>
      <c r="AV28" s="20">
        <v>77</v>
      </c>
      <c r="AW28" s="20">
        <v>101</v>
      </c>
      <c r="AX28" s="20">
        <v>152</v>
      </c>
      <c r="AY28" s="20"/>
      <c r="AZ28" s="20"/>
      <c r="BA28" s="20"/>
      <c r="BB28" s="20">
        <v>87</v>
      </c>
      <c r="BC28" s="20">
        <v>534</v>
      </c>
      <c r="BD28" s="20">
        <v>175</v>
      </c>
      <c r="BE28" s="20">
        <v>480</v>
      </c>
      <c r="BF28" s="20">
        <v>539</v>
      </c>
      <c r="BG28" s="20">
        <v>202</v>
      </c>
      <c r="BH28" s="62">
        <v>110</v>
      </c>
    </row>
    <row r="29" spans="2:60" x14ac:dyDescent="0.25">
      <c r="B29" s="140"/>
      <c r="C29" s="78"/>
      <c r="D29" s="20"/>
      <c r="E29" s="20"/>
      <c r="F29" s="20"/>
      <c r="G29" s="20"/>
      <c r="H29" s="62"/>
      <c r="I29" s="78"/>
      <c r="J29" s="20"/>
      <c r="K29" s="20"/>
      <c r="L29" s="20"/>
      <c r="M29" s="20"/>
      <c r="N29" s="62"/>
      <c r="O29" s="78">
        <v>1355</v>
      </c>
      <c r="P29" s="20">
        <v>1142</v>
      </c>
      <c r="Q29" s="20">
        <v>367</v>
      </c>
      <c r="R29" s="20">
        <v>466</v>
      </c>
      <c r="S29" s="20">
        <v>168</v>
      </c>
      <c r="T29" s="20">
        <v>211</v>
      </c>
      <c r="U29" s="20">
        <v>352</v>
      </c>
      <c r="V29" s="20">
        <v>81</v>
      </c>
      <c r="W29" s="20">
        <v>141</v>
      </c>
      <c r="X29" s="20">
        <v>139</v>
      </c>
      <c r="Y29" s="20">
        <v>158</v>
      </c>
      <c r="Z29" s="20">
        <v>307</v>
      </c>
      <c r="AA29" s="20">
        <v>350</v>
      </c>
      <c r="AB29" s="20"/>
      <c r="AC29" s="20">
        <v>390</v>
      </c>
      <c r="AD29" s="20"/>
      <c r="AE29" s="20">
        <v>252</v>
      </c>
      <c r="AF29" s="20">
        <v>659</v>
      </c>
      <c r="AG29" s="20">
        <v>58</v>
      </c>
      <c r="AH29" s="62">
        <v>315</v>
      </c>
      <c r="AI29" s="78">
        <v>31</v>
      </c>
      <c r="AJ29" s="20">
        <v>156</v>
      </c>
      <c r="AK29" s="20">
        <v>279</v>
      </c>
      <c r="AL29" s="20">
        <v>270</v>
      </c>
      <c r="AM29" s="20">
        <v>139</v>
      </c>
      <c r="AN29" s="20">
        <v>496</v>
      </c>
      <c r="AO29" s="20">
        <v>488</v>
      </c>
      <c r="AP29" s="20">
        <v>374</v>
      </c>
      <c r="AQ29" s="20">
        <v>98</v>
      </c>
      <c r="AR29" s="20">
        <v>267</v>
      </c>
      <c r="AS29" s="20">
        <v>249</v>
      </c>
      <c r="AT29" s="20">
        <v>293</v>
      </c>
      <c r="AU29" s="20">
        <v>112</v>
      </c>
      <c r="AV29" s="20">
        <v>257</v>
      </c>
      <c r="AW29" s="20">
        <v>537</v>
      </c>
      <c r="AX29" s="20">
        <v>234</v>
      </c>
      <c r="AY29" s="20"/>
      <c r="AZ29" s="20"/>
      <c r="BA29" s="20"/>
      <c r="BB29" s="20">
        <v>147</v>
      </c>
      <c r="BC29" s="20">
        <v>165</v>
      </c>
      <c r="BD29" s="20">
        <v>159</v>
      </c>
      <c r="BE29" s="20">
        <v>138</v>
      </c>
      <c r="BF29" s="20">
        <v>214</v>
      </c>
      <c r="BG29" s="20">
        <v>74</v>
      </c>
      <c r="BH29" s="62">
        <v>126</v>
      </c>
    </row>
    <row r="30" spans="2:60" x14ac:dyDescent="0.25">
      <c r="B30" s="140"/>
      <c r="C30" s="78"/>
      <c r="D30" s="20"/>
      <c r="E30" s="20"/>
      <c r="F30" s="20"/>
      <c r="G30" s="20"/>
      <c r="H30" s="62"/>
      <c r="I30" s="78"/>
      <c r="J30" s="20"/>
      <c r="K30" s="20"/>
      <c r="L30" s="20"/>
      <c r="M30" s="20"/>
      <c r="N30" s="62"/>
      <c r="O30" s="78">
        <v>489</v>
      </c>
      <c r="P30" s="20">
        <v>1247</v>
      </c>
      <c r="Q30" s="20">
        <v>186</v>
      </c>
      <c r="R30" s="20">
        <v>247</v>
      </c>
      <c r="S30" s="20">
        <v>319</v>
      </c>
      <c r="T30" s="20">
        <v>203</v>
      </c>
      <c r="U30" s="20">
        <v>172</v>
      </c>
      <c r="V30" s="20">
        <v>68</v>
      </c>
      <c r="W30" s="20">
        <v>699</v>
      </c>
      <c r="X30" s="20">
        <v>253</v>
      </c>
      <c r="Y30" s="20">
        <v>141</v>
      </c>
      <c r="Z30" s="20">
        <v>159</v>
      </c>
      <c r="AA30" s="20">
        <v>452</v>
      </c>
      <c r="AB30" s="20"/>
      <c r="AC30" s="20">
        <v>426</v>
      </c>
      <c r="AD30" s="20"/>
      <c r="AE30" s="20">
        <v>146</v>
      </c>
      <c r="AF30" s="20">
        <v>513</v>
      </c>
      <c r="AG30" s="20">
        <v>95</v>
      </c>
      <c r="AH30" s="62">
        <v>223</v>
      </c>
      <c r="AI30" s="78">
        <v>255</v>
      </c>
      <c r="AJ30" s="20">
        <v>208</v>
      </c>
      <c r="AK30" s="20">
        <v>160</v>
      </c>
      <c r="AL30" s="20">
        <v>305</v>
      </c>
      <c r="AM30" s="20">
        <v>161</v>
      </c>
      <c r="AN30" s="20">
        <v>68</v>
      </c>
      <c r="AO30" s="20">
        <v>50</v>
      </c>
      <c r="AP30" s="20">
        <v>209</v>
      </c>
      <c r="AQ30" s="20">
        <v>125</v>
      </c>
      <c r="AR30" s="20">
        <v>162</v>
      </c>
      <c r="AS30" s="20">
        <v>250</v>
      </c>
      <c r="AT30" s="20">
        <v>135</v>
      </c>
      <c r="AU30" s="20">
        <v>272</v>
      </c>
      <c r="AV30" s="20">
        <v>296</v>
      </c>
      <c r="AW30" s="20">
        <v>297</v>
      </c>
      <c r="AX30" s="20">
        <v>154</v>
      </c>
      <c r="AY30" s="20"/>
      <c r="AZ30" s="20"/>
      <c r="BA30" s="20"/>
      <c r="BB30" s="20">
        <v>82</v>
      </c>
      <c r="BC30" s="20">
        <v>151</v>
      </c>
      <c r="BD30" s="20">
        <v>189</v>
      </c>
      <c r="BE30" s="20">
        <v>48</v>
      </c>
      <c r="BF30" s="20">
        <v>84</v>
      </c>
      <c r="BG30" s="20">
        <v>139</v>
      </c>
      <c r="BH30" s="62">
        <v>221</v>
      </c>
    </row>
    <row r="31" spans="2:60" x14ac:dyDescent="0.25">
      <c r="B31" s="140"/>
      <c r="C31" s="78"/>
      <c r="D31" s="20"/>
      <c r="E31" s="20"/>
      <c r="F31" s="20"/>
      <c r="G31" s="20"/>
      <c r="H31" s="62"/>
      <c r="I31" s="78"/>
      <c r="J31" s="20"/>
      <c r="K31" s="20"/>
      <c r="L31" s="20"/>
      <c r="M31" s="20"/>
      <c r="N31" s="62"/>
      <c r="O31" s="78">
        <v>713</v>
      </c>
      <c r="P31" s="20">
        <v>294</v>
      </c>
      <c r="Q31" s="20">
        <v>110</v>
      </c>
      <c r="R31" s="20">
        <v>443</v>
      </c>
      <c r="S31" s="20">
        <v>656</v>
      </c>
      <c r="T31" s="20">
        <v>149</v>
      </c>
      <c r="U31" s="20">
        <v>2644</v>
      </c>
      <c r="V31" s="20">
        <v>365</v>
      </c>
      <c r="W31" s="20">
        <v>175</v>
      </c>
      <c r="X31" s="20">
        <v>205</v>
      </c>
      <c r="Y31" s="20">
        <v>198</v>
      </c>
      <c r="Z31" s="20">
        <v>330</v>
      </c>
      <c r="AA31" s="20">
        <v>528</v>
      </c>
      <c r="AB31" s="20"/>
      <c r="AC31" s="20">
        <v>172</v>
      </c>
      <c r="AD31" s="20"/>
      <c r="AE31" s="20">
        <v>542</v>
      </c>
      <c r="AF31" s="20">
        <v>1058</v>
      </c>
      <c r="AG31" s="20">
        <v>92</v>
      </c>
      <c r="AH31" s="62">
        <v>310</v>
      </c>
      <c r="AI31" s="78">
        <v>93</v>
      </c>
      <c r="AJ31" s="20">
        <v>185</v>
      </c>
      <c r="AK31" s="20">
        <v>145</v>
      </c>
      <c r="AL31" s="20">
        <v>123</v>
      </c>
      <c r="AM31" s="20">
        <v>75</v>
      </c>
      <c r="AN31" s="20">
        <v>463</v>
      </c>
      <c r="AO31" s="20">
        <v>193</v>
      </c>
      <c r="AP31" s="20">
        <v>103</v>
      </c>
      <c r="AQ31" s="20">
        <v>365</v>
      </c>
      <c r="AR31" s="20">
        <v>141</v>
      </c>
      <c r="AS31" s="20">
        <v>196</v>
      </c>
      <c r="AT31" s="20">
        <v>1439</v>
      </c>
      <c r="AU31" s="20">
        <v>100</v>
      </c>
      <c r="AV31" s="20">
        <v>186</v>
      </c>
      <c r="AW31" s="20">
        <v>405</v>
      </c>
      <c r="AX31" s="20">
        <v>338</v>
      </c>
      <c r="AY31" s="20"/>
      <c r="AZ31" s="20"/>
      <c r="BA31" s="20"/>
      <c r="BB31" s="20">
        <v>276</v>
      </c>
      <c r="BC31" s="20">
        <v>287</v>
      </c>
      <c r="BD31" s="20">
        <v>277</v>
      </c>
      <c r="BE31" s="20">
        <v>219</v>
      </c>
      <c r="BF31" s="20">
        <v>223</v>
      </c>
      <c r="BG31" s="20">
        <v>207</v>
      </c>
      <c r="BH31" s="62">
        <v>143</v>
      </c>
    </row>
    <row r="32" spans="2:60" x14ac:dyDescent="0.25">
      <c r="B32" s="140"/>
      <c r="C32" s="78"/>
      <c r="D32" s="20"/>
      <c r="E32" s="20"/>
      <c r="F32" s="20"/>
      <c r="G32" s="20"/>
      <c r="H32" s="62"/>
      <c r="I32" s="78"/>
      <c r="J32" s="20"/>
      <c r="K32" s="20"/>
      <c r="L32" s="20"/>
      <c r="M32" s="20"/>
      <c r="N32" s="62"/>
      <c r="O32" s="78">
        <v>1129</v>
      </c>
      <c r="P32" s="20">
        <v>142</v>
      </c>
      <c r="Q32" s="20">
        <v>354</v>
      </c>
      <c r="R32" s="20">
        <v>258</v>
      </c>
      <c r="S32" s="20">
        <v>369</v>
      </c>
      <c r="T32" s="20">
        <v>120</v>
      </c>
      <c r="U32" s="20">
        <v>141</v>
      </c>
      <c r="V32" s="20">
        <v>192</v>
      </c>
      <c r="W32" s="20">
        <v>259</v>
      </c>
      <c r="X32" s="20">
        <v>173</v>
      </c>
      <c r="Y32" s="20">
        <v>106</v>
      </c>
      <c r="Z32" s="20">
        <v>116</v>
      </c>
      <c r="AA32" s="20">
        <v>606</v>
      </c>
      <c r="AB32" s="20"/>
      <c r="AC32" s="20">
        <v>337</v>
      </c>
      <c r="AD32" s="20"/>
      <c r="AE32" s="20">
        <v>331</v>
      </c>
      <c r="AF32" s="20">
        <v>378</v>
      </c>
      <c r="AG32" s="20">
        <v>230</v>
      </c>
      <c r="AH32" s="62">
        <v>108</v>
      </c>
      <c r="AI32" s="78">
        <v>172</v>
      </c>
      <c r="AJ32" s="20">
        <v>68</v>
      </c>
      <c r="AK32" s="20">
        <v>335</v>
      </c>
      <c r="AL32" s="20">
        <v>1082</v>
      </c>
      <c r="AM32" s="20">
        <v>139</v>
      </c>
      <c r="AN32" s="20">
        <v>216</v>
      </c>
      <c r="AO32" s="20">
        <v>188</v>
      </c>
      <c r="AP32" s="20">
        <v>156</v>
      </c>
      <c r="AQ32" s="20">
        <v>308</v>
      </c>
      <c r="AR32" s="20">
        <v>192</v>
      </c>
      <c r="AS32" s="20">
        <v>665</v>
      </c>
      <c r="AT32" s="20">
        <v>159</v>
      </c>
      <c r="AU32" s="20">
        <v>251</v>
      </c>
      <c r="AV32" s="20">
        <v>161</v>
      </c>
      <c r="AW32" s="20">
        <v>295</v>
      </c>
      <c r="AX32" s="20">
        <v>77</v>
      </c>
      <c r="AY32" s="20"/>
      <c r="AZ32" s="20"/>
      <c r="BA32" s="20"/>
      <c r="BB32" s="20">
        <v>184</v>
      </c>
      <c r="BC32" s="20">
        <v>133</v>
      </c>
      <c r="BD32" s="20">
        <v>85</v>
      </c>
      <c r="BE32" s="20">
        <v>93</v>
      </c>
      <c r="BF32" s="20">
        <v>204</v>
      </c>
      <c r="BG32" s="20">
        <v>336</v>
      </c>
      <c r="BH32" s="62">
        <v>623</v>
      </c>
    </row>
    <row r="33" spans="2:60" x14ac:dyDescent="0.25">
      <c r="B33" s="140"/>
      <c r="C33" s="78"/>
      <c r="D33" s="20"/>
      <c r="E33" s="20"/>
      <c r="F33" s="20"/>
      <c r="G33" s="20"/>
      <c r="H33" s="62"/>
      <c r="I33" s="78"/>
      <c r="J33" s="20"/>
      <c r="K33" s="20"/>
      <c r="L33" s="20"/>
      <c r="M33" s="20"/>
      <c r="N33" s="62"/>
      <c r="O33" s="78">
        <v>327</v>
      </c>
      <c r="P33" s="20">
        <v>150</v>
      </c>
      <c r="Q33" s="20">
        <v>344</v>
      </c>
      <c r="R33" s="20">
        <v>159</v>
      </c>
      <c r="S33" s="20">
        <v>412</v>
      </c>
      <c r="T33" s="20">
        <v>229</v>
      </c>
      <c r="U33" s="20">
        <v>100</v>
      </c>
      <c r="V33" s="20">
        <v>154</v>
      </c>
      <c r="W33" s="20">
        <v>384</v>
      </c>
      <c r="X33" s="20">
        <v>111</v>
      </c>
      <c r="Y33" s="20">
        <v>203</v>
      </c>
      <c r="Z33" s="20">
        <v>104</v>
      </c>
      <c r="AA33" s="20">
        <v>447</v>
      </c>
      <c r="AB33" s="20"/>
      <c r="AC33" s="20">
        <v>339</v>
      </c>
      <c r="AD33" s="20"/>
      <c r="AE33" s="20">
        <v>471</v>
      </c>
      <c r="AF33" s="20">
        <v>336</v>
      </c>
      <c r="AG33" s="20">
        <v>176</v>
      </c>
      <c r="AH33" s="62">
        <v>311</v>
      </c>
      <c r="AI33" s="78">
        <v>105</v>
      </c>
      <c r="AJ33" s="20"/>
      <c r="AK33" s="20">
        <v>499</v>
      </c>
      <c r="AL33" s="20">
        <v>162</v>
      </c>
      <c r="AM33" s="20">
        <v>240</v>
      </c>
      <c r="AN33" s="20">
        <v>334</v>
      </c>
      <c r="AO33" s="20">
        <v>156</v>
      </c>
      <c r="AP33" s="20">
        <v>508</v>
      </c>
      <c r="AQ33" s="20">
        <v>153</v>
      </c>
      <c r="AR33" s="20">
        <v>203</v>
      </c>
      <c r="AS33" s="20">
        <v>233</v>
      </c>
      <c r="AT33" s="20">
        <v>310</v>
      </c>
      <c r="AU33" s="20">
        <v>116</v>
      </c>
      <c r="AV33" s="20">
        <v>98</v>
      </c>
      <c r="AW33" s="20">
        <v>92</v>
      </c>
      <c r="AX33" s="20">
        <v>116</v>
      </c>
      <c r="AY33" s="20"/>
      <c r="AZ33" s="20"/>
      <c r="BA33" s="20"/>
      <c r="BB33" s="20">
        <v>283</v>
      </c>
      <c r="BC33" s="20"/>
      <c r="BD33" s="20">
        <v>296</v>
      </c>
      <c r="BE33" s="20">
        <v>152</v>
      </c>
      <c r="BF33" s="20">
        <v>102</v>
      </c>
      <c r="BG33" s="20">
        <v>370</v>
      </c>
      <c r="BH33" s="62">
        <v>608</v>
      </c>
    </row>
    <row r="34" spans="2:60" x14ac:dyDescent="0.25">
      <c r="B34" s="140"/>
      <c r="C34" s="78"/>
      <c r="D34" s="20"/>
      <c r="E34" s="20"/>
      <c r="F34" s="20"/>
      <c r="G34" s="20"/>
      <c r="H34" s="62"/>
      <c r="I34" s="78"/>
      <c r="J34" s="20"/>
      <c r="K34" s="20"/>
      <c r="L34" s="20"/>
      <c r="M34" s="20"/>
      <c r="N34" s="62"/>
      <c r="O34" s="78">
        <v>9158</v>
      </c>
      <c r="P34" s="20">
        <v>413</v>
      </c>
      <c r="Q34" s="20">
        <v>670</v>
      </c>
      <c r="R34" s="20">
        <v>332</v>
      </c>
      <c r="S34" s="20">
        <v>142</v>
      </c>
      <c r="T34" s="20">
        <v>126</v>
      </c>
      <c r="U34" s="20">
        <v>190</v>
      </c>
      <c r="V34" s="20">
        <v>114</v>
      </c>
      <c r="W34" s="20">
        <v>164</v>
      </c>
      <c r="X34" s="20">
        <v>189</v>
      </c>
      <c r="Y34" s="20">
        <v>153</v>
      </c>
      <c r="Z34" s="20">
        <v>88</v>
      </c>
      <c r="AA34" s="20">
        <v>155</v>
      </c>
      <c r="AB34" s="20"/>
      <c r="AC34" s="20">
        <v>411</v>
      </c>
      <c r="AD34" s="20"/>
      <c r="AE34" s="20">
        <v>323</v>
      </c>
      <c r="AF34" s="20">
        <v>200</v>
      </c>
      <c r="AG34" s="20">
        <v>154</v>
      </c>
      <c r="AH34" s="62">
        <v>212</v>
      </c>
      <c r="AI34" s="78">
        <v>682</v>
      </c>
      <c r="AJ34" s="20"/>
      <c r="AK34" s="20">
        <v>234</v>
      </c>
      <c r="AL34" s="20">
        <v>260</v>
      </c>
      <c r="AM34" s="20">
        <v>79</v>
      </c>
      <c r="AN34" s="20">
        <v>142</v>
      </c>
      <c r="AO34" s="20">
        <v>573</v>
      </c>
      <c r="AP34" s="20">
        <v>111</v>
      </c>
      <c r="AQ34" s="20">
        <v>269</v>
      </c>
      <c r="AR34" s="20">
        <v>632</v>
      </c>
      <c r="AS34" s="20">
        <v>364</v>
      </c>
      <c r="AT34" s="20">
        <v>212</v>
      </c>
      <c r="AU34" s="20">
        <v>212</v>
      </c>
      <c r="AV34" s="20"/>
      <c r="AW34" s="20">
        <v>222</v>
      </c>
      <c r="AX34" s="20">
        <v>97</v>
      </c>
      <c r="AY34" s="20"/>
      <c r="AZ34" s="20"/>
      <c r="BA34" s="20"/>
      <c r="BB34" s="20">
        <v>198</v>
      </c>
      <c r="BC34" s="20"/>
      <c r="BD34" s="20">
        <v>135</v>
      </c>
      <c r="BE34" s="20">
        <v>218</v>
      </c>
      <c r="BF34" s="20">
        <v>393</v>
      </c>
      <c r="BG34" s="20">
        <v>251</v>
      </c>
      <c r="BH34" s="62">
        <v>130</v>
      </c>
    </row>
    <row r="35" spans="2:60" x14ac:dyDescent="0.25">
      <c r="B35" s="140"/>
      <c r="C35" s="78"/>
      <c r="D35" s="20"/>
      <c r="E35" s="20"/>
      <c r="F35" s="20"/>
      <c r="G35" s="20"/>
      <c r="H35" s="62"/>
      <c r="I35" s="78"/>
      <c r="J35" s="20"/>
      <c r="K35" s="20"/>
      <c r="L35" s="20"/>
      <c r="M35" s="20"/>
      <c r="N35" s="62"/>
      <c r="O35" s="78">
        <v>555</v>
      </c>
      <c r="P35" s="20">
        <v>206</v>
      </c>
      <c r="Q35" s="20">
        <v>404</v>
      </c>
      <c r="R35" s="20">
        <v>100</v>
      </c>
      <c r="S35" s="20">
        <v>231</v>
      </c>
      <c r="T35" s="20">
        <v>150</v>
      </c>
      <c r="U35" s="20">
        <v>123</v>
      </c>
      <c r="V35" s="20">
        <v>68</v>
      </c>
      <c r="W35" s="20">
        <v>334</v>
      </c>
      <c r="X35" s="20">
        <v>591</v>
      </c>
      <c r="Y35" s="20">
        <v>148</v>
      </c>
      <c r="Z35" s="20">
        <v>139</v>
      </c>
      <c r="AA35" s="20">
        <v>931</v>
      </c>
      <c r="AB35" s="20"/>
      <c r="AC35" s="20">
        <v>288</v>
      </c>
      <c r="AD35" s="20"/>
      <c r="AE35" s="20">
        <v>147</v>
      </c>
      <c r="AF35" s="20">
        <v>145</v>
      </c>
      <c r="AG35" s="20">
        <v>322</v>
      </c>
      <c r="AH35" s="62">
        <v>84</v>
      </c>
      <c r="AI35" s="78">
        <v>61</v>
      </c>
      <c r="AJ35" s="20"/>
      <c r="AK35" s="20">
        <v>119</v>
      </c>
      <c r="AL35" s="20"/>
      <c r="AM35" s="20">
        <v>118</v>
      </c>
      <c r="AN35" s="20">
        <v>1869</v>
      </c>
      <c r="AO35" s="20">
        <v>267</v>
      </c>
      <c r="AP35" s="20">
        <v>201</v>
      </c>
      <c r="AQ35" s="20">
        <v>82</v>
      </c>
      <c r="AR35" s="20">
        <v>220</v>
      </c>
      <c r="AS35" s="20">
        <v>258</v>
      </c>
      <c r="AT35" s="20">
        <v>714</v>
      </c>
      <c r="AU35" s="20">
        <v>179</v>
      </c>
      <c r="AV35" s="20"/>
      <c r="AW35" s="20">
        <v>177</v>
      </c>
      <c r="AX35" s="20">
        <v>240</v>
      </c>
      <c r="AY35" s="20"/>
      <c r="AZ35" s="20"/>
      <c r="BA35" s="20"/>
      <c r="BB35" s="20">
        <v>151</v>
      </c>
      <c r="BC35" s="20"/>
      <c r="BD35" s="20">
        <v>82</v>
      </c>
      <c r="BE35" s="20">
        <v>545</v>
      </c>
      <c r="BF35" s="20">
        <v>104</v>
      </c>
      <c r="BG35" s="20">
        <v>56</v>
      </c>
      <c r="BH35" s="62">
        <v>177</v>
      </c>
    </row>
    <row r="36" spans="2:60" x14ac:dyDescent="0.25">
      <c r="B36" s="140"/>
      <c r="C36" s="78"/>
      <c r="D36" s="20"/>
      <c r="E36" s="20"/>
      <c r="F36" s="20"/>
      <c r="G36" s="20"/>
      <c r="H36" s="62"/>
      <c r="I36" s="78"/>
      <c r="J36" s="20"/>
      <c r="K36" s="20"/>
      <c r="L36" s="20"/>
      <c r="M36" s="20"/>
      <c r="N36" s="62"/>
      <c r="O36" s="78">
        <v>2180</v>
      </c>
      <c r="P36" s="20">
        <v>202</v>
      </c>
      <c r="Q36" s="20">
        <v>302</v>
      </c>
      <c r="R36" s="20">
        <v>191</v>
      </c>
      <c r="S36" s="20">
        <v>1095</v>
      </c>
      <c r="T36" s="20">
        <v>434</v>
      </c>
      <c r="U36" s="20">
        <v>55</v>
      </c>
      <c r="V36" s="20">
        <v>171</v>
      </c>
      <c r="W36" s="20">
        <v>161</v>
      </c>
      <c r="X36" s="20">
        <v>712</v>
      </c>
      <c r="Y36" s="20">
        <v>518</v>
      </c>
      <c r="Z36" s="20">
        <v>503</v>
      </c>
      <c r="AA36" s="20">
        <v>1207</v>
      </c>
      <c r="AB36" s="20"/>
      <c r="AC36" s="20">
        <v>305</v>
      </c>
      <c r="AD36" s="20"/>
      <c r="AE36" s="20">
        <v>139</v>
      </c>
      <c r="AF36" s="20">
        <v>1650</v>
      </c>
      <c r="AG36" s="20">
        <v>799</v>
      </c>
      <c r="AH36" s="62">
        <v>138</v>
      </c>
      <c r="AI36" s="78">
        <v>102</v>
      </c>
      <c r="AJ36" s="20"/>
      <c r="AK36" s="20">
        <v>112</v>
      </c>
      <c r="AL36" s="20"/>
      <c r="AM36" s="20">
        <v>107</v>
      </c>
      <c r="AN36" s="20">
        <v>175</v>
      </c>
      <c r="AO36" s="20">
        <v>293</v>
      </c>
      <c r="AP36" s="20">
        <v>105</v>
      </c>
      <c r="AQ36" s="20">
        <v>106</v>
      </c>
      <c r="AR36" s="20">
        <v>103</v>
      </c>
      <c r="AS36" s="20">
        <v>157</v>
      </c>
      <c r="AT36" s="20">
        <v>346</v>
      </c>
      <c r="AU36" s="20">
        <v>145</v>
      </c>
      <c r="AV36" s="20"/>
      <c r="AW36" s="20"/>
      <c r="AX36" s="20">
        <v>348</v>
      </c>
      <c r="AY36" s="20"/>
      <c r="AZ36" s="20"/>
      <c r="BA36" s="20"/>
      <c r="BB36" s="20">
        <v>397</v>
      </c>
      <c r="BC36" s="20"/>
      <c r="BD36" s="20">
        <v>275</v>
      </c>
      <c r="BE36" s="20">
        <v>176</v>
      </c>
      <c r="BF36" s="20">
        <v>413</v>
      </c>
      <c r="BG36" s="20">
        <v>230</v>
      </c>
      <c r="BH36" s="62">
        <v>1059</v>
      </c>
    </row>
    <row r="37" spans="2:60" x14ac:dyDescent="0.25">
      <c r="B37" s="140"/>
      <c r="C37" s="78"/>
      <c r="D37" s="20"/>
      <c r="E37" s="20"/>
      <c r="F37" s="20"/>
      <c r="G37" s="20"/>
      <c r="H37" s="62"/>
      <c r="I37" s="78"/>
      <c r="J37" s="20"/>
      <c r="K37" s="20"/>
      <c r="L37" s="20"/>
      <c r="M37" s="20"/>
      <c r="N37" s="62"/>
      <c r="O37" s="78">
        <v>286</v>
      </c>
      <c r="P37" s="20">
        <v>1368</v>
      </c>
      <c r="Q37" s="20">
        <v>338</v>
      </c>
      <c r="R37" s="20">
        <v>522</v>
      </c>
      <c r="S37" s="20">
        <v>499</v>
      </c>
      <c r="T37" s="20">
        <v>178</v>
      </c>
      <c r="U37" s="20">
        <v>185</v>
      </c>
      <c r="V37" s="20">
        <v>124</v>
      </c>
      <c r="W37" s="20">
        <v>527</v>
      </c>
      <c r="X37" s="20">
        <v>153</v>
      </c>
      <c r="Y37" s="20">
        <v>107</v>
      </c>
      <c r="Z37" s="20">
        <v>299</v>
      </c>
      <c r="AA37" s="20">
        <v>910</v>
      </c>
      <c r="AB37" s="20"/>
      <c r="AC37" s="20">
        <v>171</v>
      </c>
      <c r="AD37" s="20"/>
      <c r="AE37" s="20">
        <v>191</v>
      </c>
      <c r="AF37" s="20">
        <v>320</v>
      </c>
      <c r="AG37" s="20">
        <v>347</v>
      </c>
      <c r="AH37" s="62">
        <v>154</v>
      </c>
      <c r="AI37" s="78">
        <v>173</v>
      </c>
      <c r="AJ37" s="20"/>
      <c r="AK37" s="20">
        <v>84</v>
      </c>
      <c r="AL37" s="20"/>
      <c r="AM37" s="20">
        <v>248</v>
      </c>
      <c r="AN37" s="20">
        <v>253</v>
      </c>
      <c r="AO37" s="20">
        <v>1238</v>
      </c>
      <c r="AP37" s="20">
        <v>370</v>
      </c>
      <c r="AQ37" s="20">
        <v>314</v>
      </c>
      <c r="AR37" s="20">
        <v>183</v>
      </c>
      <c r="AS37" s="20">
        <v>503</v>
      </c>
      <c r="AT37" s="20">
        <v>364</v>
      </c>
      <c r="AU37" s="20">
        <v>120</v>
      </c>
      <c r="AV37" s="20"/>
      <c r="AW37" s="20"/>
      <c r="AX37" s="20">
        <v>203</v>
      </c>
      <c r="AY37" s="20"/>
      <c r="AZ37" s="20"/>
      <c r="BA37" s="20"/>
      <c r="BB37" s="20">
        <v>187</v>
      </c>
      <c r="BC37" s="20"/>
      <c r="BD37" s="20">
        <v>167</v>
      </c>
      <c r="BE37" s="20">
        <v>193</v>
      </c>
      <c r="BF37" s="20">
        <v>225</v>
      </c>
      <c r="BG37" s="20">
        <v>154</v>
      </c>
      <c r="BH37" s="62">
        <v>271</v>
      </c>
    </row>
    <row r="38" spans="2:60" x14ac:dyDescent="0.25">
      <c r="B38" s="140"/>
      <c r="C38" s="78"/>
      <c r="D38" s="20"/>
      <c r="E38" s="20"/>
      <c r="F38" s="20"/>
      <c r="G38" s="20"/>
      <c r="H38" s="62"/>
      <c r="I38" s="78"/>
      <c r="J38" s="20"/>
      <c r="K38" s="20"/>
      <c r="L38" s="20"/>
      <c r="M38" s="20"/>
      <c r="N38" s="62"/>
      <c r="O38" s="78">
        <v>378</v>
      </c>
      <c r="P38" s="20">
        <v>426</v>
      </c>
      <c r="Q38" s="20">
        <v>1714</v>
      </c>
      <c r="R38" s="20">
        <v>178</v>
      </c>
      <c r="S38" s="20">
        <v>265</v>
      </c>
      <c r="T38" s="20">
        <v>129</v>
      </c>
      <c r="U38" s="20">
        <v>206</v>
      </c>
      <c r="V38" s="20">
        <v>267</v>
      </c>
      <c r="W38" s="20">
        <v>182</v>
      </c>
      <c r="X38" s="20">
        <v>60</v>
      </c>
      <c r="Y38" s="20">
        <v>182</v>
      </c>
      <c r="Z38" s="20">
        <v>309</v>
      </c>
      <c r="AA38" s="20">
        <v>225</v>
      </c>
      <c r="AB38" s="20"/>
      <c r="AC38" s="20">
        <v>220</v>
      </c>
      <c r="AD38" s="20"/>
      <c r="AE38" s="20">
        <v>87</v>
      </c>
      <c r="AF38" s="20">
        <v>457</v>
      </c>
      <c r="AG38" s="20">
        <v>320</v>
      </c>
      <c r="AH38" s="62">
        <v>405</v>
      </c>
      <c r="AI38" s="78">
        <v>488</v>
      </c>
      <c r="AJ38" s="20"/>
      <c r="AK38" s="20">
        <v>107</v>
      </c>
      <c r="AL38" s="20"/>
      <c r="AM38" s="20">
        <v>100</v>
      </c>
      <c r="AN38" s="20">
        <v>79</v>
      </c>
      <c r="AO38" s="20">
        <v>78</v>
      </c>
      <c r="AP38" s="20">
        <v>676</v>
      </c>
      <c r="AQ38" s="20">
        <v>119</v>
      </c>
      <c r="AR38" s="20">
        <v>127</v>
      </c>
      <c r="AS38" s="20">
        <v>120</v>
      </c>
      <c r="AT38" s="20">
        <v>218</v>
      </c>
      <c r="AU38" s="20">
        <v>65</v>
      </c>
      <c r="AV38" s="20"/>
      <c r="AW38" s="20"/>
      <c r="AX38" s="20">
        <v>288</v>
      </c>
      <c r="AY38" s="20"/>
      <c r="AZ38" s="20"/>
      <c r="BA38" s="20"/>
      <c r="BB38" s="20">
        <v>28</v>
      </c>
      <c r="BC38" s="20"/>
      <c r="BD38" s="20">
        <v>82</v>
      </c>
      <c r="BE38" s="20">
        <v>188</v>
      </c>
      <c r="BF38" s="20">
        <v>22</v>
      </c>
      <c r="BG38" s="20">
        <v>97</v>
      </c>
      <c r="BH38" s="62">
        <v>109</v>
      </c>
    </row>
    <row r="39" spans="2:60" x14ac:dyDescent="0.25">
      <c r="B39" s="140"/>
      <c r="C39" s="78"/>
      <c r="D39" s="20"/>
      <c r="E39" s="20"/>
      <c r="F39" s="20"/>
      <c r="G39" s="20"/>
      <c r="H39" s="62"/>
      <c r="I39" s="78"/>
      <c r="J39" s="20"/>
      <c r="K39" s="20"/>
      <c r="L39" s="20"/>
      <c r="M39" s="20"/>
      <c r="N39" s="62"/>
      <c r="O39" s="78">
        <v>388</v>
      </c>
      <c r="P39" s="20">
        <v>529</v>
      </c>
      <c r="Q39" s="20">
        <v>300</v>
      </c>
      <c r="R39" s="20">
        <v>315</v>
      </c>
      <c r="S39" s="20">
        <v>161</v>
      </c>
      <c r="T39" s="20">
        <v>164</v>
      </c>
      <c r="U39" s="20">
        <v>137</v>
      </c>
      <c r="V39" s="20">
        <v>122</v>
      </c>
      <c r="W39" s="20">
        <v>81</v>
      </c>
      <c r="X39" s="20">
        <v>400</v>
      </c>
      <c r="Y39" s="20">
        <v>351</v>
      </c>
      <c r="Z39" s="20">
        <v>251</v>
      </c>
      <c r="AA39" s="20">
        <v>1142</v>
      </c>
      <c r="AB39" s="20"/>
      <c r="AC39" s="20">
        <v>240</v>
      </c>
      <c r="AD39" s="20"/>
      <c r="AE39" s="20">
        <v>377</v>
      </c>
      <c r="AF39" s="20">
        <v>308</v>
      </c>
      <c r="AG39" s="20"/>
      <c r="AH39" s="62">
        <v>199</v>
      </c>
      <c r="AI39" s="78">
        <v>228</v>
      </c>
      <c r="AJ39" s="20"/>
      <c r="AK39" s="20">
        <v>197</v>
      </c>
      <c r="AL39" s="20"/>
      <c r="AM39" s="20">
        <v>319</v>
      </c>
      <c r="AN39" s="20">
        <v>90</v>
      </c>
      <c r="AO39" s="20">
        <v>127</v>
      </c>
      <c r="AP39" s="20">
        <v>347</v>
      </c>
      <c r="AQ39" s="20"/>
      <c r="AR39" s="20">
        <v>80</v>
      </c>
      <c r="AS39" s="20">
        <v>133</v>
      </c>
      <c r="AT39" s="20">
        <v>1105</v>
      </c>
      <c r="AU39" s="20">
        <v>86</v>
      </c>
      <c r="AV39" s="20"/>
      <c r="AW39" s="20"/>
      <c r="AX39" s="20">
        <v>237</v>
      </c>
      <c r="AY39" s="20"/>
      <c r="AZ39" s="20"/>
      <c r="BA39" s="20"/>
      <c r="BB39" s="20">
        <v>109</v>
      </c>
      <c r="BC39" s="20"/>
      <c r="BD39" s="20"/>
      <c r="BE39" s="20">
        <v>421</v>
      </c>
      <c r="BF39" s="20">
        <v>212</v>
      </c>
      <c r="BG39" s="20">
        <v>431</v>
      </c>
      <c r="BH39" s="62">
        <v>624</v>
      </c>
    </row>
    <row r="40" spans="2:60" x14ac:dyDescent="0.25">
      <c r="B40" s="140"/>
      <c r="C40" s="78"/>
      <c r="D40" s="20"/>
      <c r="E40" s="20"/>
      <c r="F40" s="20"/>
      <c r="G40" s="20"/>
      <c r="H40" s="62"/>
      <c r="I40" s="78"/>
      <c r="J40" s="20"/>
      <c r="K40" s="20"/>
      <c r="L40" s="20"/>
      <c r="M40" s="20"/>
      <c r="N40" s="62"/>
      <c r="O40" s="78">
        <v>184</v>
      </c>
      <c r="P40" s="20">
        <v>342</v>
      </c>
      <c r="Q40" s="20">
        <v>299</v>
      </c>
      <c r="R40" s="20">
        <v>250</v>
      </c>
      <c r="S40" s="20">
        <v>410</v>
      </c>
      <c r="T40" s="20">
        <v>149</v>
      </c>
      <c r="U40" s="20">
        <v>258</v>
      </c>
      <c r="V40" s="20">
        <v>228</v>
      </c>
      <c r="W40" s="20">
        <v>232</v>
      </c>
      <c r="X40" s="20">
        <v>150</v>
      </c>
      <c r="Y40" s="20">
        <v>307</v>
      </c>
      <c r="Z40" s="20">
        <v>361</v>
      </c>
      <c r="AA40" s="20">
        <v>770</v>
      </c>
      <c r="AB40" s="20"/>
      <c r="AC40" s="20">
        <v>131</v>
      </c>
      <c r="AD40" s="20"/>
      <c r="AE40" s="20">
        <v>270</v>
      </c>
      <c r="AF40" s="20">
        <v>274</v>
      </c>
      <c r="AG40" s="20"/>
      <c r="AH40" s="62">
        <v>55</v>
      </c>
      <c r="AI40" s="78">
        <v>316</v>
      </c>
      <c r="AJ40" s="20"/>
      <c r="AK40" s="20">
        <v>74</v>
      </c>
      <c r="AL40" s="20"/>
      <c r="AM40" s="20">
        <v>110</v>
      </c>
      <c r="AN40" s="20">
        <v>104</v>
      </c>
      <c r="AO40" s="20">
        <v>126</v>
      </c>
      <c r="AP40" s="20">
        <v>153</v>
      </c>
      <c r="AQ40" s="20"/>
      <c r="AR40" s="20">
        <v>449</v>
      </c>
      <c r="AS40" s="20">
        <v>243</v>
      </c>
      <c r="AT40" s="20">
        <v>186</v>
      </c>
      <c r="AU40" s="20">
        <v>206</v>
      </c>
      <c r="AV40" s="20"/>
      <c r="AW40" s="20"/>
      <c r="AX40" s="20">
        <v>198</v>
      </c>
      <c r="AY40" s="20"/>
      <c r="AZ40" s="20"/>
      <c r="BA40" s="20"/>
      <c r="BB40" s="20">
        <v>128</v>
      </c>
      <c r="BC40" s="20"/>
      <c r="BD40" s="20"/>
      <c r="BE40" s="20"/>
      <c r="BF40" s="20">
        <v>166</v>
      </c>
      <c r="BG40" s="20">
        <v>95</v>
      </c>
      <c r="BH40" s="62">
        <v>157</v>
      </c>
    </row>
    <row r="41" spans="2:60" x14ac:dyDescent="0.25">
      <c r="B41" s="140"/>
      <c r="C41" s="78"/>
      <c r="D41" s="20"/>
      <c r="E41" s="20"/>
      <c r="F41" s="20"/>
      <c r="G41" s="20"/>
      <c r="H41" s="62"/>
      <c r="I41" s="78"/>
      <c r="J41" s="20"/>
      <c r="K41" s="20"/>
      <c r="L41" s="20"/>
      <c r="M41" s="20"/>
      <c r="N41" s="62"/>
      <c r="O41" s="78">
        <v>241</v>
      </c>
      <c r="P41" s="20">
        <v>183</v>
      </c>
      <c r="Q41" s="20">
        <v>193</v>
      </c>
      <c r="R41" s="20">
        <v>228</v>
      </c>
      <c r="S41" s="20">
        <v>126</v>
      </c>
      <c r="T41" s="20">
        <v>425</v>
      </c>
      <c r="U41" s="20">
        <v>273</v>
      </c>
      <c r="V41" s="20">
        <v>416</v>
      </c>
      <c r="W41" s="20">
        <v>99</v>
      </c>
      <c r="X41" s="20">
        <v>285</v>
      </c>
      <c r="Y41" s="20">
        <v>392</v>
      </c>
      <c r="Z41" s="20">
        <v>320</v>
      </c>
      <c r="AA41" s="20">
        <v>224</v>
      </c>
      <c r="AB41" s="20"/>
      <c r="AC41" s="20">
        <v>145</v>
      </c>
      <c r="AD41" s="20"/>
      <c r="AE41" s="20"/>
      <c r="AF41" s="20">
        <v>192</v>
      </c>
      <c r="AG41" s="20"/>
      <c r="AH41" s="62">
        <v>1703</v>
      </c>
      <c r="AI41" s="78"/>
      <c r="AJ41" s="20"/>
      <c r="AK41" s="20">
        <v>250</v>
      </c>
      <c r="AL41" s="20"/>
      <c r="AM41" s="20">
        <v>199</v>
      </c>
      <c r="AN41" s="20">
        <v>218</v>
      </c>
      <c r="AO41" s="20">
        <v>220</v>
      </c>
      <c r="AP41" s="20">
        <v>107</v>
      </c>
      <c r="AQ41" s="20"/>
      <c r="AR41" s="20">
        <v>293</v>
      </c>
      <c r="AS41" s="20">
        <v>358</v>
      </c>
      <c r="AT41" s="20">
        <v>252</v>
      </c>
      <c r="AU41" s="20">
        <v>127</v>
      </c>
      <c r="AV41" s="20"/>
      <c r="AW41" s="20"/>
      <c r="AX41" s="20"/>
      <c r="AY41" s="20"/>
      <c r="AZ41" s="20"/>
      <c r="BA41" s="20"/>
      <c r="BB41" s="20">
        <v>536</v>
      </c>
      <c r="BC41" s="20"/>
      <c r="BD41" s="20"/>
      <c r="BE41" s="20"/>
      <c r="BF41" s="20">
        <v>260</v>
      </c>
      <c r="BG41" s="20">
        <v>562</v>
      </c>
      <c r="BH41" s="62">
        <v>209</v>
      </c>
    </row>
    <row r="42" spans="2:60" x14ac:dyDescent="0.25">
      <c r="B42" s="140"/>
      <c r="C42" s="78"/>
      <c r="D42" s="20"/>
      <c r="E42" s="20"/>
      <c r="F42" s="20"/>
      <c r="G42" s="20"/>
      <c r="H42" s="62"/>
      <c r="I42" s="78"/>
      <c r="J42" s="20"/>
      <c r="K42" s="20"/>
      <c r="L42" s="20"/>
      <c r="M42" s="20"/>
      <c r="N42" s="62"/>
      <c r="O42" s="78">
        <v>279</v>
      </c>
      <c r="P42" s="20">
        <v>128</v>
      </c>
      <c r="Q42" s="20">
        <v>1209</v>
      </c>
      <c r="R42" s="20">
        <v>361</v>
      </c>
      <c r="S42" s="20">
        <v>73</v>
      </c>
      <c r="T42" s="20">
        <v>734</v>
      </c>
      <c r="U42" s="20">
        <v>763</v>
      </c>
      <c r="V42" s="20">
        <v>525</v>
      </c>
      <c r="W42" s="20">
        <v>423</v>
      </c>
      <c r="X42" s="20">
        <v>146</v>
      </c>
      <c r="Y42" s="20">
        <v>332</v>
      </c>
      <c r="Z42" s="20">
        <v>129</v>
      </c>
      <c r="AA42" s="20">
        <v>364</v>
      </c>
      <c r="AB42" s="20"/>
      <c r="AC42" s="20">
        <v>521</v>
      </c>
      <c r="AD42" s="20"/>
      <c r="AE42" s="20"/>
      <c r="AF42" s="20">
        <v>89</v>
      </c>
      <c r="AG42" s="20"/>
      <c r="AH42" s="62">
        <v>48</v>
      </c>
      <c r="AI42" s="78"/>
      <c r="AJ42" s="20"/>
      <c r="AK42" s="20">
        <v>203</v>
      </c>
      <c r="AL42" s="20"/>
      <c r="AM42" s="20">
        <v>154</v>
      </c>
      <c r="AN42" s="20">
        <v>323</v>
      </c>
      <c r="AO42" s="20">
        <v>148</v>
      </c>
      <c r="AP42" s="20">
        <v>104</v>
      </c>
      <c r="AQ42" s="20"/>
      <c r="AR42" s="20">
        <v>182</v>
      </c>
      <c r="AS42" s="20">
        <v>161</v>
      </c>
      <c r="AT42" s="20">
        <v>614</v>
      </c>
      <c r="AU42" s="20">
        <v>1903</v>
      </c>
      <c r="AV42" s="20"/>
      <c r="AW42" s="20"/>
      <c r="AX42" s="20"/>
      <c r="AY42" s="20"/>
      <c r="AZ42" s="20"/>
      <c r="BA42" s="20"/>
      <c r="BB42" s="20">
        <v>187</v>
      </c>
      <c r="BC42" s="20"/>
      <c r="BD42" s="20"/>
      <c r="BE42" s="20"/>
      <c r="BF42" s="20">
        <v>309</v>
      </c>
      <c r="BG42" s="20">
        <v>623</v>
      </c>
      <c r="BH42" s="62">
        <v>62</v>
      </c>
    </row>
    <row r="43" spans="2:60" x14ac:dyDescent="0.25">
      <c r="B43" s="140"/>
      <c r="C43" s="78"/>
      <c r="D43" s="20"/>
      <c r="E43" s="20"/>
      <c r="F43" s="20"/>
      <c r="G43" s="20"/>
      <c r="H43" s="62"/>
      <c r="I43" s="78"/>
      <c r="J43" s="20"/>
      <c r="K43" s="20"/>
      <c r="L43" s="20"/>
      <c r="M43" s="20"/>
      <c r="N43" s="62"/>
      <c r="O43" s="78">
        <v>794</v>
      </c>
      <c r="P43" s="20">
        <v>646</v>
      </c>
      <c r="Q43" s="20">
        <v>919</v>
      </c>
      <c r="R43" s="20">
        <v>48</v>
      </c>
      <c r="S43" s="20">
        <v>523</v>
      </c>
      <c r="T43" s="20">
        <v>192</v>
      </c>
      <c r="U43" s="20">
        <v>230</v>
      </c>
      <c r="V43" s="20">
        <v>108</v>
      </c>
      <c r="W43" s="20">
        <v>84</v>
      </c>
      <c r="X43" s="20">
        <v>204</v>
      </c>
      <c r="Y43" s="20">
        <v>109</v>
      </c>
      <c r="Z43" s="20">
        <v>152</v>
      </c>
      <c r="AA43" s="20">
        <v>395</v>
      </c>
      <c r="AB43" s="20"/>
      <c r="AC43" s="20">
        <v>292</v>
      </c>
      <c r="AD43" s="20"/>
      <c r="AE43" s="20"/>
      <c r="AF43" s="20">
        <v>544</v>
      </c>
      <c r="AG43" s="20"/>
      <c r="AH43" s="62">
        <v>586</v>
      </c>
      <c r="AI43" s="78"/>
      <c r="AJ43" s="20"/>
      <c r="AK43" s="20">
        <v>92</v>
      </c>
      <c r="AL43" s="20"/>
      <c r="AM43" s="20">
        <v>85</v>
      </c>
      <c r="AN43" s="20">
        <v>229</v>
      </c>
      <c r="AO43" s="20">
        <v>351</v>
      </c>
      <c r="AP43" s="20">
        <v>80</v>
      </c>
      <c r="AQ43" s="20"/>
      <c r="AR43" s="20">
        <v>504</v>
      </c>
      <c r="AS43" s="20">
        <v>280</v>
      </c>
      <c r="AT43" s="20">
        <v>47</v>
      </c>
      <c r="AU43" s="20">
        <v>359</v>
      </c>
      <c r="AV43" s="20"/>
      <c r="AW43" s="20"/>
      <c r="AX43" s="20"/>
      <c r="AY43" s="20"/>
      <c r="AZ43" s="20"/>
      <c r="BA43" s="20"/>
      <c r="BB43" s="20">
        <v>39</v>
      </c>
      <c r="BC43" s="20"/>
      <c r="BD43" s="20"/>
      <c r="BE43" s="20"/>
      <c r="BF43" s="20">
        <v>240</v>
      </c>
      <c r="BG43" s="20">
        <v>520</v>
      </c>
      <c r="BH43" s="62">
        <v>129</v>
      </c>
    </row>
    <row r="44" spans="2:60" x14ac:dyDescent="0.25">
      <c r="B44" s="140"/>
      <c r="C44" s="78"/>
      <c r="D44" s="20"/>
      <c r="E44" s="20"/>
      <c r="F44" s="20"/>
      <c r="G44" s="20"/>
      <c r="H44" s="62"/>
      <c r="I44" s="78"/>
      <c r="J44" s="20"/>
      <c r="K44" s="20"/>
      <c r="L44" s="20"/>
      <c r="M44" s="20"/>
      <c r="N44" s="62"/>
      <c r="O44" s="78">
        <v>105</v>
      </c>
      <c r="P44" s="20">
        <v>480</v>
      </c>
      <c r="Q44" s="20">
        <v>485</v>
      </c>
      <c r="R44" s="20">
        <v>287</v>
      </c>
      <c r="S44" s="20">
        <v>285</v>
      </c>
      <c r="T44" s="20">
        <v>410</v>
      </c>
      <c r="U44" s="20">
        <v>1094</v>
      </c>
      <c r="V44" s="20">
        <v>477</v>
      </c>
      <c r="W44" s="20">
        <v>85</v>
      </c>
      <c r="X44" s="20">
        <v>102</v>
      </c>
      <c r="Y44" s="20">
        <v>166</v>
      </c>
      <c r="Z44" s="20">
        <v>197</v>
      </c>
      <c r="AA44" s="20">
        <v>448</v>
      </c>
      <c r="AB44" s="20"/>
      <c r="AC44" s="20">
        <v>449</v>
      </c>
      <c r="AD44" s="20"/>
      <c r="AE44" s="20"/>
      <c r="AF44" s="20">
        <v>1254</v>
      </c>
      <c r="AG44" s="20"/>
      <c r="AH44" s="62">
        <v>529</v>
      </c>
      <c r="AI44" s="78"/>
      <c r="AJ44" s="20"/>
      <c r="AK44" s="20">
        <v>132</v>
      </c>
      <c r="AL44" s="20"/>
      <c r="AM44" s="20">
        <v>117</v>
      </c>
      <c r="AN44" s="20">
        <v>364</v>
      </c>
      <c r="AO44" s="20">
        <v>126</v>
      </c>
      <c r="AP44" s="20">
        <v>154</v>
      </c>
      <c r="AQ44" s="20"/>
      <c r="AR44" s="20">
        <v>175</v>
      </c>
      <c r="AS44" s="20">
        <v>611</v>
      </c>
      <c r="AT44" s="20">
        <v>686</v>
      </c>
      <c r="AU44" s="20">
        <v>219</v>
      </c>
      <c r="AV44" s="20"/>
      <c r="AW44" s="20"/>
      <c r="AX44" s="20"/>
      <c r="AY44" s="20"/>
      <c r="AZ44" s="20"/>
      <c r="BA44" s="20"/>
      <c r="BB44" s="20">
        <v>349</v>
      </c>
      <c r="BC44" s="20"/>
      <c r="BD44" s="20"/>
      <c r="BE44" s="20"/>
      <c r="BF44" s="20"/>
      <c r="BG44" s="20">
        <v>137</v>
      </c>
      <c r="BH44" s="62">
        <v>252</v>
      </c>
    </row>
    <row r="45" spans="2:60" x14ac:dyDescent="0.25">
      <c r="B45" s="140"/>
      <c r="C45" s="78"/>
      <c r="D45" s="20"/>
      <c r="E45" s="20"/>
      <c r="F45" s="20"/>
      <c r="G45" s="20"/>
      <c r="H45" s="62"/>
      <c r="I45" s="78"/>
      <c r="J45" s="20"/>
      <c r="K45" s="20"/>
      <c r="L45" s="20"/>
      <c r="M45" s="20"/>
      <c r="N45" s="62"/>
      <c r="O45" s="78">
        <v>355</v>
      </c>
      <c r="P45" s="20">
        <v>2686</v>
      </c>
      <c r="Q45" s="20">
        <v>276</v>
      </c>
      <c r="R45" s="20">
        <v>694</v>
      </c>
      <c r="S45" s="20">
        <v>111</v>
      </c>
      <c r="T45" s="20">
        <v>274</v>
      </c>
      <c r="U45" s="20">
        <v>293</v>
      </c>
      <c r="V45" s="20">
        <v>219</v>
      </c>
      <c r="W45" s="20">
        <v>299</v>
      </c>
      <c r="X45" s="20">
        <v>159</v>
      </c>
      <c r="Y45" s="20">
        <v>338</v>
      </c>
      <c r="Z45" s="20">
        <v>303</v>
      </c>
      <c r="AA45" s="20">
        <v>426</v>
      </c>
      <c r="AB45" s="20"/>
      <c r="AC45" s="20">
        <v>9800</v>
      </c>
      <c r="AD45" s="20"/>
      <c r="AE45" s="20"/>
      <c r="AF45" s="20">
        <v>218</v>
      </c>
      <c r="AG45" s="20"/>
      <c r="AH45" s="62">
        <v>709</v>
      </c>
      <c r="AI45" s="78"/>
      <c r="AJ45" s="20"/>
      <c r="AK45" s="20">
        <v>134</v>
      </c>
      <c r="AL45" s="20"/>
      <c r="AM45" s="20">
        <v>104</v>
      </c>
      <c r="AN45" s="20">
        <v>1602</v>
      </c>
      <c r="AO45" s="20">
        <v>128</v>
      </c>
      <c r="AP45" s="20"/>
      <c r="AQ45" s="20"/>
      <c r="AR45" s="20">
        <v>242</v>
      </c>
      <c r="AS45" s="20">
        <v>259</v>
      </c>
      <c r="AT45" s="20">
        <v>235</v>
      </c>
      <c r="AU45" s="20">
        <v>210</v>
      </c>
      <c r="AV45" s="20"/>
      <c r="AW45" s="20"/>
      <c r="AX45" s="20"/>
      <c r="AY45" s="20"/>
      <c r="AZ45" s="20"/>
      <c r="BA45" s="20"/>
      <c r="BB45" s="20">
        <v>149</v>
      </c>
      <c r="BC45" s="20"/>
      <c r="BD45" s="20"/>
      <c r="BE45" s="20"/>
      <c r="BF45" s="20"/>
      <c r="BG45" s="20">
        <v>147</v>
      </c>
      <c r="BH45" s="62">
        <v>126</v>
      </c>
    </row>
    <row r="46" spans="2:60" x14ac:dyDescent="0.25">
      <c r="B46" s="140"/>
      <c r="C46" s="78"/>
      <c r="D46" s="20"/>
      <c r="E46" s="20"/>
      <c r="F46" s="20"/>
      <c r="G46" s="20"/>
      <c r="H46" s="62"/>
      <c r="I46" s="78"/>
      <c r="J46" s="20"/>
      <c r="K46" s="20"/>
      <c r="L46" s="20"/>
      <c r="M46" s="20"/>
      <c r="N46" s="62"/>
      <c r="O46" s="78">
        <v>603</v>
      </c>
      <c r="P46" s="20">
        <v>1108</v>
      </c>
      <c r="Q46" s="20">
        <v>1000</v>
      </c>
      <c r="R46" s="20">
        <v>1224</v>
      </c>
      <c r="S46" s="20">
        <v>99</v>
      </c>
      <c r="T46" s="20">
        <v>134</v>
      </c>
      <c r="U46" s="20">
        <v>340</v>
      </c>
      <c r="V46" s="20">
        <v>47</v>
      </c>
      <c r="W46" s="20">
        <v>78</v>
      </c>
      <c r="X46" s="20">
        <v>157</v>
      </c>
      <c r="Y46" s="20">
        <v>129</v>
      </c>
      <c r="Z46" s="20">
        <v>181</v>
      </c>
      <c r="AA46" s="20">
        <v>182</v>
      </c>
      <c r="AB46" s="20"/>
      <c r="AC46" s="20">
        <v>341</v>
      </c>
      <c r="AD46" s="20"/>
      <c r="AE46" s="20"/>
      <c r="AF46" s="20">
        <v>362</v>
      </c>
      <c r="AG46" s="20"/>
      <c r="AH46" s="62">
        <v>113</v>
      </c>
      <c r="AI46" s="78"/>
      <c r="AJ46" s="20"/>
      <c r="AK46" s="20">
        <v>162</v>
      </c>
      <c r="AL46" s="20"/>
      <c r="AM46" s="20">
        <v>194</v>
      </c>
      <c r="AN46" s="20">
        <v>349</v>
      </c>
      <c r="AO46" s="20">
        <v>775</v>
      </c>
      <c r="AP46" s="20"/>
      <c r="AQ46" s="20"/>
      <c r="AR46" s="20">
        <v>578</v>
      </c>
      <c r="AS46" s="20">
        <v>142</v>
      </c>
      <c r="AT46" s="20">
        <v>165</v>
      </c>
      <c r="AU46" s="20">
        <v>86</v>
      </c>
      <c r="AV46" s="20"/>
      <c r="AW46" s="20"/>
      <c r="AX46" s="20"/>
      <c r="AY46" s="20"/>
      <c r="AZ46" s="20"/>
      <c r="BA46" s="20"/>
      <c r="BB46" s="20">
        <v>479</v>
      </c>
      <c r="BC46" s="20"/>
      <c r="BD46" s="20"/>
      <c r="BE46" s="20"/>
      <c r="BF46" s="20"/>
      <c r="BG46" s="20">
        <v>216</v>
      </c>
      <c r="BH46" s="62">
        <v>129</v>
      </c>
    </row>
    <row r="47" spans="2:60" x14ac:dyDescent="0.25">
      <c r="B47" s="140"/>
      <c r="C47" s="78"/>
      <c r="D47" s="20"/>
      <c r="E47" s="20"/>
      <c r="F47" s="20"/>
      <c r="G47" s="20"/>
      <c r="H47" s="62"/>
      <c r="I47" s="78"/>
      <c r="J47" s="20"/>
      <c r="K47" s="20"/>
      <c r="L47" s="20"/>
      <c r="M47" s="20"/>
      <c r="N47" s="62"/>
      <c r="O47" s="78">
        <v>1673</v>
      </c>
      <c r="P47" s="20">
        <v>439</v>
      </c>
      <c r="Q47" s="20"/>
      <c r="R47" s="20">
        <v>795</v>
      </c>
      <c r="S47" s="20">
        <v>405</v>
      </c>
      <c r="T47" s="20">
        <v>251</v>
      </c>
      <c r="U47" s="20">
        <v>743</v>
      </c>
      <c r="V47" s="20">
        <v>238</v>
      </c>
      <c r="W47" s="20">
        <v>258</v>
      </c>
      <c r="X47" s="20">
        <v>66</v>
      </c>
      <c r="Y47" s="20">
        <v>84</v>
      </c>
      <c r="Z47" s="20">
        <v>376</v>
      </c>
      <c r="AA47" s="20">
        <v>552</v>
      </c>
      <c r="AB47" s="20"/>
      <c r="AC47" s="20">
        <v>176</v>
      </c>
      <c r="AD47" s="20"/>
      <c r="AE47" s="20"/>
      <c r="AF47" s="20">
        <v>464</v>
      </c>
      <c r="AG47" s="20"/>
      <c r="AH47" s="62">
        <v>248</v>
      </c>
      <c r="AI47" s="78"/>
      <c r="AJ47" s="20"/>
      <c r="AK47" s="20">
        <v>393</v>
      </c>
      <c r="AL47" s="20"/>
      <c r="AM47" s="20">
        <v>636</v>
      </c>
      <c r="AN47" s="20">
        <v>189</v>
      </c>
      <c r="AO47" s="20">
        <v>123</v>
      </c>
      <c r="AP47" s="20"/>
      <c r="AQ47" s="20"/>
      <c r="AR47" s="20">
        <v>91</v>
      </c>
      <c r="AS47" s="20">
        <v>541</v>
      </c>
      <c r="AT47" s="20">
        <v>422</v>
      </c>
      <c r="AU47" s="20">
        <v>654</v>
      </c>
      <c r="AV47" s="20"/>
      <c r="AW47" s="20"/>
      <c r="AX47" s="20"/>
      <c r="AY47" s="20"/>
      <c r="AZ47" s="20"/>
      <c r="BA47" s="20"/>
      <c r="BB47" s="20">
        <v>189</v>
      </c>
      <c r="BC47" s="20"/>
      <c r="BD47" s="20"/>
      <c r="BE47" s="20"/>
      <c r="BF47" s="20"/>
      <c r="BG47" s="20">
        <v>295</v>
      </c>
      <c r="BH47" s="62">
        <v>131</v>
      </c>
    </row>
    <row r="48" spans="2:60" x14ac:dyDescent="0.25">
      <c r="B48" s="140"/>
      <c r="C48" s="78"/>
      <c r="D48" s="20"/>
      <c r="E48" s="20"/>
      <c r="F48" s="20"/>
      <c r="G48" s="20"/>
      <c r="H48" s="62"/>
      <c r="I48" s="78"/>
      <c r="J48" s="20"/>
      <c r="K48" s="20"/>
      <c r="L48" s="20"/>
      <c r="M48" s="20"/>
      <c r="N48" s="62"/>
      <c r="O48" s="78">
        <v>1185</v>
      </c>
      <c r="P48" s="20">
        <v>762</v>
      </c>
      <c r="Q48" s="20">
        <v>1481</v>
      </c>
      <c r="R48" s="20">
        <v>1341</v>
      </c>
      <c r="S48" s="20">
        <v>937</v>
      </c>
      <c r="T48" s="20">
        <v>66</v>
      </c>
      <c r="U48" s="20">
        <v>388</v>
      </c>
      <c r="V48" s="20">
        <v>110</v>
      </c>
      <c r="W48" s="20">
        <v>110</v>
      </c>
      <c r="X48" s="20">
        <v>104</v>
      </c>
      <c r="Y48" s="20">
        <v>366</v>
      </c>
      <c r="Z48" s="20">
        <v>180</v>
      </c>
      <c r="AA48" s="20">
        <v>204</v>
      </c>
      <c r="AB48" s="20"/>
      <c r="AC48" s="20"/>
      <c r="AD48" s="20"/>
      <c r="AE48" s="20"/>
      <c r="AF48" s="20">
        <v>220</v>
      </c>
      <c r="AG48" s="20"/>
      <c r="AH48" s="62">
        <v>142</v>
      </c>
      <c r="AI48" s="78"/>
      <c r="AJ48" s="20"/>
      <c r="AK48" s="20">
        <v>180</v>
      </c>
      <c r="AL48" s="20"/>
      <c r="AM48" s="20">
        <v>301</v>
      </c>
      <c r="AN48" s="20">
        <v>131</v>
      </c>
      <c r="AO48" s="20">
        <v>53</v>
      </c>
      <c r="AP48" s="20"/>
      <c r="AQ48" s="20"/>
      <c r="AR48" s="20">
        <v>190</v>
      </c>
      <c r="AS48" s="20">
        <v>345</v>
      </c>
      <c r="AT48" s="20">
        <v>188</v>
      </c>
      <c r="AU48" s="20">
        <v>547</v>
      </c>
      <c r="AV48" s="20"/>
      <c r="AW48" s="20"/>
      <c r="AX48" s="20"/>
      <c r="AY48" s="20"/>
      <c r="AZ48" s="20"/>
      <c r="BA48" s="20"/>
      <c r="BB48" s="20">
        <v>100</v>
      </c>
      <c r="BC48" s="20"/>
      <c r="BD48" s="20"/>
      <c r="BE48" s="20"/>
      <c r="BF48" s="20"/>
      <c r="BG48" s="20">
        <v>152</v>
      </c>
      <c r="BH48" s="62">
        <v>170</v>
      </c>
    </row>
    <row r="49" spans="2:60" x14ac:dyDescent="0.25">
      <c r="B49" s="140"/>
      <c r="C49" s="78"/>
      <c r="D49" s="20"/>
      <c r="E49" s="20"/>
      <c r="F49" s="20"/>
      <c r="G49" s="20"/>
      <c r="H49" s="62"/>
      <c r="I49" s="78"/>
      <c r="J49" s="20"/>
      <c r="K49" s="20"/>
      <c r="L49" s="20"/>
      <c r="M49" s="20"/>
      <c r="N49" s="62"/>
      <c r="O49" s="78">
        <v>523</v>
      </c>
      <c r="P49" s="20">
        <v>1614</v>
      </c>
      <c r="Q49" s="20">
        <v>1402</v>
      </c>
      <c r="R49" s="20">
        <v>961</v>
      </c>
      <c r="S49" s="20">
        <v>107</v>
      </c>
      <c r="T49" s="20">
        <v>634</v>
      </c>
      <c r="U49" s="20">
        <v>337</v>
      </c>
      <c r="V49" s="20">
        <v>89</v>
      </c>
      <c r="W49" s="20">
        <v>109</v>
      </c>
      <c r="X49" s="20">
        <v>422</v>
      </c>
      <c r="Y49" s="20">
        <v>47</v>
      </c>
      <c r="Z49" s="20">
        <v>116</v>
      </c>
      <c r="AA49" s="20">
        <v>632</v>
      </c>
      <c r="AB49" s="20"/>
      <c r="AC49" s="20"/>
      <c r="AD49" s="20"/>
      <c r="AE49" s="20"/>
      <c r="AF49" s="20">
        <v>84</v>
      </c>
      <c r="AG49" s="20"/>
      <c r="AH49" s="62">
        <v>159</v>
      </c>
      <c r="AI49" s="78"/>
      <c r="AJ49" s="20"/>
      <c r="AK49" s="20">
        <v>169</v>
      </c>
      <c r="AL49" s="20"/>
      <c r="AM49" s="20">
        <v>227</v>
      </c>
      <c r="AN49" s="20">
        <v>74</v>
      </c>
      <c r="AO49" s="20">
        <v>170</v>
      </c>
      <c r="AP49" s="20"/>
      <c r="AQ49" s="20"/>
      <c r="AR49" s="20">
        <v>95</v>
      </c>
      <c r="AS49" s="20">
        <v>411</v>
      </c>
      <c r="AT49" s="20">
        <v>182</v>
      </c>
      <c r="AU49" s="20">
        <v>133</v>
      </c>
      <c r="AV49" s="20"/>
      <c r="AW49" s="20"/>
      <c r="AX49" s="20"/>
      <c r="AY49" s="20"/>
      <c r="AZ49" s="20"/>
      <c r="BA49" s="20"/>
      <c r="BB49" s="20">
        <v>241</v>
      </c>
      <c r="BC49" s="20"/>
      <c r="BD49" s="20"/>
      <c r="BE49" s="20"/>
      <c r="BF49" s="20"/>
      <c r="BG49" s="20">
        <v>474</v>
      </c>
      <c r="BH49" s="62">
        <v>781</v>
      </c>
    </row>
    <row r="50" spans="2:60" x14ac:dyDescent="0.25">
      <c r="B50" s="140"/>
      <c r="C50" s="78"/>
      <c r="D50" s="20"/>
      <c r="E50" s="20"/>
      <c r="F50" s="20"/>
      <c r="G50" s="20"/>
      <c r="H50" s="62"/>
      <c r="I50" s="78"/>
      <c r="J50" s="20"/>
      <c r="K50" s="20"/>
      <c r="L50" s="20"/>
      <c r="M50" s="20"/>
      <c r="N50" s="62"/>
      <c r="O50" s="78">
        <v>176</v>
      </c>
      <c r="P50" s="20">
        <v>799</v>
      </c>
      <c r="Q50" s="20">
        <v>329</v>
      </c>
      <c r="R50" s="20"/>
      <c r="S50" s="20">
        <v>279</v>
      </c>
      <c r="T50" s="20">
        <v>108</v>
      </c>
      <c r="U50" s="20">
        <v>351</v>
      </c>
      <c r="V50" s="20">
        <v>153</v>
      </c>
      <c r="W50" s="20">
        <v>108</v>
      </c>
      <c r="X50" s="20">
        <v>128</v>
      </c>
      <c r="Y50" s="20">
        <v>338</v>
      </c>
      <c r="Z50" s="20">
        <v>287</v>
      </c>
      <c r="AA50" s="20">
        <v>237</v>
      </c>
      <c r="AB50" s="20"/>
      <c r="AC50" s="20"/>
      <c r="AD50" s="20"/>
      <c r="AE50" s="20"/>
      <c r="AF50" s="20">
        <v>355</v>
      </c>
      <c r="AG50" s="20"/>
      <c r="AH50" s="62">
        <v>196</v>
      </c>
      <c r="AI50" s="78"/>
      <c r="AJ50" s="20"/>
      <c r="AK50" s="20"/>
      <c r="AL50" s="20"/>
      <c r="AM50" s="20">
        <v>150</v>
      </c>
      <c r="AN50" s="20">
        <v>67</v>
      </c>
      <c r="AO50" s="20">
        <v>1051</v>
      </c>
      <c r="AP50" s="20"/>
      <c r="AQ50" s="20"/>
      <c r="AR50" s="20">
        <v>158</v>
      </c>
      <c r="AS50" s="20">
        <v>373</v>
      </c>
      <c r="AT50" s="20"/>
      <c r="AU50" s="20">
        <v>158</v>
      </c>
      <c r="AV50" s="20"/>
      <c r="AW50" s="20"/>
      <c r="AX50" s="20"/>
      <c r="AY50" s="20"/>
      <c r="AZ50" s="20"/>
      <c r="BA50" s="20"/>
      <c r="BB50" s="20">
        <v>217</v>
      </c>
      <c r="BC50" s="20"/>
      <c r="BD50" s="20"/>
      <c r="BE50" s="20"/>
      <c r="BF50" s="20"/>
      <c r="BG50" s="20"/>
      <c r="BH50" s="62">
        <v>157</v>
      </c>
    </row>
    <row r="51" spans="2:60" x14ac:dyDescent="0.25">
      <c r="B51" s="140"/>
      <c r="C51" s="78"/>
      <c r="D51" s="20"/>
      <c r="E51" s="20"/>
      <c r="F51" s="20"/>
      <c r="G51" s="20"/>
      <c r="H51" s="62"/>
      <c r="I51" s="78"/>
      <c r="J51" s="20"/>
      <c r="K51" s="20"/>
      <c r="L51" s="20"/>
      <c r="M51" s="20"/>
      <c r="N51" s="62"/>
      <c r="O51" s="78">
        <v>171</v>
      </c>
      <c r="P51" s="20">
        <v>125</v>
      </c>
      <c r="Q51" s="20">
        <v>189</v>
      </c>
      <c r="R51" s="20"/>
      <c r="S51" s="20">
        <v>527</v>
      </c>
      <c r="T51" s="20">
        <v>63</v>
      </c>
      <c r="U51" s="20">
        <v>371</v>
      </c>
      <c r="V51" s="20">
        <v>105</v>
      </c>
      <c r="W51" s="20">
        <v>57</v>
      </c>
      <c r="X51" s="20">
        <v>528</v>
      </c>
      <c r="Y51" s="20">
        <v>36</v>
      </c>
      <c r="Z51" s="20">
        <v>108</v>
      </c>
      <c r="AA51" s="20">
        <v>517</v>
      </c>
      <c r="AB51" s="20"/>
      <c r="AC51" s="20"/>
      <c r="AD51" s="20"/>
      <c r="AE51" s="20"/>
      <c r="AF51" s="20">
        <v>2960</v>
      </c>
      <c r="AG51" s="20"/>
      <c r="AH51" s="62">
        <v>388</v>
      </c>
      <c r="AI51" s="78"/>
      <c r="AJ51" s="20"/>
      <c r="AK51" s="20"/>
      <c r="AL51" s="20"/>
      <c r="AM51" s="20">
        <v>122</v>
      </c>
      <c r="AN51" s="20">
        <v>83</v>
      </c>
      <c r="AO51" s="20">
        <v>171</v>
      </c>
      <c r="AP51" s="20"/>
      <c r="AQ51" s="20"/>
      <c r="AR51" s="20">
        <v>86</v>
      </c>
      <c r="AS51" s="20">
        <v>226</v>
      </c>
      <c r="AT51" s="20"/>
      <c r="AU51" s="20">
        <v>426</v>
      </c>
      <c r="AV51" s="20"/>
      <c r="AW51" s="20"/>
      <c r="AX51" s="20"/>
      <c r="AY51" s="20"/>
      <c r="AZ51" s="20"/>
      <c r="BA51" s="20"/>
      <c r="BB51" s="20">
        <v>442</v>
      </c>
      <c r="BC51" s="20"/>
      <c r="BD51" s="20"/>
      <c r="BE51" s="20"/>
      <c r="BF51" s="20"/>
      <c r="BG51" s="20"/>
      <c r="BH51" s="62">
        <v>88</v>
      </c>
    </row>
    <row r="52" spans="2:60" x14ac:dyDescent="0.25">
      <c r="B52" s="140"/>
      <c r="C52" s="78"/>
      <c r="D52" s="20"/>
      <c r="E52" s="20"/>
      <c r="F52" s="20"/>
      <c r="G52" s="20"/>
      <c r="H52" s="62"/>
      <c r="I52" s="78"/>
      <c r="J52" s="20"/>
      <c r="K52" s="20"/>
      <c r="L52" s="20"/>
      <c r="M52" s="20"/>
      <c r="N52" s="62"/>
      <c r="O52" s="78">
        <v>470</v>
      </c>
      <c r="P52" s="20">
        <v>904</v>
      </c>
      <c r="Q52" s="20">
        <v>139</v>
      </c>
      <c r="R52" s="20"/>
      <c r="S52" s="20">
        <v>184</v>
      </c>
      <c r="T52" s="20">
        <v>153</v>
      </c>
      <c r="U52" s="20"/>
      <c r="V52" s="20">
        <v>157</v>
      </c>
      <c r="W52" s="20">
        <v>112</v>
      </c>
      <c r="X52" s="20">
        <v>297</v>
      </c>
      <c r="Y52" s="20">
        <v>235</v>
      </c>
      <c r="Z52" s="20">
        <v>55</v>
      </c>
      <c r="AA52" s="20">
        <v>120</v>
      </c>
      <c r="AB52" s="20"/>
      <c r="AC52" s="20"/>
      <c r="AD52" s="20"/>
      <c r="AE52" s="20"/>
      <c r="AF52" s="20">
        <v>562</v>
      </c>
      <c r="AG52" s="20"/>
      <c r="AH52" s="62">
        <v>263</v>
      </c>
      <c r="AI52" s="78"/>
      <c r="AJ52" s="20"/>
      <c r="AK52" s="20"/>
      <c r="AL52" s="20"/>
      <c r="AM52" s="20">
        <v>86</v>
      </c>
      <c r="AN52" s="20">
        <v>425</v>
      </c>
      <c r="AO52" s="20">
        <v>138</v>
      </c>
      <c r="AP52" s="20"/>
      <c r="AQ52" s="20"/>
      <c r="AR52" s="20">
        <v>110</v>
      </c>
      <c r="AS52" s="20">
        <v>270</v>
      </c>
      <c r="AT52" s="20"/>
      <c r="AU52" s="20">
        <v>388</v>
      </c>
      <c r="AV52" s="20"/>
      <c r="AW52" s="20"/>
      <c r="AX52" s="20"/>
      <c r="AY52" s="20"/>
      <c r="AZ52" s="20"/>
      <c r="BA52" s="20"/>
      <c r="BB52" s="20">
        <v>117</v>
      </c>
      <c r="BC52" s="20"/>
      <c r="BD52" s="20"/>
      <c r="BE52" s="20"/>
      <c r="BF52" s="20"/>
      <c r="BG52" s="20"/>
      <c r="BH52" s="62">
        <v>258</v>
      </c>
    </row>
    <row r="53" spans="2:60" x14ac:dyDescent="0.25">
      <c r="B53" s="140"/>
      <c r="C53" s="78"/>
      <c r="D53" s="20"/>
      <c r="E53" s="20"/>
      <c r="F53" s="20"/>
      <c r="G53" s="20"/>
      <c r="H53" s="62"/>
      <c r="I53" s="78"/>
      <c r="J53" s="20"/>
      <c r="K53" s="20"/>
      <c r="L53" s="20"/>
      <c r="M53" s="20"/>
      <c r="N53" s="62"/>
      <c r="O53" s="78">
        <v>1169</v>
      </c>
      <c r="P53" s="20">
        <v>363</v>
      </c>
      <c r="Q53" s="20">
        <v>238</v>
      </c>
      <c r="R53" s="20"/>
      <c r="S53" s="20">
        <v>360</v>
      </c>
      <c r="T53" s="20">
        <v>61</v>
      </c>
      <c r="U53" s="20"/>
      <c r="V53" s="20">
        <v>99</v>
      </c>
      <c r="W53" s="20">
        <v>117</v>
      </c>
      <c r="X53" s="20">
        <v>241</v>
      </c>
      <c r="Y53" s="20">
        <v>190</v>
      </c>
      <c r="Z53" s="20">
        <v>603</v>
      </c>
      <c r="AA53" s="20">
        <v>699</v>
      </c>
      <c r="AB53" s="20"/>
      <c r="AC53" s="20"/>
      <c r="AD53" s="20"/>
      <c r="AE53" s="20"/>
      <c r="AF53" s="20">
        <v>1345</v>
      </c>
      <c r="AG53" s="20"/>
      <c r="AH53" s="62">
        <v>66</v>
      </c>
      <c r="AI53" s="78"/>
      <c r="AJ53" s="20"/>
      <c r="AK53" s="20"/>
      <c r="AL53" s="20"/>
      <c r="AM53" s="20">
        <v>693</v>
      </c>
      <c r="AN53" s="20">
        <v>317</v>
      </c>
      <c r="AO53" s="20">
        <v>158</v>
      </c>
      <c r="AP53" s="20"/>
      <c r="AQ53" s="20"/>
      <c r="AR53" s="20">
        <v>98</v>
      </c>
      <c r="AS53" s="20">
        <v>213</v>
      </c>
      <c r="AT53" s="20"/>
      <c r="AU53" s="20">
        <v>325</v>
      </c>
      <c r="AV53" s="20"/>
      <c r="AW53" s="20"/>
      <c r="AX53" s="20"/>
      <c r="AY53" s="20"/>
      <c r="AZ53" s="20"/>
      <c r="BA53" s="20"/>
      <c r="BB53" s="20">
        <v>198</v>
      </c>
      <c r="BC53" s="20"/>
      <c r="BD53" s="20"/>
      <c r="BE53" s="20"/>
      <c r="BF53" s="20"/>
      <c r="BG53" s="20"/>
      <c r="BH53" s="62">
        <v>1194</v>
      </c>
    </row>
    <row r="54" spans="2:60" x14ac:dyDescent="0.25">
      <c r="B54" s="140"/>
      <c r="C54" s="78"/>
      <c r="D54" s="20"/>
      <c r="E54" s="20"/>
      <c r="F54" s="20"/>
      <c r="G54" s="20"/>
      <c r="H54" s="62"/>
      <c r="I54" s="78"/>
      <c r="J54" s="20"/>
      <c r="K54" s="20"/>
      <c r="L54" s="20"/>
      <c r="M54" s="20"/>
      <c r="N54" s="62"/>
      <c r="O54" s="78">
        <v>311</v>
      </c>
      <c r="P54" s="20">
        <v>120</v>
      </c>
      <c r="Q54" s="20">
        <v>355</v>
      </c>
      <c r="R54" s="20"/>
      <c r="S54" s="20">
        <v>493</v>
      </c>
      <c r="T54" s="20">
        <v>173</v>
      </c>
      <c r="U54" s="20"/>
      <c r="V54" s="20">
        <v>111</v>
      </c>
      <c r="W54" s="20">
        <v>108</v>
      </c>
      <c r="X54" s="20">
        <v>75</v>
      </c>
      <c r="Y54" s="20">
        <v>132</v>
      </c>
      <c r="Z54" s="20">
        <v>331</v>
      </c>
      <c r="AA54" s="20">
        <v>360</v>
      </c>
      <c r="AB54" s="20"/>
      <c r="AC54" s="20"/>
      <c r="AD54" s="20"/>
      <c r="AE54" s="20"/>
      <c r="AF54" s="20">
        <v>208</v>
      </c>
      <c r="AG54" s="20"/>
      <c r="AH54" s="62">
        <v>403</v>
      </c>
      <c r="AI54" s="78"/>
      <c r="AJ54" s="20"/>
      <c r="AK54" s="20"/>
      <c r="AL54" s="20"/>
      <c r="AM54" s="20">
        <v>357</v>
      </c>
      <c r="AN54" s="20">
        <v>915</v>
      </c>
      <c r="AO54" s="20">
        <v>66</v>
      </c>
      <c r="AP54" s="20"/>
      <c r="AQ54" s="20"/>
      <c r="AR54" s="20">
        <v>190</v>
      </c>
      <c r="AS54" s="20">
        <v>221</v>
      </c>
      <c r="AT54" s="20"/>
      <c r="AU54" s="20">
        <v>239</v>
      </c>
      <c r="AV54" s="20"/>
      <c r="AW54" s="20"/>
      <c r="AX54" s="20"/>
      <c r="AY54" s="20"/>
      <c r="AZ54" s="20"/>
      <c r="BA54" s="20"/>
      <c r="BB54" s="20">
        <v>160</v>
      </c>
      <c r="BC54" s="20"/>
      <c r="BD54" s="20"/>
      <c r="BE54" s="20"/>
      <c r="BF54" s="20"/>
      <c r="BG54" s="20"/>
      <c r="BH54" s="62">
        <v>242</v>
      </c>
    </row>
    <row r="55" spans="2:60" x14ac:dyDescent="0.25">
      <c r="B55" s="140"/>
      <c r="C55" s="78"/>
      <c r="D55" s="20"/>
      <c r="E55" s="20"/>
      <c r="F55" s="20"/>
      <c r="G55" s="20"/>
      <c r="H55" s="62"/>
      <c r="I55" s="78"/>
      <c r="J55" s="20"/>
      <c r="K55" s="20"/>
      <c r="L55" s="20"/>
      <c r="M55" s="20"/>
      <c r="N55" s="62"/>
      <c r="O55" s="78">
        <v>537</v>
      </c>
      <c r="P55" s="20">
        <v>208</v>
      </c>
      <c r="Q55" s="20">
        <v>456</v>
      </c>
      <c r="R55" s="20"/>
      <c r="S55" s="20">
        <v>121</v>
      </c>
      <c r="T55" s="20">
        <v>88</v>
      </c>
      <c r="U55" s="20"/>
      <c r="V55" s="20">
        <v>155</v>
      </c>
      <c r="W55" s="20">
        <v>242</v>
      </c>
      <c r="X55" s="20">
        <v>284</v>
      </c>
      <c r="Y55" s="20">
        <v>228</v>
      </c>
      <c r="Z55" s="20">
        <v>140</v>
      </c>
      <c r="AA55" s="20">
        <v>190</v>
      </c>
      <c r="AB55" s="20"/>
      <c r="AC55" s="20"/>
      <c r="AD55" s="20"/>
      <c r="AE55" s="20"/>
      <c r="AF55" s="20">
        <v>597</v>
      </c>
      <c r="AG55" s="20"/>
      <c r="AH55" s="62">
        <v>315</v>
      </c>
      <c r="AI55" s="78"/>
      <c r="AJ55" s="20"/>
      <c r="AK55" s="20"/>
      <c r="AL55" s="20"/>
      <c r="AM55" s="20">
        <v>136</v>
      </c>
      <c r="AN55" s="20">
        <v>468</v>
      </c>
      <c r="AO55" s="20">
        <v>487</v>
      </c>
      <c r="AP55" s="20"/>
      <c r="AQ55" s="20"/>
      <c r="AR55" s="20">
        <v>442</v>
      </c>
      <c r="AS55" s="20">
        <v>272</v>
      </c>
      <c r="AT55" s="20"/>
      <c r="AU55" s="20">
        <v>531</v>
      </c>
      <c r="AV55" s="20"/>
      <c r="AW55" s="20"/>
      <c r="AX55" s="20"/>
      <c r="AY55" s="20"/>
      <c r="AZ55" s="20"/>
      <c r="BA55" s="20"/>
      <c r="BB55" s="20">
        <v>171</v>
      </c>
      <c r="BC55" s="20"/>
      <c r="BD55" s="20"/>
      <c r="BE55" s="20"/>
      <c r="BF55" s="20"/>
      <c r="BG55" s="20"/>
      <c r="BH55" s="62">
        <v>347</v>
      </c>
    </row>
    <row r="56" spans="2:60" x14ac:dyDescent="0.25">
      <c r="B56" s="140"/>
      <c r="C56" s="78"/>
      <c r="D56" s="20"/>
      <c r="E56" s="20"/>
      <c r="F56" s="20"/>
      <c r="G56" s="20"/>
      <c r="H56" s="62"/>
      <c r="I56" s="78"/>
      <c r="J56" s="20"/>
      <c r="K56" s="20"/>
      <c r="L56" s="20"/>
      <c r="M56" s="20"/>
      <c r="N56" s="62"/>
      <c r="O56" s="78">
        <v>866</v>
      </c>
      <c r="P56" s="20">
        <v>245</v>
      </c>
      <c r="Q56" s="20">
        <v>212</v>
      </c>
      <c r="R56" s="20"/>
      <c r="S56" s="20">
        <v>154</v>
      </c>
      <c r="T56" s="20">
        <v>611</v>
      </c>
      <c r="U56" s="20"/>
      <c r="V56" s="20">
        <v>87</v>
      </c>
      <c r="W56" s="20">
        <v>139</v>
      </c>
      <c r="X56" s="20">
        <v>118</v>
      </c>
      <c r="Y56" s="20">
        <v>313</v>
      </c>
      <c r="Z56" s="20">
        <v>233</v>
      </c>
      <c r="AA56" s="20">
        <v>174</v>
      </c>
      <c r="AB56" s="20"/>
      <c r="AC56" s="20"/>
      <c r="AD56" s="20"/>
      <c r="AE56" s="20"/>
      <c r="AF56" s="20">
        <v>435</v>
      </c>
      <c r="AG56" s="20"/>
      <c r="AH56" s="62">
        <v>543</v>
      </c>
      <c r="AI56" s="78"/>
      <c r="AJ56" s="20"/>
      <c r="AK56" s="20"/>
      <c r="AL56" s="20"/>
      <c r="AM56" s="20">
        <v>174</v>
      </c>
      <c r="AN56" s="20">
        <v>665</v>
      </c>
      <c r="AO56" s="20">
        <v>109</v>
      </c>
      <c r="AP56" s="20"/>
      <c r="AQ56" s="20"/>
      <c r="AR56" s="20">
        <v>354</v>
      </c>
      <c r="AS56" s="20">
        <v>177</v>
      </c>
      <c r="AT56" s="20"/>
      <c r="AU56" s="20">
        <v>295</v>
      </c>
      <c r="AV56" s="20"/>
      <c r="AW56" s="20"/>
      <c r="AX56" s="20"/>
      <c r="AY56" s="20"/>
      <c r="AZ56" s="20"/>
      <c r="BA56" s="20"/>
      <c r="BB56" s="20">
        <v>386</v>
      </c>
      <c r="BC56" s="20"/>
      <c r="BD56" s="20"/>
      <c r="BE56" s="20"/>
      <c r="BF56" s="20"/>
      <c r="BG56" s="20"/>
      <c r="BH56" s="62">
        <v>380</v>
      </c>
    </row>
    <row r="57" spans="2:60" x14ac:dyDescent="0.25">
      <c r="B57" s="140"/>
      <c r="C57" s="78"/>
      <c r="D57" s="20"/>
      <c r="E57" s="20"/>
      <c r="F57" s="20"/>
      <c r="G57" s="20"/>
      <c r="H57" s="62"/>
      <c r="I57" s="78"/>
      <c r="J57" s="20"/>
      <c r="K57" s="20"/>
      <c r="L57" s="20"/>
      <c r="M57" s="20"/>
      <c r="N57" s="62"/>
      <c r="O57" s="78">
        <v>117</v>
      </c>
      <c r="P57" s="20">
        <v>399</v>
      </c>
      <c r="Q57" s="20">
        <v>384</v>
      </c>
      <c r="R57" s="20"/>
      <c r="S57" s="20">
        <v>436</v>
      </c>
      <c r="T57" s="20">
        <v>53</v>
      </c>
      <c r="U57" s="20"/>
      <c r="V57" s="20">
        <v>244</v>
      </c>
      <c r="W57" s="20">
        <v>103</v>
      </c>
      <c r="X57" s="20">
        <v>460</v>
      </c>
      <c r="Y57" s="20">
        <v>131</v>
      </c>
      <c r="Z57" s="20">
        <v>185</v>
      </c>
      <c r="AA57" s="20">
        <v>269</v>
      </c>
      <c r="AB57" s="20"/>
      <c r="AC57" s="20"/>
      <c r="AD57" s="20"/>
      <c r="AE57" s="20"/>
      <c r="AF57" s="20">
        <v>62</v>
      </c>
      <c r="AG57" s="20"/>
      <c r="AH57" s="62">
        <v>345</v>
      </c>
      <c r="AI57" s="78"/>
      <c r="AJ57" s="20"/>
      <c r="AK57" s="20"/>
      <c r="AL57" s="20"/>
      <c r="AM57" s="20">
        <v>124</v>
      </c>
      <c r="AN57" s="20">
        <v>263</v>
      </c>
      <c r="AO57" s="20">
        <v>66</v>
      </c>
      <c r="AP57" s="20"/>
      <c r="AQ57" s="20"/>
      <c r="AR57" s="20">
        <v>169</v>
      </c>
      <c r="AS57" s="20">
        <v>400</v>
      </c>
      <c r="AT57" s="20"/>
      <c r="AU57" s="20">
        <v>168</v>
      </c>
      <c r="AV57" s="20"/>
      <c r="AW57" s="20"/>
      <c r="AX57" s="20"/>
      <c r="AY57" s="20"/>
      <c r="AZ57" s="20"/>
      <c r="BA57" s="20"/>
      <c r="BB57" s="20">
        <v>1825</v>
      </c>
      <c r="BC57" s="20"/>
      <c r="BD57" s="20"/>
      <c r="BE57" s="20"/>
      <c r="BF57" s="20"/>
      <c r="BG57" s="20"/>
      <c r="BH57" s="62">
        <v>169</v>
      </c>
    </row>
    <row r="58" spans="2:60" x14ac:dyDescent="0.25">
      <c r="B58" s="140"/>
      <c r="C58" s="78"/>
      <c r="D58" s="20"/>
      <c r="E58" s="20"/>
      <c r="F58" s="20"/>
      <c r="G58" s="20"/>
      <c r="H58" s="62"/>
      <c r="I58" s="78"/>
      <c r="J58" s="20"/>
      <c r="K58" s="20"/>
      <c r="L58" s="20"/>
      <c r="M58" s="20"/>
      <c r="N58" s="62"/>
      <c r="O58" s="78">
        <v>102</v>
      </c>
      <c r="P58" s="20">
        <v>159</v>
      </c>
      <c r="Q58" s="20">
        <v>267</v>
      </c>
      <c r="R58" s="20"/>
      <c r="S58" s="20">
        <v>257</v>
      </c>
      <c r="T58" s="20">
        <v>159</v>
      </c>
      <c r="U58" s="20"/>
      <c r="V58" s="20">
        <v>393</v>
      </c>
      <c r="W58" s="20"/>
      <c r="X58" s="20">
        <v>351</v>
      </c>
      <c r="Y58" s="20">
        <v>161</v>
      </c>
      <c r="Z58" s="20">
        <v>135</v>
      </c>
      <c r="AA58" s="20">
        <v>807</v>
      </c>
      <c r="AB58" s="20"/>
      <c r="AC58" s="20"/>
      <c r="AD58" s="20"/>
      <c r="AE58" s="20"/>
      <c r="AF58" s="20">
        <v>196</v>
      </c>
      <c r="AG58" s="20"/>
      <c r="AH58" s="62">
        <v>150</v>
      </c>
      <c r="AI58" s="78"/>
      <c r="AJ58" s="20"/>
      <c r="AK58" s="20"/>
      <c r="AL58" s="20"/>
      <c r="AM58" s="20">
        <v>229</v>
      </c>
      <c r="AN58" s="20">
        <v>36</v>
      </c>
      <c r="AO58" s="20">
        <v>125</v>
      </c>
      <c r="AP58" s="20"/>
      <c r="AQ58" s="20"/>
      <c r="AR58" s="20">
        <v>347</v>
      </c>
      <c r="AS58" s="20">
        <v>95</v>
      </c>
      <c r="AT58" s="20"/>
      <c r="AU58" s="20">
        <v>168</v>
      </c>
      <c r="AV58" s="20"/>
      <c r="AW58" s="20"/>
      <c r="AX58" s="20"/>
      <c r="AY58" s="20"/>
      <c r="AZ58" s="20"/>
      <c r="BA58" s="20"/>
      <c r="BB58" s="20">
        <v>437</v>
      </c>
      <c r="BC58" s="20"/>
      <c r="BD58" s="20"/>
      <c r="BE58" s="20"/>
      <c r="BF58" s="20"/>
      <c r="BG58" s="20"/>
      <c r="BH58" s="62">
        <v>248</v>
      </c>
    </row>
    <row r="59" spans="2:60" x14ac:dyDescent="0.25">
      <c r="B59" s="140"/>
      <c r="C59" s="78"/>
      <c r="D59" s="20"/>
      <c r="E59" s="20"/>
      <c r="F59" s="20"/>
      <c r="G59" s="20"/>
      <c r="H59" s="62"/>
      <c r="I59" s="78"/>
      <c r="J59" s="20"/>
      <c r="K59" s="20"/>
      <c r="L59" s="20"/>
      <c r="M59" s="20"/>
      <c r="N59" s="62"/>
      <c r="O59" s="78">
        <v>329</v>
      </c>
      <c r="P59" s="20">
        <v>219</v>
      </c>
      <c r="Q59" s="20">
        <v>5603</v>
      </c>
      <c r="R59" s="20"/>
      <c r="S59" s="20">
        <v>156</v>
      </c>
      <c r="T59" s="20">
        <v>483</v>
      </c>
      <c r="U59" s="20"/>
      <c r="V59" s="20">
        <v>226</v>
      </c>
      <c r="W59" s="20"/>
      <c r="X59" s="20">
        <v>324</v>
      </c>
      <c r="Y59" s="20">
        <v>170</v>
      </c>
      <c r="Z59" s="20">
        <v>283</v>
      </c>
      <c r="AA59" s="20">
        <v>543</v>
      </c>
      <c r="AB59" s="20"/>
      <c r="AC59" s="20"/>
      <c r="AD59" s="20"/>
      <c r="AE59" s="20"/>
      <c r="AF59" s="20">
        <v>645</v>
      </c>
      <c r="AG59" s="20"/>
      <c r="AH59" s="62">
        <v>148</v>
      </c>
      <c r="AI59" s="78"/>
      <c r="AJ59" s="20"/>
      <c r="AK59" s="20"/>
      <c r="AL59" s="20"/>
      <c r="AM59" s="20"/>
      <c r="AN59" s="20">
        <v>374</v>
      </c>
      <c r="AO59" s="20">
        <v>279</v>
      </c>
      <c r="AP59" s="20"/>
      <c r="AQ59" s="20"/>
      <c r="AR59" s="20">
        <v>186</v>
      </c>
      <c r="AS59" s="20">
        <v>313</v>
      </c>
      <c r="AT59" s="20"/>
      <c r="AU59" s="20">
        <v>136</v>
      </c>
      <c r="AV59" s="20"/>
      <c r="AW59" s="20"/>
      <c r="AX59" s="20"/>
      <c r="AY59" s="20"/>
      <c r="AZ59" s="20"/>
      <c r="BA59" s="20"/>
      <c r="BB59" s="20">
        <v>349</v>
      </c>
      <c r="BC59" s="20"/>
      <c r="BD59" s="20"/>
      <c r="BE59" s="20"/>
      <c r="BF59" s="20"/>
      <c r="BG59" s="20"/>
      <c r="BH59" s="62">
        <v>109</v>
      </c>
    </row>
    <row r="60" spans="2:60" x14ac:dyDescent="0.25">
      <c r="B60" s="140"/>
      <c r="C60" s="78"/>
      <c r="D60" s="20"/>
      <c r="E60" s="20"/>
      <c r="F60" s="20"/>
      <c r="G60" s="20"/>
      <c r="H60" s="62"/>
      <c r="I60" s="78"/>
      <c r="J60" s="20"/>
      <c r="K60" s="20"/>
      <c r="L60" s="20"/>
      <c r="M60" s="20"/>
      <c r="N60" s="62"/>
      <c r="O60" s="78">
        <v>334</v>
      </c>
      <c r="P60" s="20">
        <v>556</v>
      </c>
      <c r="Q60" s="20">
        <v>1005</v>
      </c>
      <c r="R60" s="20"/>
      <c r="S60" s="20">
        <v>271</v>
      </c>
      <c r="T60" s="20">
        <v>189</v>
      </c>
      <c r="U60" s="20"/>
      <c r="V60" s="20">
        <v>1087</v>
      </c>
      <c r="W60" s="20"/>
      <c r="X60" s="20">
        <v>208</v>
      </c>
      <c r="Y60" s="20">
        <v>181</v>
      </c>
      <c r="Z60" s="20">
        <v>82</v>
      </c>
      <c r="AA60" s="20">
        <v>549</v>
      </c>
      <c r="AB60" s="20"/>
      <c r="AC60" s="20"/>
      <c r="AD60" s="20"/>
      <c r="AE60" s="20"/>
      <c r="AF60" s="20">
        <v>739</v>
      </c>
      <c r="AG60" s="20"/>
      <c r="AH60" s="62">
        <v>400</v>
      </c>
      <c r="AI60" s="78"/>
      <c r="AJ60" s="20"/>
      <c r="AK60" s="20"/>
      <c r="AL60" s="20"/>
      <c r="AM60" s="20"/>
      <c r="AN60" s="20">
        <v>82</v>
      </c>
      <c r="AO60" s="20">
        <v>58</v>
      </c>
      <c r="AP60" s="20"/>
      <c r="AQ60" s="20"/>
      <c r="AR60" s="20">
        <v>67</v>
      </c>
      <c r="AS60" s="20">
        <v>110</v>
      </c>
      <c r="AT60" s="20"/>
      <c r="AU60" s="20">
        <v>664</v>
      </c>
      <c r="AV60" s="20"/>
      <c r="AW60" s="20"/>
      <c r="AX60" s="20"/>
      <c r="AY60" s="20"/>
      <c r="AZ60" s="20"/>
      <c r="BA60" s="20"/>
      <c r="BB60" s="20">
        <v>216</v>
      </c>
      <c r="BC60" s="20"/>
      <c r="BD60" s="20"/>
      <c r="BE60" s="20"/>
      <c r="BF60" s="20"/>
      <c r="BG60" s="20"/>
      <c r="BH60" s="62"/>
    </row>
    <row r="61" spans="2:60" x14ac:dyDescent="0.25">
      <c r="B61" s="140"/>
      <c r="C61" s="78"/>
      <c r="D61" s="20"/>
      <c r="E61" s="20"/>
      <c r="F61" s="20"/>
      <c r="G61" s="20"/>
      <c r="H61" s="62"/>
      <c r="I61" s="78"/>
      <c r="J61" s="20"/>
      <c r="K61" s="20"/>
      <c r="L61" s="20"/>
      <c r="M61" s="20"/>
      <c r="N61" s="62"/>
      <c r="O61" s="78">
        <v>277</v>
      </c>
      <c r="P61" s="20">
        <v>206</v>
      </c>
      <c r="Q61" s="20">
        <v>341</v>
      </c>
      <c r="R61" s="20"/>
      <c r="S61" s="20">
        <v>134</v>
      </c>
      <c r="T61" s="20">
        <v>498</v>
      </c>
      <c r="U61" s="20"/>
      <c r="V61" s="20">
        <v>484</v>
      </c>
      <c r="W61" s="20"/>
      <c r="X61" s="20">
        <v>2307</v>
      </c>
      <c r="Y61" s="20">
        <v>169</v>
      </c>
      <c r="Z61" s="20">
        <v>140</v>
      </c>
      <c r="AA61" s="20">
        <v>221</v>
      </c>
      <c r="AB61" s="20"/>
      <c r="AC61" s="20"/>
      <c r="AD61" s="20"/>
      <c r="AE61" s="20"/>
      <c r="AF61" s="20">
        <v>375</v>
      </c>
      <c r="AG61" s="20"/>
      <c r="AH61" s="62">
        <v>643</v>
      </c>
      <c r="AI61" s="78"/>
      <c r="AJ61" s="20"/>
      <c r="AK61" s="20"/>
      <c r="AL61" s="20"/>
      <c r="AM61" s="20"/>
      <c r="AN61" s="20">
        <v>90</v>
      </c>
      <c r="AO61" s="20">
        <v>50</v>
      </c>
      <c r="AP61" s="20"/>
      <c r="AQ61" s="20"/>
      <c r="AR61" s="20">
        <v>134</v>
      </c>
      <c r="AS61" s="20">
        <v>308</v>
      </c>
      <c r="AT61" s="20"/>
      <c r="AU61" s="20">
        <v>202</v>
      </c>
      <c r="AV61" s="20"/>
      <c r="AW61" s="20"/>
      <c r="AX61" s="20"/>
      <c r="AY61" s="20"/>
      <c r="AZ61" s="20"/>
      <c r="BA61" s="20"/>
      <c r="BB61" s="20">
        <v>189</v>
      </c>
      <c r="BC61" s="20"/>
      <c r="BD61" s="20"/>
      <c r="BE61" s="20"/>
      <c r="BF61" s="20"/>
      <c r="BG61" s="20"/>
      <c r="BH61" s="62"/>
    </row>
    <row r="62" spans="2:60" x14ac:dyDescent="0.25">
      <c r="B62" s="140"/>
      <c r="C62" s="78"/>
      <c r="D62" s="20"/>
      <c r="E62" s="20"/>
      <c r="F62" s="20"/>
      <c r="G62" s="20"/>
      <c r="H62" s="62"/>
      <c r="I62" s="78"/>
      <c r="J62" s="20"/>
      <c r="K62" s="20"/>
      <c r="L62" s="20"/>
      <c r="M62" s="20"/>
      <c r="N62" s="62"/>
      <c r="O62" s="78">
        <v>537</v>
      </c>
      <c r="P62" s="20">
        <v>385</v>
      </c>
      <c r="Q62" s="20">
        <v>224</v>
      </c>
      <c r="R62" s="20"/>
      <c r="S62" s="20">
        <v>179</v>
      </c>
      <c r="T62" s="20">
        <v>498</v>
      </c>
      <c r="U62" s="20"/>
      <c r="V62" s="20">
        <v>148</v>
      </c>
      <c r="W62" s="20"/>
      <c r="X62" s="20">
        <v>1070</v>
      </c>
      <c r="Y62" s="20">
        <v>252</v>
      </c>
      <c r="Z62" s="20">
        <v>384</v>
      </c>
      <c r="AA62" s="20">
        <v>308</v>
      </c>
      <c r="AB62" s="20"/>
      <c r="AC62" s="20"/>
      <c r="AD62" s="20"/>
      <c r="AE62" s="20"/>
      <c r="AF62" s="20">
        <v>710</v>
      </c>
      <c r="AG62" s="20"/>
      <c r="AH62" s="62">
        <v>240</v>
      </c>
      <c r="AI62" s="78"/>
      <c r="AJ62" s="20"/>
      <c r="AK62" s="20"/>
      <c r="AL62" s="20"/>
      <c r="AM62" s="20"/>
      <c r="AN62" s="20">
        <v>127</v>
      </c>
      <c r="AO62" s="20">
        <v>130</v>
      </c>
      <c r="AP62" s="20"/>
      <c r="AQ62" s="20"/>
      <c r="AR62" s="20">
        <v>234</v>
      </c>
      <c r="AS62" s="20">
        <v>842</v>
      </c>
      <c r="AT62" s="20"/>
      <c r="AU62" s="20">
        <v>256</v>
      </c>
      <c r="AV62" s="20"/>
      <c r="AW62" s="20"/>
      <c r="AX62" s="20"/>
      <c r="AY62" s="20"/>
      <c r="AZ62" s="20"/>
      <c r="BA62" s="20"/>
      <c r="BB62" s="20">
        <v>418</v>
      </c>
      <c r="BC62" s="20"/>
      <c r="BD62" s="20"/>
      <c r="BE62" s="20"/>
      <c r="BF62" s="20"/>
      <c r="BG62" s="20"/>
      <c r="BH62" s="62"/>
    </row>
    <row r="63" spans="2:60" x14ac:dyDescent="0.25">
      <c r="B63" s="140"/>
      <c r="C63" s="78"/>
      <c r="D63" s="20"/>
      <c r="E63" s="20"/>
      <c r="F63" s="20"/>
      <c r="G63" s="20"/>
      <c r="H63" s="62"/>
      <c r="I63" s="78"/>
      <c r="J63" s="20"/>
      <c r="K63" s="20"/>
      <c r="L63" s="20"/>
      <c r="M63" s="20"/>
      <c r="N63" s="62"/>
      <c r="O63" s="78">
        <v>575</v>
      </c>
      <c r="P63" s="20">
        <v>337</v>
      </c>
      <c r="Q63" s="20">
        <v>389</v>
      </c>
      <c r="R63" s="20"/>
      <c r="S63" s="20">
        <v>78</v>
      </c>
      <c r="T63" s="20">
        <v>89</v>
      </c>
      <c r="U63" s="20"/>
      <c r="V63" s="20">
        <v>144</v>
      </c>
      <c r="W63" s="20"/>
      <c r="X63" s="20">
        <v>199</v>
      </c>
      <c r="Y63" s="20">
        <v>108</v>
      </c>
      <c r="Z63" s="20">
        <v>433</v>
      </c>
      <c r="AA63" s="20">
        <v>422</v>
      </c>
      <c r="AB63" s="20"/>
      <c r="AC63" s="20"/>
      <c r="AD63" s="20"/>
      <c r="AE63" s="20"/>
      <c r="AF63" s="20">
        <v>517</v>
      </c>
      <c r="AG63" s="20"/>
      <c r="AH63" s="62">
        <v>126</v>
      </c>
      <c r="AI63" s="78"/>
      <c r="AJ63" s="20"/>
      <c r="AK63" s="20"/>
      <c r="AL63" s="20"/>
      <c r="AM63" s="20"/>
      <c r="AN63" s="20">
        <v>520</v>
      </c>
      <c r="AO63" s="20">
        <v>152</v>
      </c>
      <c r="AP63" s="20"/>
      <c r="AQ63" s="20"/>
      <c r="AR63" s="20">
        <v>130</v>
      </c>
      <c r="AS63" s="20">
        <v>472</v>
      </c>
      <c r="AT63" s="20"/>
      <c r="AU63" s="20">
        <v>977</v>
      </c>
      <c r="AV63" s="20"/>
      <c r="AW63" s="20"/>
      <c r="AX63" s="20"/>
      <c r="AY63" s="20"/>
      <c r="AZ63" s="20"/>
      <c r="BA63" s="20"/>
      <c r="BB63" s="20">
        <v>110</v>
      </c>
      <c r="BC63" s="20"/>
      <c r="BD63" s="20"/>
      <c r="BE63" s="20"/>
      <c r="BF63" s="20"/>
      <c r="BG63" s="20"/>
      <c r="BH63" s="62"/>
    </row>
    <row r="64" spans="2:60" x14ac:dyDescent="0.25">
      <c r="B64" s="140"/>
      <c r="C64" s="78"/>
      <c r="D64" s="20"/>
      <c r="E64" s="20"/>
      <c r="F64" s="20"/>
      <c r="G64" s="20"/>
      <c r="H64" s="62"/>
      <c r="I64" s="78"/>
      <c r="J64" s="20"/>
      <c r="K64" s="20"/>
      <c r="L64" s="20"/>
      <c r="M64" s="20"/>
      <c r="N64" s="62"/>
      <c r="O64" s="78">
        <v>1247</v>
      </c>
      <c r="P64" s="20">
        <v>200</v>
      </c>
      <c r="Q64" s="20"/>
      <c r="R64" s="20"/>
      <c r="S64" s="20">
        <v>2096</v>
      </c>
      <c r="T64" s="20">
        <v>218</v>
      </c>
      <c r="U64" s="20"/>
      <c r="V64" s="20">
        <v>196</v>
      </c>
      <c r="W64" s="20"/>
      <c r="X64" s="20">
        <v>257</v>
      </c>
      <c r="Y64" s="20">
        <v>354</v>
      </c>
      <c r="Z64" s="20">
        <v>376</v>
      </c>
      <c r="AA64" s="20">
        <v>1325</v>
      </c>
      <c r="AB64" s="20"/>
      <c r="AC64" s="20"/>
      <c r="AD64" s="20"/>
      <c r="AE64" s="20"/>
      <c r="AF64" s="20">
        <v>93</v>
      </c>
      <c r="AG64" s="20"/>
      <c r="AH64" s="62">
        <v>133</v>
      </c>
      <c r="AI64" s="78"/>
      <c r="AJ64" s="20"/>
      <c r="AK64" s="20"/>
      <c r="AL64" s="20"/>
      <c r="AM64" s="20"/>
      <c r="AN64" s="20">
        <v>167</v>
      </c>
      <c r="AO64" s="20">
        <v>389</v>
      </c>
      <c r="AP64" s="20"/>
      <c r="AQ64" s="20"/>
      <c r="AR64" s="20">
        <v>162</v>
      </c>
      <c r="AS64" s="20">
        <v>142</v>
      </c>
      <c r="AT64" s="20"/>
      <c r="AU64" s="20">
        <v>410</v>
      </c>
      <c r="AV64" s="20"/>
      <c r="AW64" s="20"/>
      <c r="AX64" s="20"/>
      <c r="AY64" s="20"/>
      <c r="AZ64" s="20"/>
      <c r="BA64" s="20"/>
      <c r="BB64" s="20">
        <v>84</v>
      </c>
      <c r="BC64" s="20"/>
      <c r="BD64" s="20"/>
      <c r="BE64" s="20"/>
      <c r="BF64" s="20"/>
      <c r="BG64" s="20"/>
      <c r="BH64" s="62"/>
    </row>
    <row r="65" spans="2:60" x14ac:dyDescent="0.25">
      <c r="B65" s="140"/>
      <c r="C65" s="78"/>
      <c r="D65" s="20"/>
      <c r="E65" s="20"/>
      <c r="F65" s="20"/>
      <c r="G65" s="20"/>
      <c r="H65" s="62"/>
      <c r="I65" s="78"/>
      <c r="J65" s="20"/>
      <c r="K65" s="20"/>
      <c r="L65" s="20"/>
      <c r="M65" s="20"/>
      <c r="N65" s="62"/>
      <c r="O65" s="78">
        <v>1118</v>
      </c>
      <c r="P65" s="20">
        <v>309</v>
      </c>
      <c r="Q65" s="20"/>
      <c r="R65" s="20"/>
      <c r="S65" s="20">
        <v>700</v>
      </c>
      <c r="T65" s="20">
        <v>190</v>
      </c>
      <c r="U65" s="20"/>
      <c r="V65" s="20">
        <v>202</v>
      </c>
      <c r="W65" s="20"/>
      <c r="X65" s="20">
        <v>88</v>
      </c>
      <c r="Y65" s="20">
        <v>99</v>
      </c>
      <c r="Z65" s="20">
        <v>224</v>
      </c>
      <c r="AA65" s="20">
        <v>755</v>
      </c>
      <c r="AB65" s="20"/>
      <c r="AC65" s="20"/>
      <c r="AD65" s="20"/>
      <c r="AE65" s="20"/>
      <c r="AF65" s="20">
        <v>144</v>
      </c>
      <c r="AG65" s="20"/>
      <c r="AH65" s="62">
        <v>252</v>
      </c>
      <c r="AI65" s="78"/>
      <c r="AJ65" s="20"/>
      <c r="AK65" s="20"/>
      <c r="AL65" s="20"/>
      <c r="AM65" s="20"/>
      <c r="AN65" s="20">
        <v>132</v>
      </c>
      <c r="AO65" s="20"/>
      <c r="AP65" s="20"/>
      <c r="AQ65" s="20"/>
      <c r="AR65" s="20"/>
      <c r="AS65" s="20">
        <v>210</v>
      </c>
      <c r="AT65" s="20"/>
      <c r="AU65" s="20">
        <v>574</v>
      </c>
      <c r="AV65" s="20"/>
      <c r="AW65" s="20"/>
      <c r="AX65" s="20"/>
      <c r="AY65" s="20"/>
      <c r="AZ65" s="20"/>
      <c r="BA65" s="20"/>
      <c r="BB65" s="20">
        <v>224</v>
      </c>
      <c r="BC65" s="20"/>
      <c r="BD65" s="20"/>
      <c r="BE65" s="20"/>
      <c r="BF65" s="20"/>
      <c r="BG65" s="20"/>
      <c r="BH65" s="62"/>
    </row>
    <row r="66" spans="2:60" x14ac:dyDescent="0.25">
      <c r="B66" s="140"/>
      <c r="C66" s="78"/>
      <c r="D66" s="20"/>
      <c r="E66" s="20"/>
      <c r="F66" s="20"/>
      <c r="G66" s="20"/>
      <c r="H66" s="62"/>
      <c r="I66" s="78"/>
      <c r="J66" s="20"/>
      <c r="K66" s="20"/>
      <c r="L66" s="20"/>
      <c r="M66" s="20"/>
      <c r="N66" s="62"/>
      <c r="O66" s="78">
        <v>106</v>
      </c>
      <c r="P66" s="20">
        <v>525</v>
      </c>
      <c r="Q66" s="20"/>
      <c r="R66" s="20"/>
      <c r="S66" s="20">
        <v>99</v>
      </c>
      <c r="T66" s="20">
        <v>440</v>
      </c>
      <c r="U66" s="20"/>
      <c r="V66" s="20">
        <v>69</v>
      </c>
      <c r="W66" s="20"/>
      <c r="X66" s="20">
        <v>76</v>
      </c>
      <c r="Y66" s="20">
        <v>800</v>
      </c>
      <c r="Z66" s="20">
        <v>248</v>
      </c>
      <c r="AA66" s="20">
        <v>234</v>
      </c>
      <c r="AB66" s="20"/>
      <c r="AC66" s="20"/>
      <c r="AD66" s="20"/>
      <c r="AE66" s="20"/>
      <c r="AF66" s="20">
        <v>283</v>
      </c>
      <c r="AG66" s="20"/>
      <c r="AH66" s="62">
        <v>369</v>
      </c>
      <c r="AI66" s="78"/>
      <c r="AJ66" s="20"/>
      <c r="AK66" s="20"/>
      <c r="AL66" s="20"/>
      <c r="AM66" s="20"/>
      <c r="AN66" s="20">
        <v>763</v>
      </c>
      <c r="AO66" s="20"/>
      <c r="AP66" s="20"/>
      <c r="AQ66" s="20"/>
      <c r="AR66" s="20"/>
      <c r="AS66" s="20">
        <v>242</v>
      </c>
      <c r="AT66" s="20"/>
      <c r="AU66" s="20">
        <v>289</v>
      </c>
      <c r="AV66" s="20"/>
      <c r="AW66" s="20"/>
      <c r="AX66" s="20"/>
      <c r="AY66" s="20"/>
      <c r="AZ66" s="20"/>
      <c r="BA66" s="20"/>
      <c r="BB66" s="20">
        <v>216</v>
      </c>
      <c r="BC66" s="20"/>
      <c r="BD66" s="20"/>
      <c r="BE66" s="20"/>
      <c r="BF66" s="20"/>
      <c r="BG66" s="20"/>
      <c r="BH66" s="62"/>
    </row>
    <row r="67" spans="2:60" x14ac:dyDescent="0.25">
      <c r="B67" s="140"/>
      <c r="C67" s="78"/>
      <c r="D67" s="20"/>
      <c r="E67" s="20"/>
      <c r="F67" s="20"/>
      <c r="G67" s="20"/>
      <c r="H67" s="62"/>
      <c r="I67" s="78"/>
      <c r="J67" s="20"/>
      <c r="K67" s="20"/>
      <c r="L67" s="20"/>
      <c r="M67" s="20"/>
      <c r="N67" s="62"/>
      <c r="O67" s="78">
        <v>173</v>
      </c>
      <c r="P67" s="20">
        <v>264</v>
      </c>
      <c r="Q67" s="20"/>
      <c r="R67" s="20"/>
      <c r="S67" s="20">
        <v>60</v>
      </c>
      <c r="T67" s="20">
        <v>332</v>
      </c>
      <c r="U67" s="20"/>
      <c r="V67" s="20">
        <v>270</v>
      </c>
      <c r="W67" s="20"/>
      <c r="X67" s="20">
        <v>168</v>
      </c>
      <c r="Y67" s="20"/>
      <c r="Z67" s="20">
        <v>96</v>
      </c>
      <c r="AA67" s="20">
        <v>478</v>
      </c>
      <c r="AB67" s="20"/>
      <c r="AC67" s="20"/>
      <c r="AD67" s="20"/>
      <c r="AE67" s="20"/>
      <c r="AF67" s="20">
        <v>295</v>
      </c>
      <c r="AG67" s="20"/>
      <c r="AH67" s="62">
        <v>262</v>
      </c>
      <c r="AI67" s="78"/>
      <c r="AJ67" s="20"/>
      <c r="AK67" s="20"/>
      <c r="AL67" s="20"/>
      <c r="AM67" s="20"/>
      <c r="AN67" s="20">
        <v>433</v>
      </c>
      <c r="AO67" s="20"/>
      <c r="AP67" s="20"/>
      <c r="AQ67" s="20"/>
      <c r="AR67" s="20"/>
      <c r="AS67" s="20">
        <v>361</v>
      </c>
      <c r="AT67" s="20"/>
      <c r="AU67" s="20">
        <v>265</v>
      </c>
      <c r="AV67" s="20"/>
      <c r="AW67" s="20"/>
      <c r="AX67" s="20"/>
      <c r="AY67" s="20"/>
      <c r="AZ67" s="20"/>
      <c r="BA67" s="20"/>
      <c r="BB67" s="20">
        <v>182</v>
      </c>
      <c r="BC67" s="20"/>
      <c r="BD67" s="20"/>
      <c r="BE67" s="20"/>
      <c r="BF67" s="20"/>
      <c r="BG67" s="20"/>
      <c r="BH67" s="62"/>
    </row>
    <row r="68" spans="2:60" x14ac:dyDescent="0.25">
      <c r="B68" s="140"/>
      <c r="C68" s="78"/>
      <c r="D68" s="20"/>
      <c r="E68" s="20"/>
      <c r="F68" s="20"/>
      <c r="G68" s="20"/>
      <c r="H68" s="62"/>
      <c r="I68" s="78"/>
      <c r="J68" s="20"/>
      <c r="K68" s="20"/>
      <c r="L68" s="20"/>
      <c r="M68" s="20"/>
      <c r="N68" s="62"/>
      <c r="O68" s="78">
        <v>362</v>
      </c>
      <c r="P68" s="20">
        <v>402</v>
      </c>
      <c r="Q68" s="20"/>
      <c r="R68" s="20"/>
      <c r="S68" s="20">
        <v>47</v>
      </c>
      <c r="T68" s="20">
        <v>536</v>
      </c>
      <c r="U68" s="20"/>
      <c r="V68" s="20">
        <v>324</v>
      </c>
      <c r="W68" s="20"/>
      <c r="X68" s="20">
        <v>67</v>
      </c>
      <c r="Y68" s="20"/>
      <c r="Z68" s="20">
        <v>104</v>
      </c>
      <c r="AA68" s="20">
        <v>328</v>
      </c>
      <c r="AB68" s="20"/>
      <c r="AC68" s="20"/>
      <c r="AD68" s="20"/>
      <c r="AE68" s="20"/>
      <c r="AF68" s="20">
        <v>66</v>
      </c>
      <c r="AG68" s="20"/>
      <c r="AH68" s="62">
        <v>300</v>
      </c>
      <c r="AI68" s="78"/>
      <c r="AJ68" s="20"/>
      <c r="AK68" s="20"/>
      <c r="AL68" s="20"/>
      <c r="AM68" s="20"/>
      <c r="AN68" s="20">
        <v>435</v>
      </c>
      <c r="AO68" s="20"/>
      <c r="AP68" s="20"/>
      <c r="AQ68" s="20"/>
      <c r="AR68" s="20"/>
      <c r="AS68" s="20">
        <v>458</v>
      </c>
      <c r="AT68" s="20"/>
      <c r="AU68" s="20">
        <v>369</v>
      </c>
      <c r="AV68" s="20"/>
      <c r="AW68" s="20"/>
      <c r="AX68" s="20"/>
      <c r="AY68" s="20"/>
      <c r="AZ68" s="20"/>
      <c r="BA68" s="20"/>
      <c r="BB68" s="20">
        <v>296</v>
      </c>
      <c r="BC68" s="20"/>
      <c r="BD68" s="20"/>
      <c r="BE68" s="20"/>
      <c r="BF68" s="20"/>
      <c r="BG68" s="20"/>
      <c r="BH68" s="62"/>
    </row>
    <row r="69" spans="2:60" x14ac:dyDescent="0.25">
      <c r="B69" s="140"/>
      <c r="C69" s="78"/>
      <c r="D69" s="20"/>
      <c r="E69" s="20"/>
      <c r="F69" s="20"/>
      <c r="G69" s="20"/>
      <c r="H69" s="62"/>
      <c r="I69" s="78"/>
      <c r="J69" s="20"/>
      <c r="K69" s="20"/>
      <c r="L69" s="20"/>
      <c r="M69" s="20"/>
      <c r="N69" s="62"/>
      <c r="O69" s="78">
        <v>269</v>
      </c>
      <c r="P69" s="20">
        <v>382</v>
      </c>
      <c r="Q69" s="20"/>
      <c r="R69" s="20"/>
      <c r="S69" s="20">
        <v>105</v>
      </c>
      <c r="T69" s="20">
        <v>299</v>
      </c>
      <c r="U69" s="20"/>
      <c r="V69" s="20">
        <v>162</v>
      </c>
      <c r="W69" s="20"/>
      <c r="X69" s="20">
        <v>118</v>
      </c>
      <c r="Y69" s="20"/>
      <c r="Z69" s="20">
        <v>354</v>
      </c>
      <c r="AA69" s="20">
        <v>158</v>
      </c>
      <c r="AB69" s="20"/>
      <c r="AC69" s="20"/>
      <c r="AD69" s="20"/>
      <c r="AE69" s="20"/>
      <c r="AF69" s="20">
        <v>100</v>
      </c>
      <c r="AG69" s="20"/>
      <c r="AH69" s="62">
        <v>193</v>
      </c>
      <c r="AI69" s="78"/>
      <c r="AJ69" s="20"/>
      <c r="AK69" s="20"/>
      <c r="AL69" s="20"/>
      <c r="AM69" s="20"/>
      <c r="AN69" s="20">
        <v>453</v>
      </c>
      <c r="AO69" s="20"/>
      <c r="AP69" s="20"/>
      <c r="AQ69" s="20"/>
      <c r="AR69" s="20"/>
      <c r="AS69" s="20">
        <v>214</v>
      </c>
      <c r="AT69" s="20"/>
      <c r="AU69" s="20">
        <v>645</v>
      </c>
      <c r="AV69" s="20"/>
      <c r="AW69" s="20"/>
      <c r="AX69" s="20"/>
      <c r="AY69" s="20"/>
      <c r="AZ69" s="20"/>
      <c r="BA69" s="20"/>
      <c r="BB69" s="20">
        <v>244</v>
      </c>
      <c r="BC69" s="20"/>
      <c r="BD69" s="20"/>
      <c r="BE69" s="20"/>
      <c r="BF69" s="20"/>
      <c r="BG69" s="20"/>
      <c r="BH69" s="62"/>
    </row>
    <row r="70" spans="2:60" x14ac:dyDescent="0.25">
      <c r="B70" s="140"/>
      <c r="C70" s="78"/>
      <c r="D70" s="20"/>
      <c r="E70" s="20"/>
      <c r="F70" s="20"/>
      <c r="G70" s="20"/>
      <c r="H70" s="62"/>
      <c r="I70" s="78"/>
      <c r="J70" s="20"/>
      <c r="K70" s="20"/>
      <c r="L70" s="20"/>
      <c r="M70" s="20"/>
      <c r="N70" s="62"/>
      <c r="O70" s="78">
        <v>982</v>
      </c>
      <c r="P70" s="20">
        <v>218</v>
      </c>
      <c r="Q70" s="20"/>
      <c r="R70" s="20"/>
      <c r="S70" s="20">
        <v>53</v>
      </c>
      <c r="T70" s="20">
        <v>292</v>
      </c>
      <c r="U70" s="20"/>
      <c r="V70" s="20">
        <v>138</v>
      </c>
      <c r="W70" s="20"/>
      <c r="X70" s="20"/>
      <c r="Y70" s="20"/>
      <c r="Z70" s="20">
        <v>336</v>
      </c>
      <c r="AA70" s="20">
        <v>836</v>
      </c>
      <c r="AB70" s="20"/>
      <c r="AC70" s="20"/>
      <c r="AD70" s="20"/>
      <c r="AE70" s="20"/>
      <c r="AF70" s="20">
        <v>514</v>
      </c>
      <c r="AG70" s="20"/>
      <c r="AH70" s="62">
        <v>96</v>
      </c>
      <c r="AI70" s="78"/>
      <c r="AJ70" s="20"/>
      <c r="AK70" s="20"/>
      <c r="AL70" s="20"/>
      <c r="AM70" s="20"/>
      <c r="AN70" s="20">
        <v>269</v>
      </c>
      <c r="AO70" s="20"/>
      <c r="AP70" s="20"/>
      <c r="AQ70" s="20"/>
      <c r="AR70" s="20"/>
      <c r="AS70" s="20">
        <v>612</v>
      </c>
      <c r="AT70" s="20"/>
      <c r="AU70" s="20">
        <v>244</v>
      </c>
      <c r="AV70" s="20"/>
      <c r="AW70" s="20"/>
      <c r="AX70" s="20"/>
      <c r="AY70" s="20"/>
      <c r="AZ70" s="20"/>
      <c r="BA70" s="20"/>
      <c r="BB70" s="20">
        <v>114</v>
      </c>
      <c r="BC70" s="20"/>
      <c r="BD70" s="20"/>
      <c r="BE70" s="20"/>
      <c r="BF70" s="20"/>
      <c r="BG70" s="20"/>
      <c r="BH70" s="62"/>
    </row>
    <row r="71" spans="2:60" x14ac:dyDescent="0.25">
      <c r="B71" s="140"/>
      <c r="C71" s="78"/>
      <c r="D71" s="20"/>
      <c r="E71" s="20"/>
      <c r="F71" s="20"/>
      <c r="G71" s="20"/>
      <c r="H71" s="62"/>
      <c r="I71" s="78"/>
      <c r="J71" s="20"/>
      <c r="K71" s="20"/>
      <c r="L71" s="20"/>
      <c r="M71" s="20"/>
      <c r="N71" s="62"/>
      <c r="O71" s="78">
        <v>1053</v>
      </c>
      <c r="P71" s="20">
        <v>269</v>
      </c>
      <c r="Q71" s="20"/>
      <c r="R71" s="20"/>
      <c r="S71" s="20">
        <v>209</v>
      </c>
      <c r="T71" s="20">
        <v>133</v>
      </c>
      <c r="U71" s="20"/>
      <c r="V71" s="20">
        <v>233</v>
      </c>
      <c r="W71" s="20"/>
      <c r="X71" s="20"/>
      <c r="Y71" s="20"/>
      <c r="Z71" s="20"/>
      <c r="AA71" s="20">
        <v>176</v>
      </c>
      <c r="AB71" s="20"/>
      <c r="AC71" s="20"/>
      <c r="AD71" s="20"/>
      <c r="AE71" s="20"/>
      <c r="AF71" s="20">
        <v>952</v>
      </c>
      <c r="AG71" s="20"/>
      <c r="AH71" s="62">
        <v>304</v>
      </c>
      <c r="AI71" s="78"/>
      <c r="AJ71" s="20"/>
      <c r="AK71" s="20"/>
      <c r="AL71" s="20"/>
      <c r="AM71" s="20"/>
      <c r="AN71" s="20">
        <v>103</v>
      </c>
      <c r="AO71" s="20"/>
      <c r="AP71" s="20"/>
      <c r="AQ71" s="20"/>
      <c r="AR71" s="20"/>
      <c r="AS71" s="20">
        <v>395</v>
      </c>
      <c r="AT71" s="20"/>
      <c r="AU71" s="20">
        <v>152</v>
      </c>
      <c r="AV71" s="20"/>
      <c r="AW71" s="20"/>
      <c r="AX71" s="20"/>
      <c r="AY71" s="20"/>
      <c r="AZ71" s="20"/>
      <c r="BA71" s="20"/>
      <c r="BB71" s="20">
        <v>174</v>
      </c>
      <c r="BC71" s="20"/>
      <c r="BD71" s="20"/>
      <c r="BE71" s="20"/>
      <c r="BF71" s="20"/>
      <c r="BG71" s="20"/>
      <c r="BH71" s="62"/>
    </row>
    <row r="72" spans="2:60" x14ac:dyDescent="0.25">
      <c r="B72" s="140"/>
      <c r="C72" s="78"/>
      <c r="D72" s="20"/>
      <c r="E72" s="20"/>
      <c r="F72" s="20"/>
      <c r="G72" s="20"/>
      <c r="H72" s="62"/>
      <c r="I72" s="78"/>
      <c r="J72" s="20"/>
      <c r="K72" s="20"/>
      <c r="L72" s="20"/>
      <c r="M72" s="20"/>
      <c r="N72" s="62"/>
      <c r="O72" s="78">
        <v>1328</v>
      </c>
      <c r="P72" s="20">
        <v>174</v>
      </c>
      <c r="Q72" s="20"/>
      <c r="R72" s="20"/>
      <c r="S72" s="20">
        <v>94</v>
      </c>
      <c r="T72" s="20">
        <v>536</v>
      </c>
      <c r="U72" s="20"/>
      <c r="V72" s="20">
        <v>299</v>
      </c>
      <c r="W72" s="20"/>
      <c r="X72" s="20"/>
      <c r="Y72" s="20"/>
      <c r="Z72" s="20">
        <v>98</v>
      </c>
      <c r="AA72" s="20">
        <v>174</v>
      </c>
      <c r="AB72" s="20"/>
      <c r="AC72" s="20"/>
      <c r="AD72" s="20"/>
      <c r="AE72" s="20"/>
      <c r="AF72" s="20">
        <v>545</v>
      </c>
      <c r="AG72" s="20"/>
      <c r="AH72" s="62">
        <v>513</v>
      </c>
      <c r="AI72" s="78"/>
      <c r="AJ72" s="20"/>
      <c r="AK72" s="20"/>
      <c r="AL72" s="20"/>
      <c r="AM72" s="20"/>
      <c r="AN72" s="20">
        <v>694</v>
      </c>
      <c r="AO72" s="20"/>
      <c r="AP72" s="20"/>
      <c r="AQ72" s="20"/>
      <c r="AR72" s="20"/>
      <c r="AS72" s="20">
        <v>639</v>
      </c>
      <c r="AT72" s="20"/>
      <c r="AU72" s="20">
        <v>171</v>
      </c>
      <c r="AV72" s="20"/>
      <c r="AW72" s="20"/>
      <c r="AX72" s="20"/>
      <c r="AY72" s="20"/>
      <c r="AZ72" s="20"/>
      <c r="BA72" s="20"/>
      <c r="BB72" s="20">
        <v>130</v>
      </c>
      <c r="BC72" s="20"/>
      <c r="BD72" s="20"/>
      <c r="BE72" s="20"/>
      <c r="BF72" s="20"/>
      <c r="BG72" s="20"/>
      <c r="BH72" s="62"/>
    </row>
    <row r="73" spans="2:60" x14ac:dyDescent="0.25">
      <c r="B73" s="140"/>
      <c r="C73" s="78"/>
      <c r="D73" s="20"/>
      <c r="E73" s="20"/>
      <c r="F73" s="20"/>
      <c r="G73" s="20"/>
      <c r="H73" s="62"/>
      <c r="I73" s="78"/>
      <c r="J73" s="20"/>
      <c r="K73" s="20"/>
      <c r="L73" s="20"/>
      <c r="M73" s="20"/>
      <c r="N73" s="62"/>
      <c r="O73" s="78">
        <v>1230</v>
      </c>
      <c r="P73" s="20">
        <v>323</v>
      </c>
      <c r="Q73" s="20"/>
      <c r="R73" s="20"/>
      <c r="S73" s="20">
        <v>64</v>
      </c>
      <c r="T73" s="20">
        <v>358</v>
      </c>
      <c r="U73" s="20"/>
      <c r="V73" s="20">
        <v>185</v>
      </c>
      <c r="W73" s="20"/>
      <c r="X73" s="20"/>
      <c r="Y73" s="20"/>
      <c r="Z73" s="20">
        <v>99</v>
      </c>
      <c r="AA73" s="20">
        <v>363</v>
      </c>
      <c r="AB73" s="20"/>
      <c r="AC73" s="20"/>
      <c r="AD73" s="20"/>
      <c r="AE73" s="20"/>
      <c r="AF73" s="20">
        <v>1297</v>
      </c>
      <c r="AG73" s="20"/>
      <c r="AH73" s="62">
        <v>536</v>
      </c>
      <c r="AI73" s="78"/>
      <c r="AJ73" s="20"/>
      <c r="AK73" s="20"/>
      <c r="AL73" s="20"/>
      <c r="AM73" s="20"/>
      <c r="AN73" s="20">
        <v>188</v>
      </c>
      <c r="AO73" s="20"/>
      <c r="AP73" s="20"/>
      <c r="AQ73" s="20"/>
      <c r="AR73" s="20"/>
      <c r="AS73" s="20"/>
      <c r="AT73" s="20"/>
      <c r="AU73" s="20">
        <v>157</v>
      </c>
      <c r="AV73" s="20"/>
      <c r="AW73" s="20"/>
      <c r="AX73" s="20"/>
      <c r="AY73" s="20"/>
      <c r="AZ73" s="20"/>
      <c r="BA73" s="20"/>
      <c r="BB73" s="20">
        <v>293</v>
      </c>
      <c r="BC73" s="20"/>
      <c r="BD73" s="20"/>
      <c r="BE73" s="20"/>
      <c r="BF73" s="20"/>
      <c r="BG73" s="20"/>
      <c r="BH73" s="62"/>
    </row>
    <row r="74" spans="2:60" x14ac:dyDescent="0.25">
      <c r="B74" s="140"/>
      <c r="C74" s="78"/>
      <c r="D74" s="20"/>
      <c r="E74" s="20"/>
      <c r="F74" s="20"/>
      <c r="G74" s="20"/>
      <c r="H74" s="62"/>
      <c r="I74" s="78"/>
      <c r="J74" s="20"/>
      <c r="K74" s="20"/>
      <c r="L74" s="20"/>
      <c r="M74" s="20"/>
      <c r="N74" s="62"/>
      <c r="O74" s="78">
        <v>775</v>
      </c>
      <c r="P74" s="20">
        <v>533</v>
      </c>
      <c r="Q74" s="20"/>
      <c r="R74" s="20"/>
      <c r="S74" s="20">
        <v>136</v>
      </c>
      <c r="T74" s="20">
        <v>118</v>
      </c>
      <c r="U74" s="20"/>
      <c r="V74" s="20">
        <v>198</v>
      </c>
      <c r="W74" s="20"/>
      <c r="X74" s="20"/>
      <c r="Y74" s="20"/>
      <c r="Z74" s="20">
        <v>120</v>
      </c>
      <c r="AA74" s="20">
        <v>754</v>
      </c>
      <c r="AB74" s="20"/>
      <c r="AC74" s="20"/>
      <c r="AD74" s="20"/>
      <c r="AE74" s="20"/>
      <c r="AF74" s="20">
        <v>393</v>
      </c>
      <c r="AG74" s="20"/>
      <c r="AH74" s="62">
        <v>297</v>
      </c>
      <c r="AI74" s="78"/>
      <c r="AJ74" s="20"/>
      <c r="AK74" s="20"/>
      <c r="AL74" s="20"/>
      <c r="AM74" s="20"/>
      <c r="AN74" s="20">
        <v>150</v>
      </c>
      <c r="AO74" s="20"/>
      <c r="AP74" s="20"/>
      <c r="AQ74" s="20"/>
      <c r="AR74" s="20"/>
      <c r="AS74" s="20"/>
      <c r="AT74" s="20"/>
      <c r="AU74" s="20">
        <v>154</v>
      </c>
      <c r="AV74" s="20"/>
      <c r="AW74" s="20"/>
      <c r="AX74" s="20"/>
      <c r="AY74" s="20"/>
      <c r="AZ74" s="20"/>
      <c r="BA74" s="20"/>
      <c r="BB74" s="20">
        <v>1659</v>
      </c>
      <c r="BC74" s="20"/>
      <c r="BD74" s="20"/>
      <c r="BE74" s="20"/>
      <c r="BF74" s="20"/>
      <c r="BG74" s="20"/>
      <c r="BH74" s="62"/>
    </row>
    <row r="75" spans="2:60" x14ac:dyDescent="0.25">
      <c r="B75" s="140"/>
      <c r="C75" s="78"/>
      <c r="D75" s="20"/>
      <c r="E75" s="20"/>
      <c r="F75" s="20"/>
      <c r="G75" s="20"/>
      <c r="H75" s="62"/>
      <c r="I75" s="78"/>
      <c r="J75" s="20"/>
      <c r="K75" s="20"/>
      <c r="L75" s="20"/>
      <c r="M75" s="20"/>
      <c r="N75" s="62"/>
      <c r="O75" s="78">
        <v>355</v>
      </c>
      <c r="P75" s="20">
        <v>219</v>
      </c>
      <c r="Q75" s="20"/>
      <c r="R75" s="20"/>
      <c r="S75" s="20">
        <v>1254</v>
      </c>
      <c r="T75" s="20">
        <v>464</v>
      </c>
      <c r="U75" s="20"/>
      <c r="V75" s="20">
        <v>71</v>
      </c>
      <c r="W75" s="20"/>
      <c r="X75" s="20"/>
      <c r="Y75" s="20"/>
      <c r="Z75" s="20">
        <v>202</v>
      </c>
      <c r="AA75" s="20">
        <v>1071</v>
      </c>
      <c r="AB75" s="20"/>
      <c r="AC75" s="20"/>
      <c r="AD75" s="20"/>
      <c r="AE75" s="20"/>
      <c r="AF75" s="20">
        <v>487</v>
      </c>
      <c r="AG75" s="20"/>
      <c r="AH75" s="62">
        <v>360</v>
      </c>
      <c r="AI75" s="78"/>
      <c r="AJ75" s="20"/>
      <c r="AK75" s="20"/>
      <c r="AL75" s="20"/>
      <c r="AM75" s="20"/>
      <c r="AN75" s="20">
        <v>110</v>
      </c>
      <c r="AO75" s="20"/>
      <c r="AP75" s="20"/>
      <c r="AQ75" s="20"/>
      <c r="AR75" s="20"/>
      <c r="AS75" s="20"/>
      <c r="AT75" s="20"/>
      <c r="AU75" s="20">
        <v>282</v>
      </c>
      <c r="AV75" s="20"/>
      <c r="AW75" s="20"/>
      <c r="AX75" s="20"/>
      <c r="AY75" s="20"/>
      <c r="AZ75" s="20"/>
      <c r="BA75" s="20"/>
      <c r="BB75" s="20">
        <v>95</v>
      </c>
      <c r="BC75" s="20"/>
      <c r="BD75" s="20"/>
      <c r="BE75" s="20"/>
      <c r="BF75" s="20"/>
      <c r="BG75" s="20"/>
      <c r="BH75" s="62"/>
    </row>
    <row r="76" spans="2:60" x14ac:dyDescent="0.25">
      <c r="B76" s="140"/>
      <c r="C76" s="78"/>
      <c r="D76" s="20"/>
      <c r="E76" s="20"/>
      <c r="F76" s="20"/>
      <c r="G76" s="20"/>
      <c r="H76" s="62"/>
      <c r="I76" s="78"/>
      <c r="J76" s="20"/>
      <c r="K76" s="20"/>
      <c r="L76" s="20"/>
      <c r="M76" s="20"/>
      <c r="N76" s="62"/>
      <c r="O76" s="78">
        <v>217</v>
      </c>
      <c r="P76" s="20">
        <v>231</v>
      </c>
      <c r="Q76" s="20"/>
      <c r="R76" s="20"/>
      <c r="S76" s="20">
        <v>1448</v>
      </c>
      <c r="T76" s="20">
        <v>165</v>
      </c>
      <c r="U76" s="20"/>
      <c r="V76" s="20">
        <v>661</v>
      </c>
      <c r="W76" s="20"/>
      <c r="X76" s="20"/>
      <c r="Y76" s="20"/>
      <c r="Z76" s="20">
        <v>150</v>
      </c>
      <c r="AA76" s="20">
        <v>649</v>
      </c>
      <c r="AB76" s="20"/>
      <c r="AC76" s="20"/>
      <c r="AD76" s="20"/>
      <c r="AE76" s="20"/>
      <c r="AF76" s="20">
        <v>375</v>
      </c>
      <c r="AG76" s="20"/>
      <c r="AH76" s="62">
        <v>277</v>
      </c>
      <c r="AI76" s="78"/>
      <c r="AJ76" s="20"/>
      <c r="AK76" s="20"/>
      <c r="AL76" s="20"/>
      <c r="AM76" s="20"/>
      <c r="AN76" s="20">
        <v>88</v>
      </c>
      <c r="AO76" s="20"/>
      <c r="AP76" s="20"/>
      <c r="AQ76" s="20"/>
      <c r="AR76" s="20"/>
      <c r="AS76" s="20"/>
      <c r="AT76" s="20"/>
      <c r="AU76" s="20">
        <v>156</v>
      </c>
      <c r="AV76" s="20"/>
      <c r="AW76" s="20"/>
      <c r="AX76" s="20"/>
      <c r="AY76" s="20"/>
      <c r="AZ76" s="20"/>
      <c r="BA76" s="20"/>
      <c r="BB76" s="20">
        <v>162</v>
      </c>
      <c r="BC76" s="20"/>
      <c r="BD76" s="20"/>
      <c r="BE76" s="20"/>
      <c r="BF76" s="20"/>
      <c r="BG76" s="20"/>
      <c r="BH76" s="62"/>
    </row>
    <row r="77" spans="2:60" x14ac:dyDescent="0.25">
      <c r="B77" s="140"/>
      <c r="C77" s="78"/>
      <c r="D77" s="20"/>
      <c r="E77" s="20"/>
      <c r="F77" s="20"/>
      <c r="G77" s="20"/>
      <c r="H77" s="62"/>
      <c r="I77" s="78"/>
      <c r="J77" s="20"/>
      <c r="K77" s="20"/>
      <c r="L77" s="20"/>
      <c r="M77" s="20"/>
      <c r="N77" s="62"/>
      <c r="O77" s="78">
        <v>347</v>
      </c>
      <c r="P77" s="20">
        <v>184</v>
      </c>
      <c r="Q77" s="20"/>
      <c r="R77" s="20"/>
      <c r="S77" s="20">
        <v>395</v>
      </c>
      <c r="T77" s="20">
        <v>60</v>
      </c>
      <c r="U77" s="20"/>
      <c r="V77" s="20">
        <v>333</v>
      </c>
      <c r="W77" s="20"/>
      <c r="X77" s="20"/>
      <c r="Y77" s="20"/>
      <c r="Z77" s="20">
        <v>139</v>
      </c>
      <c r="AA77" s="20">
        <v>662</v>
      </c>
      <c r="AB77" s="20"/>
      <c r="AC77" s="20"/>
      <c r="AD77" s="20"/>
      <c r="AE77" s="20"/>
      <c r="AF77" s="20">
        <v>587</v>
      </c>
      <c r="AG77" s="20"/>
      <c r="AH77" s="62">
        <v>127</v>
      </c>
      <c r="AI77" s="78"/>
      <c r="AJ77" s="20"/>
      <c r="AK77" s="20"/>
      <c r="AL77" s="20"/>
      <c r="AM77" s="20"/>
      <c r="AN77" s="20">
        <v>156</v>
      </c>
      <c r="AO77" s="20"/>
      <c r="AP77" s="20"/>
      <c r="AQ77" s="20"/>
      <c r="AR77" s="20"/>
      <c r="AS77" s="20"/>
      <c r="AT77" s="20"/>
      <c r="AU77" s="20">
        <v>147</v>
      </c>
      <c r="AV77" s="20"/>
      <c r="AW77" s="20"/>
      <c r="AX77" s="20"/>
      <c r="AY77" s="20"/>
      <c r="AZ77" s="20"/>
      <c r="BA77" s="20"/>
      <c r="BB77" s="20">
        <v>130</v>
      </c>
      <c r="BC77" s="20"/>
      <c r="BD77" s="20"/>
      <c r="BE77" s="20"/>
      <c r="BF77" s="20"/>
      <c r="BG77" s="20"/>
      <c r="BH77" s="62"/>
    </row>
    <row r="78" spans="2:60" x14ac:dyDescent="0.25">
      <c r="B78" s="140"/>
      <c r="C78" s="78"/>
      <c r="D78" s="20"/>
      <c r="E78" s="20"/>
      <c r="F78" s="20"/>
      <c r="G78" s="20"/>
      <c r="H78" s="62"/>
      <c r="I78" s="78"/>
      <c r="J78" s="20"/>
      <c r="K78" s="20"/>
      <c r="L78" s="20"/>
      <c r="M78" s="20"/>
      <c r="N78" s="62"/>
      <c r="O78" s="78">
        <v>156</v>
      </c>
      <c r="P78" s="20">
        <v>937</v>
      </c>
      <c r="Q78" s="20"/>
      <c r="R78" s="20"/>
      <c r="S78" s="20">
        <v>568</v>
      </c>
      <c r="T78" s="20">
        <v>252</v>
      </c>
      <c r="U78" s="20"/>
      <c r="V78" s="20">
        <v>82</v>
      </c>
      <c r="W78" s="20"/>
      <c r="X78" s="20"/>
      <c r="Y78" s="20"/>
      <c r="Z78" s="20">
        <v>174</v>
      </c>
      <c r="AA78" s="20">
        <v>807</v>
      </c>
      <c r="AB78" s="20"/>
      <c r="AC78" s="20"/>
      <c r="AD78" s="20"/>
      <c r="AE78" s="20"/>
      <c r="AF78" s="20">
        <v>476</v>
      </c>
      <c r="AG78" s="20"/>
      <c r="AH78" s="62">
        <v>308</v>
      </c>
      <c r="AI78" s="78"/>
      <c r="AJ78" s="20"/>
      <c r="AK78" s="20"/>
      <c r="AL78" s="20"/>
      <c r="AM78" s="20"/>
      <c r="AN78" s="20">
        <v>176</v>
      </c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>
        <v>149</v>
      </c>
      <c r="BC78" s="20"/>
      <c r="BD78" s="20"/>
      <c r="BE78" s="20"/>
      <c r="BF78" s="20"/>
      <c r="BG78" s="20"/>
      <c r="BH78" s="62"/>
    </row>
    <row r="79" spans="2:60" x14ac:dyDescent="0.25">
      <c r="B79" s="140"/>
      <c r="C79" s="78"/>
      <c r="D79" s="20"/>
      <c r="E79" s="20"/>
      <c r="F79" s="20"/>
      <c r="G79" s="20"/>
      <c r="H79" s="62"/>
      <c r="I79" s="78"/>
      <c r="J79" s="20"/>
      <c r="K79" s="20"/>
      <c r="L79" s="20"/>
      <c r="M79" s="20"/>
      <c r="N79" s="62"/>
      <c r="O79" s="78">
        <v>130</v>
      </c>
      <c r="P79" s="20">
        <v>674</v>
      </c>
      <c r="Q79" s="20"/>
      <c r="R79" s="20"/>
      <c r="S79" s="20">
        <v>265</v>
      </c>
      <c r="T79" s="20">
        <v>134</v>
      </c>
      <c r="U79" s="20"/>
      <c r="V79" s="20">
        <v>51</v>
      </c>
      <c r="W79" s="20"/>
      <c r="X79" s="20"/>
      <c r="Y79" s="20"/>
      <c r="Z79" s="20">
        <v>155</v>
      </c>
      <c r="AA79" s="20">
        <v>272</v>
      </c>
      <c r="AB79" s="20"/>
      <c r="AC79" s="20"/>
      <c r="AD79" s="20"/>
      <c r="AE79" s="20"/>
      <c r="AF79" s="20">
        <v>495</v>
      </c>
      <c r="AG79" s="20"/>
      <c r="AH79" s="62">
        <v>291</v>
      </c>
      <c r="AI79" s="78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>
        <v>110</v>
      </c>
      <c r="BC79" s="20"/>
      <c r="BD79" s="20"/>
      <c r="BE79" s="20"/>
      <c r="BF79" s="20"/>
      <c r="BG79" s="20"/>
      <c r="BH79" s="62"/>
    </row>
    <row r="80" spans="2:60" x14ac:dyDescent="0.25">
      <c r="B80" s="140"/>
      <c r="C80" s="78"/>
      <c r="D80" s="20"/>
      <c r="E80" s="20"/>
      <c r="F80" s="20"/>
      <c r="G80" s="20"/>
      <c r="H80" s="62"/>
      <c r="I80" s="78"/>
      <c r="J80" s="20"/>
      <c r="K80" s="20"/>
      <c r="L80" s="20"/>
      <c r="M80" s="20"/>
      <c r="N80" s="62"/>
      <c r="O80" s="78">
        <v>176</v>
      </c>
      <c r="P80" s="20">
        <v>589</v>
      </c>
      <c r="Q80" s="20"/>
      <c r="R80" s="20"/>
      <c r="S80" s="20">
        <v>295</v>
      </c>
      <c r="T80" s="20">
        <v>108</v>
      </c>
      <c r="U80" s="20"/>
      <c r="V80" s="20"/>
      <c r="W80" s="20"/>
      <c r="X80" s="20"/>
      <c r="Y80" s="20"/>
      <c r="Z80" s="20">
        <v>551</v>
      </c>
      <c r="AA80" s="20">
        <v>241</v>
      </c>
      <c r="AB80" s="20"/>
      <c r="AC80" s="20"/>
      <c r="AD80" s="20"/>
      <c r="AE80" s="20"/>
      <c r="AF80" s="20">
        <v>446</v>
      </c>
      <c r="AG80" s="20"/>
      <c r="AH80" s="62">
        <v>175</v>
      </c>
      <c r="AI80" s="78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>
        <v>195</v>
      </c>
      <c r="BC80" s="20"/>
      <c r="BD80" s="20"/>
      <c r="BE80" s="20"/>
      <c r="BF80" s="20"/>
      <c r="BG80" s="20"/>
      <c r="BH80" s="62"/>
    </row>
    <row r="81" spans="2:60" x14ac:dyDescent="0.25">
      <c r="B81" s="140"/>
      <c r="C81" s="78"/>
      <c r="D81" s="20"/>
      <c r="E81" s="20"/>
      <c r="F81" s="20"/>
      <c r="G81" s="20"/>
      <c r="H81" s="62"/>
      <c r="I81" s="78"/>
      <c r="J81" s="20"/>
      <c r="K81" s="20"/>
      <c r="L81" s="20"/>
      <c r="M81" s="20"/>
      <c r="N81" s="62"/>
      <c r="O81" s="78">
        <v>164</v>
      </c>
      <c r="P81" s="20">
        <v>292</v>
      </c>
      <c r="Q81" s="20"/>
      <c r="R81" s="20"/>
      <c r="S81" s="20"/>
      <c r="T81" s="20">
        <v>65</v>
      </c>
      <c r="U81" s="20"/>
      <c r="V81" s="20"/>
      <c r="W81" s="20"/>
      <c r="X81" s="20"/>
      <c r="Y81" s="20"/>
      <c r="Z81" s="20">
        <v>177</v>
      </c>
      <c r="AA81" s="20">
        <v>1868</v>
      </c>
      <c r="AB81" s="20"/>
      <c r="AC81" s="20"/>
      <c r="AD81" s="20"/>
      <c r="AE81" s="20"/>
      <c r="AF81" s="20">
        <v>237</v>
      </c>
      <c r="AG81" s="20"/>
      <c r="AH81" s="62">
        <v>62</v>
      </c>
      <c r="AI81" s="78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62"/>
    </row>
    <row r="82" spans="2:60" x14ac:dyDescent="0.25">
      <c r="B82" s="140"/>
      <c r="C82" s="78"/>
      <c r="D82" s="20"/>
      <c r="E82" s="20"/>
      <c r="F82" s="20"/>
      <c r="G82" s="20"/>
      <c r="H82" s="62"/>
      <c r="I82" s="78"/>
      <c r="J82" s="20"/>
      <c r="K82" s="20"/>
      <c r="L82" s="20"/>
      <c r="M82" s="20"/>
      <c r="N82" s="62"/>
      <c r="O82" s="78">
        <v>220</v>
      </c>
      <c r="P82" s="20">
        <v>95</v>
      </c>
      <c r="Q82" s="20"/>
      <c r="R82" s="20"/>
      <c r="S82" s="20"/>
      <c r="T82" s="20">
        <v>32</v>
      </c>
      <c r="U82" s="20"/>
      <c r="V82" s="20"/>
      <c r="W82" s="20"/>
      <c r="X82" s="20"/>
      <c r="Y82" s="20"/>
      <c r="Z82" s="20">
        <v>102</v>
      </c>
      <c r="AA82" s="20">
        <v>672</v>
      </c>
      <c r="AB82" s="20"/>
      <c r="AC82" s="20"/>
      <c r="AD82" s="20"/>
      <c r="AE82" s="20"/>
      <c r="AF82" s="20">
        <v>366</v>
      </c>
      <c r="AG82" s="20"/>
      <c r="AH82" s="62">
        <v>73</v>
      </c>
      <c r="AI82" s="78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62"/>
    </row>
    <row r="83" spans="2:60" x14ac:dyDescent="0.25">
      <c r="B83" s="140"/>
      <c r="C83" s="78"/>
      <c r="D83" s="20"/>
      <c r="E83" s="20"/>
      <c r="F83" s="20"/>
      <c r="G83" s="20"/>
      <c r="H83" s="62"/>
      <c r="I83" s="78"/>
      <c r="J83" s="20"/>
      <c r="K83" s="20"/>
      <c r="L83" s="20"/>
      <c r="M83" s="20"/>
      <c r="N83" s="62"/>
      <c r="O83" s="78">
        <v>197</v>
      </c>
      <c r="P83" s="20">
        <v>144</v>
      </c>
      <c r="Q83" s="20"/>
      <c r="R83" s="20"/>
      <c r="S83" s="20"/>
      <c r="T83" s="20">
        <v>101</v>
      </c>
      <c r="U83" s="20"/>
      <c r="V83" s="20"/>
      <c r="W83" s="20"/>
      <c r="X83" s="20"/>
      <c r="Y83" s="20"/>
      <c r="Z83" s="20">
        <v>65</v>
      </c>
      <c r="AA83" s="20">
        <v>1376</v>
      </c>
      <c r="AB83" s="20"/>
      <c r="AC83" s="20"/>
      <c r="AD83" s="20"/>
      <c r="AE83" s="20"/>
      <c r="AF83" s="20">
        <v>370</v>
      </c>
      <c r="AG83" s="20"/>
      <c r="AH83" s="62">
        <v>545</v>
      </c>
      <c r="AI83" s="78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62"/>
    </row>
    <row r="84" spans="2:60" x14ac:dyDescent="0.25">
      <c r="B84" s="140"/>
      <c r="C84" s="78"/>
      <c r="D84" s="20"/>
      <c r="E84" s="20"/>
      <c r="F84" s="20"/>
      <c r="G84" s="20"/>
      <c r="H84" s="62"/>
      <c r="I84" s="78"/>
      <c r="J84" s="20"/>
      <c r="K84" s="20"/>
      <c r="L84" s="20"/>
      <c r="M84" s="20"/>
      <c r="N84" s="62"/>
      <c r="O84" s="78">
        <v>379</v>
      </c>
      <c r="P84" s="20">
        <v>270</v>
      </c>
      <c r="Q84" s="20"/>
      <c r="R84" s="20"/>
      <c r="S84" s="20"/>
      <c r="T84" s="20">
        <v>148</v>
      </c>
      <c r="U84" s="20"/>
      <c r="V84" s="20"/>
      <c r="W84" s="20"/>
      <c r="X84" s="20"/>
      <c r="Y84" s="20"/>
      <c r="Z84" s="20">
        <v>571</v>
      </c>
      <c r="AA84" s="20">
        <v>681</v>
      </c>
      <c r="AB84" s="20"/>
      <c r="AC84" s="20"/>
      <c r="AD84" s="20"/>
      <c r="AE84" s="20"/>
      <c r="AF84" s="20">
        <v>226</v>
      </c>
      <c r="AG84" s="20"/>
      <c r="AH84" s="62">
        <v>409</v>
      </c>
      <c r="AI84" s="78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62"/>
    </row>
    <row r="85" spans="2:60" x14ac:dyDescent="0.25">
      <c r="B85" s="140"/>
      <c r="C85" s="78"/>
      <c r="D85" s="20"/>
      <c r="E85" s="20"/>
      <c r="F85" s="20"/>
      <c r="G85" s="20"/>
      <c r="H85" s="62"/>
      <c r="I85" s="78"/>
      <c r="J85" s="20"/>
      <c r="K85" s="20"/>
      <c r="L85" s="20"/>
      <c r="M85" s="20"/>
      <c r="N85" s="62"/>
      <c r="O85" s="78">
        <v>164</v>
      </c>
      <c r="P85" s="20"/>
      <c r="Q85" s="20"/>
      <c r="R85" s="20"/>
      <c r="S85" s="20"/>
      <c r="T85" s="20">
        <v>111</v>
      </c>
      <c r="U85" s="20"/>
      <c r="V85" s="20"/>
      <c r="W85" s="20"/>
      <c r="X85" s="20"/>
      <c r="Y85" s="20"/>
      <c r="Z85" s="20">
        <v>208</v>
      </c>
      <c r="AA85" s="20">
        <v>472</v>
      </c>
      <c r="AB85" s="20"/>
      <c r="AC85" s="20"/>
      <c r="AD85" s="20"/>
      <c r="AE85" s="20"/>
      <c r="AF85" s="20">
        <v>385</v>
      </c>
      <c r="AG85" s="20"/>
      <c r="AH85" s="62">
        <v>294</v>
      </c>
      <c r="AI85" s="78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62"/>
    </row>
    <row r="86" spans="2:60" x14ac:dyDescent="0.25">
      <c r="B86" s="140"/>
      <c r="C86" s="78"/>
      <c r="D86" s="20"/>
      <c r="E86" s="20"/>
      <c r="F86" s="20"/>
      <c r="G86" s="20"/>
      <c r="H86" s="62"/>
      <c r="I86" s="78"/>
      <c r="J86" s="20"/>
      <c r="K86" s="20"/>
      <c r="L86" s="20"/>
      <c r="M86" s="20"/>
      <c r="N86" s="62"/>
      <c r="O86" s="78">
        <v>234</v>
      </c>
      <c r="P86" s="20"/>
      <c r="Q86" s="20"/>
      <c r="R86" s="20"/>
      <c r="S86" s="20"/>
      <c r="T86" s="20">
        <v>88</v>
      </c>
      <c r="U86" s="20"/>
      <c r="V86" s="20"/>
      <c r="W86" s="20"/>
      <c r="X86" s="20"/>
      <c r="Y86" s="20"/>
      <c r="Z86" s="20">
        <v>190</v>
      </c>
      <c r="AA86" s="20">
        <v>264</v>
      </c>
      <c r="AB86" s="20"/>
      <c r="AC86" s="20"/>
      <c r="AD86" s="20"/>
      <c r="AE86" s="20"/>
      <c r="AF86" s="20">
        <v>110</v>
      </c>
      <c r="AG86" s="20"/>
      <c r="AH86" s="62">
        <v>203</v>
      </c>
      <c r="AI86" s="78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62"/>
    </row>
    <row r="87" spans="2:60" x14ac:dyDescent="0.25">
      <c r="B87" s="140"/>
      <c r="C87" s="78"/>
      <c r="D87" s="20"/>
      <c r="E87" s="20"/>
      <c r="F87" s="20"/>
      <c r="G87" s="20"/>
      <c r="H87" s="62"/>
      <c r="I87" s="78"/>
      <c r="J87" s="20"/>
      <c r="K87" s="20"/>
      <c r="L87" s="20"/>
      <c r="M87" s="20"/>
      <c r="N87" s="62"/>
      <c r="O87" s="78">
        <v>268</v>
      </c>
      <c r="P87" s="20"/>
      <c r="Q87" s="20"/>
      <c r="R87" s="20"/>
      <c r="S87" s="20"/>
      <c r="T87" s="20">
        <v>133</v>
      </c>
      <c r="U87" s="20"/>
      <c r="V87" s="20"/>
      <c r="W87" s="20"/>
      <c r="X87" s="20"/>
      <c r="Y87" s="20"/>
      <c r="Z87" s="20">
        <v>82</v>
      </c>
      <c r="AA87" s="20">
        <v>662</v>
      </c>
      <c r="AB87" s="20"/>
      <c r="AC87" s="20"/>
      <c r="AD87" s="20"/>
      <c r="AE87" s="20"/>
      <c r="AF87" s="20">
        <v>112</v>
      </c>
      <c r="AG87" s="20"/>
      <c r="AH87" s="62">
        <v>366</v>
      </c>
      <c r="AI87" s="78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62"/>
    </row>
    <row r="88" spans="2:60" x14ac:dyDescent="0.25">
      <c r="B88" s="140"/>
      <c r="C88" s="78"/>
      <c r="D88" s="20"/>
      <c r="E88" s="20"/>
      <c r="F88" s="20"/>
      <c r="G88" s="20"/>
      <c r="H88" s="62"/>
      <c r="I88" s="78"/>
      <c r="J88" s="20"/>
      <c r="K88" s="20"/>
      <c r="L88" s="20"/>
      <c r="M88" s="20"/>
      <c r="N88" s="62"/>
      <c r="O88" s="78">
        <v>767</v>
      </c>
      <c r="P88" s="20"/>
      <c r="Q88" s="20"/>
      <c r="R88" s="20"/>
      <c r="S88" s="20"/>
      <c r="T88" s="20">
        <v>216</v>
      </c>
      <c r="U88" s="20"/>
      <c r="V88" s="20"/>
      <c r="W88" s="20"/>
      <c r="X88" s="20"/>
      <c r="Y88" s="20"/>
      <c r="Z88" s="20">
        <v>66</v>
      </c>
      <c r="AA88" s="20">
        <v>1620</v>
      </c>
      <c r="AB88" s="20"/>
      <c r="AC88" s="20"/>
      <c r="AD88" s="20"/>
      <c r="AE88" s="20"/>
      <c r="AF88" s="20">
        <v>519</v>
      </c>
      <c r="AG88" s="20"/>
      <c r="AH88" s="62">
        <v>143</v>
      </c>
      <c r="AI88" s="78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62"/>
    </row>
    <row r="89" spans="2:60" x14ac:dyDescent="0.25">
      <c r="B89" s="140"/>
      <c r="C89" s="78"/>
      <c r="D89" s="20"/>
      <c r="E89" s="20"/>
      <c r="F89" s="20"/>
      <c r="G89" s="20"/>
      <c r="H89" s="62"/>
      <c r="I89" s="78"/>
      <c r="J89" s="20"/>
      <c r="K89" s="20"/>
      <c r="L89" s="20"/>
      <c r="M89" s="20"/>
      <c r="N89" s="62"/>
      <c r="O89" s="78">
        <v>515</v>
      </c>
      <c r="P89" s="20"/>
      <c r="Q89" s="20"/>
      <c r="R89" s="20"/>
      <c r="S89" s="20"/>
      <c r="T89" s="20">
        <v>474</v>
      </c>
      <c r="U89" s="20"/>
      <c r="V89" s="20"/>
      <c r="W89" s="20"/>
      <c r="X89" s="20"/>
      <c r="Y89" s="20"/>
      <c r="Z89" s="20">
        <v>146</v>
      </c>
      <c r="AA89" s="20">
        <v>1021</v>
      </c>
      <c r="AB89" s="20"/>
      <c r="AC89" s="20"/>
      <c r="AD89" s="20"/>
      <c r="AE89" s="20"/>
      <c r="AF89" s="20">
        <v>268</v>
      </c>
      <c r="AG89" s="20"/>
      <c r="AH89" s="62">
        <v>248</v>
      </c>
      <c r="AI89" s="78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62"/>
    </row>
    <row r="90" spans="2:60" x14ac:dyDescent="0.25">
      <c r="B90" s="140"/>
      <c r="C90" s="78"/>
      <c r="D90" s="20"/>
      <c r="E90" s="20"/>
      <c r="F90" s="20"/>
      <c r="G90" s="20"/>
      <c r="H90" s="62"/>
      <c r="I90" s="78"/>
      <c r="J90" s="20"/>
      <c r="K90" s="20"/>
      <c r="L90" s="20"/>
      <c r="M90" s="20"/>
      <c r="N90" s="62"/>
      <c r="O90" s="78">
        <v>344</v>
      </c>
      <c r="P90" s="20"/>
      <c r="Q90" s="20"/>
      <c r="R90" s="20"/>
      <c r="S90" s="20"/>
      <c r="T90" s="20">
        <v>259</v>
      </c>
      <c r="U90" s="20"/>
      <c r="V90" s="20"/>
      <c r="W90" s="20"/>
      <c r="X90" s="20"/>
      <c r="Y90" s="20"/>
      <c r="Z90" s="20">
        <v>109</v>
      </c>
      <c r="AA90" s="20">
        <v>839</v>
      </c>
      <c r="AB90" s="20"/>
      <c r="AC90" s="20"/>
      <c r="AD90" s="20"/>
      <c r="AE90" s="20"/>
      <c r="AF90" s="20">
        <v>370</v>
      </c>
      <c r="AG90" s="20"/>
      <c r="AH90" s="62">
        <v>444</v>
      </c>
      <c r="AI90" s="78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62"/>
    </row>
    <row r="91" spans="2:60" x14ac:dyDescent="0.25">
      <c r="B91" s="140"/>
      <c r="C91" s="78"/>
      <c r="D91" s="20"/>
      <c r="E91" s="20"/>
      <c r="F91" s="20"/>
      <c r="G91" s="20"/>
      <c r="H91" s="62"/>
      <c r="I91" s="78"/>
      <c r="J91" s="20"/>
      <c r="K91" s="20"/>
      <c r="L91" s="20"/>
      <c r="M91" s="20"/>
      <c r="N91" s="62"/>
      <c r="O91" s="78">
        <v>231</v>
      </c>
      <c r="P91" s="20"/>
      <c r="Q91" s="20"/>
      <c r="R91" s="20"/>
      <c r="S91" s="20"/>
      <c r="T91" s="20">
        <v>45</v>
      </c>
      <c r="U91" s="20"/>
      <c r="V91" s="20"/>
      <c r="W91" s="20"/>
      <c r="X91" s="20"/>
      <c r="Y91" s="20"/>
      <c r="Z91" s="20"/>
      <c r="AA91" s="20">
        <v>599</v>
      </c>
      <c r="AB91" s="20"/>
      <c r="AC91" s="20"/>
      <c r="AD91" s="20"/>
      <c r="AE91" s="20"/>
      <c r="AF91" s="20">
        <v>171</v>
      </c>
      <c r="AG91" s="20"/>
      <c r="AH91" s="62">
        <v>311</v>
      </c>
      <c r="AI91" s="78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62"/>
    </row>
    <row r="92" spans="2:60" x14ac:dyDescent="0.25">
      <c r="B92" s="140"/>
      <c r="C92" s="78"/>
      <c r="D92" s="20"/>
      <c r="E92" s="20"/>
      <c r="F92" s="20"/>
      <c r="G92" s="20"/>
      <c r="H92" s="62"/>
      <c r="I92" s="78"/>
      <c r="J92" s="20"/>
      <c r="K92" s="20"/>
      <c r="L92" s="20"/>
      <c r="M92" s="20"/>
      <c r="N92" s="62"/>
      <c r="O92" s="78">
        <v>479</v>
      </c>
      <c r="P92" s="20"/>
      <c r="Q92" s="20"/>
      <c r="R92" s="20"/>
      <c r="S92" s="20"/>
      <c r="T92" s="20">
        <v>410</v>
      </c>
      <c r="U92" s="20"/>
      <c r="V92" s="20"/>
      <c r="W92" s="20"/>
      <c r="X92" s="20"/>
      <c r="Y92" s="20"/>
      <c r="Z92" s="20"/>
      <c r="AA92" s="20">
        <v>1973</v>
      </c>
      <c r="AB92" s="20"/>
      <c r="AC92" s="20"/>
      <c r="AD92" s="20"/>
      <c r="AE92" s="20"/>
      <c r="AF92" s="20">
        <v>204</v>
      </c>
      <c r="AG92" s="20"/>
      <c r="AH92" s="62">
        <v>633</v>
      </c>
      <c r="AI92" s="78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62"/>
    </row>
    <row r="93" spans="2:60" x14ac:dyDescent="0.25">
      <c r="B93" s="140"/>
      <c r="C93" s="78"/>
      <c r="D93" s="20"/>
      <c r="E93" s="20"/>
      <c r="F93" s="20"/>
      <c r="G93" s="20"/>
      <c r="H93" s="62"/>
      <c r="I93" s="78"/>
      <c r="J93" s="20"/>
      <c r="K93" s="20"/>
      <c r="L93" s="20"/>
      <c r="M93" s="20"/>
      <c r="N93" s="62"/>
      <c r="O93" s="78">
        <v>167</v>
      </c>
      <c r="P93" s="20"/>
      <c r="Q93" s="20"/>
      <c r="R93" s="20"/>
      <c r="S93" s="20"/>
      <c r="T93" s="20">
        <v>136</v>
      </c>
      <c r="U93" s="20"/>
      <c r="V93" s="20"/>
      <c r="W93" s="20"/>
      <c r="X93" s="20"/>
      <c r="Y93" s="20"/>
      <c r="Z93" s="20"/>
      <c r="AA93" s="20">
        <v>860</v>
      </c>
      <c r="AB93" s="20"/>
      <c r="AC93" s="20"/>
      <c r="AD93" s="20"/>
      <c r="AE93" s="20"/>
      <c r="AF93" s="20">
        <v>4436</v>
      </c>
      <c r="AG93" s="20"/>
      <c r="AH93" s="62">
        <v>115</v>
      </c>
      <c r="AI93" s="78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62"/>
    </row>
    <row r="94" spans="2:60" x14ac:dyDescent="0.25">
      <c r="B94" s="140"/>
      <c r="C94" s="78"/>
      <c r="D94" s="20"/>
      <c r="E94" s="20"/>
      <c r="F94" s="20"/>
      <c r="G94" s="20"/>
      <c r="H94" s="62"/>
      <c r="I94" s="78"/>
      <c r="J94" s="20"/>
      <c r="K94" s="20"/>
      <c r="L94" s="20"/>
      <c r="M94" s="20"/>
      <c r="N94" s="62"/>
      <c r="O94" s="78">
        <v>937</v>
      </c>
      <c r="P94" s="20"/>
      <c r="Q94" s="20"/>
      <c r="R94" s="20"/>
      <c r="S94" s="20"/>
      <c r="T94" s="20">
        <v>229</v>
      </c>
      <c r="U94" s="20"/>
      <c r="V94" s="20"/>
      <c r="W94" s="20"/>
      <c r="X94" s="20"/>
      <c r="Y94" s="20"/>
      <c r="Z94" s="20"/>
      <c r="AA94" s="20">
        <v>219</v>
      </c>
      <c r="AB94" s="20"/>
      <c r="AC94" s="20"/>
      <c r="AD94" s="20"/>
      <c r="AE94" s="20"/>
      <c r="AF94" s="20">
        <v>134</v>
      </c>
      <c r="AG94" s="20"/>
      <c r="AH94" s="62">
        <v>609</v>
      </c>
      <c r="AI94" s="78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62"/>
    </row>
    <row r="95" spans="2:60" x14ac:dyDescent="0.25">
      <c r="B95" s="140"/>
      <c r="C95" s="78"/>
      <c r="D95" s="20"/>
      <c r="E95" s="20"/>
      <c r="F95" s="20"/>
      <c r="G95" s="20"/>
      <c r="H95" s="62"/>
      <c r="I95" s="78"/>
      <c r="J95" s="20"/>
      <c r="K95" s="20"/>
      <c r="L95" s="20"/>
      <c r="M95" s="20"/>
      <c r="N95" s="62"/>
      <c r="O95" s="78">
        <v>960</v>
      </c>
      <c r="P95" s="20"/>
      <c r="Q95" s="20"/>
      <c r="R95" s="20"/>
      <c r="S95" s="20"/>
      <c r="T95" s="20">
        <v>633</v>
      </c>
      <c r="U95" s="20"/>
      <c r="V95" s="20"/>
      <c r="W95" s="20"/>
      <c r="X95" s="20"/>
      <c r="Y95" s="20"/>
      <c r="Z95" s="20"/>
      <c r="AA95" s="20">
        <v>346</v>
      </c>
      <c r="AB95" s="20"/>
      <c r="AC95" s="20"/>
      <c r="AD95" s="20"/>
      <c r="AE95" s="20"/>
      <c r="AF95" s="20">
        <v>413</v>
      </c>
      <c r="AG95" s="20"/>
      <c r="AH95" s="62">
        <v>263</v>
      </c>
      <c r="AI95" s="78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62"/>
    </row>
    <row r="96" spans="2:60" x14ac:dyDescent="0.25">
      <c r="B96" s="140"/>
      <c r="C96" s="78"/>
      <c r="D96" s="20"/>
      <c r="E96" s="20"/>
      <c r="F96" s="20"/>
      <c r="G96" s="20"/>
      <c r="H96" s="62"/>
      <c r="I96" s="78"/>
      <c r="J96" s="20"/>
      <c r="K96" s="20"/>
      <c r="L96" s="20"/>
      <c r="M96" s="20"/>
      <c r="N96" s="62"/>
      <c r="O96" s="78">
        <v>629</v>
      </c>
      <c r="P96" s="20"/>
      <c r="Q96" s="20"/>
      <c r="R96" s="20"/>
      <c r="S96" s="20"/>
      <c r="T96" s="20">
        <v>51</v>
      </c>
      <c r="U96" s="20"/>
      <c r="V96" s="20"/>
      <c r="W96" s="20"/>
      <c r="X96" s="20"/>
      <c r="Y96" s="20"/>
      <c r="Z96" s="20"/>
      <c r="AA96" s="20">
        <v>584</v>
      </c>
      <c r="AB96" s="20"/>
      <c r="AC96" s="20"/>
      <c r="AD96" s="20"/>
      <c r="AE96" s="20"/>
      <c r="AF96" s="20">
        <v>381</v>
      </c>
      <c r="AG96" s="20"/>
      <c r="AH96" s="62">
        <v>265</v>
      </c>
      <c r="AI96" s="78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62"/>
    </row>
    <row r="97" spans="2:60" x14ac:dyDescent="0.25">
      <c r="B97" s="140"/>
      <c r="C97" s="78"/>
      <c r="D97" s="20"/>
      <c r="E97" s="20"/>
      <c r="F97" s="20"/>
      <c r="G97" s="20"/>
      <c r="H97" s="62"/>
      <c r="I97" s="78"/>
      <c r="J97" s="20"/>
      <c r="K97" s="20"/>
      <c r="L97" s="20"/>
      <c r="M97" s="20"/>
      <c r="N97" s="62"/>
      <c r="O97" s="78">
        <v>376</v>
      </c>
      <c r="P97" s="20"/>
      <c r="Q97" s="20"/>
      <c r="R97" s="20"/>
      <c r="S97" s="20"/>
      <c r="T97" s="20">
        <v>168</v>
      </c>
      <c r="U97" s="20"/>
      <c r="V97" s="20"/>
      <c r="W97" s="20"/>
      <c r="X97" s="20"/>
      <c r="Y97" s="20"/>
      <c r="Z97" s="20"/>
      <c r="AA97" s="20">
        <v>472</v>
      </c>
      <c r="AB97" s="20"/>
      <c r="AC97" s="20"/>
      <c r="AD97" s="20"/>
      <c r="AE97" s="20"/>
      <c r="AF97" s="20">
        <v>219</v>
      </c>
      <c r="AG97" s="20"/>
      <c r="AH97" s="62">
        <v>65</v>
      </c>
      <c r="AI97" s="78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62"/>
    </row>
    <row r="98" spans="2:60" x14ac:dyDescent="0.25">
      <c r="B98" s="140"/>
      <c r="C98" s="78"/>
      <c r="D98" s="20"/>
      <c r="E98" s="20"/>
      <c r="F98" s="20"/>
      <c r="G98" s="20"/>
      <c r="H98" s="62"/>
      <c r="I98" s="78"/>
      <c r="J98" s="20"/>
      <c r="K98" s="20"/>
      <c r="L98" s="20"/>
      <c r="M98" s="20"/>
      <c r="N98" s="62"/>
      <c r="O98" s="78">
        <v>760</v>
      </c>
      <c r="P98" s="20"/>
      <c r="Q98" s="20"/>
      <c r="R98" s="20"/>
      <c r="S98" s="20"/>
      <c r="T98" s="20">
        <v>77</v>
      </c>
      <c r="U98" s="20"/>
      <c r="V98" s="20"/>
      <c r="W98" s="20"/>
      <c r="X98" s="20"/>
      <c r="Y98" s="20"/>
      <c r="Z98" s="20"/>
      <c r="AA98" s="20">
        <v>320</v>
      </c>
      <c r="AB98" s="20"/>
      <c r="AC98" s="20"/>
      <c r="AD98" s="20"/>
      <c r="AE98" s="20"/>
      <c r="AF98" s="20">
        <v>181</v>
      </c>
      <c r="AG98" s="20"/>
      <c r="AH98" s="62">
        <v>371</v>
      </c>
      <c r="AI98" s="78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62"/>
    </row>
    <row r="99" spans="2:60" x14ac:dyDescent="0.25">
      <c r="B99" s="140"/>
      <c r="C99" s="78"/>
      <c r="D99" s="20"/>
      <c r="E99" s="20"/>
      <c r="F99" s="20"/>
      <c r="G99" s="20"/>
      <c r="H99" s="62"/>
      <c r="I99" s="78"/>
      <c r="J99" s="20"/>
      <c r="K99" s="20"/>
      <c r="L99" s="20"/>
      <c r="M99" s="20"/>
      <c r="N99" s="62"/>
      <c r="O99" s="78">
        <v>332</v>
      </c>
      <c r="P99" s="20"/>
      <c r="Q99" s="20"/>
      <c r="R99" s="20"/>
      <c r="S99" s="20"/>
      <c r="T99" s="20">
        <v>0</v>
      </c>
      <c r="U99" s="20"/>
      <c r="V99" s="20"/>
      <c r="W99" s="20"/>
      <c r="X99" s="20"/>
      <c r="Y99" s="20"/>
      <c r="Z99" s="20"/>
      <c r="AA99" s="20">
        <v>314</v>
      </c>
      <c r="AB99" s="20"/>
      <c r="AC99" s="20"/>
      <c r="AD99" s="20"/>
      <c r="AE99" s="20"/>
      <c r="AF99" s="20">
        <v>118</v>
      </c>
      <c r="AG99" s="20"/>
      <c r="AH99" s="62">
        <v>712</v>
      </c>
      <c r="AI99" s="78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62"/>
    </row>
    <row r="100" spans="2:60" x14ac:dyDescent="0.25">
      <c r="B100" s="140"/>
      <c r="C100" s="78"/>
      <c r="D100" s="20"/>
      <c r="E100" s="20"/>
      <c r="F100" s="20"/>
      <c r="G100" s="20"/>
      <c r="H100" s="62"/>
      <c r="I100" s="78"/>
      <c r="J100" s="20"/>
      <c r="K100" s="20"/>
      <c r="L100" s="20"/>
      <c r="M100" s="20"/>
      <c r="N100" s="62"/>
      <c r="O100" s="78">
        <v>122</v>
      </c>
      <c r="P100" s="20"/>
      <c r="Q100" s="20"/>
      <c r="R100" s="20"/>
      <c r="S100" s="20"/>
      <c r="T100" s="20">
        <v>26</v>
      </c>
      <c r="U100" s="20"/>
      <c r="V100" s="20"/>
      <c r="W100" s="20"/>
      <c r="X100" s="20"/>
      <c r="Y100" s="20"/>
      <c r="Z100" s="20"/>
      <c r="AA100" s="20">
        <v>169</v>
      </c>
      <c r="AB100" s="20"/>
      <c r="AC100" s="20"/>
      <c r="AD100" s="20"/>
      <c r="AE100" s="20"/>
      <c r="AF100" s="20">
        <v>555</v>
      </c>
      <c r="AG100" s="20"/>
      <c r="AH100" s="62">
        <v>142</v>
      </c>
      <c r="AI100" s="78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62"/>
    </row>
    <row r="101" spans="2:60" x14ac:dyDescent="0.25">
      <c r="B101" s="140"/>
      <c r="C101" s="78"/>
      <c r="D101" s="20"/>
      <c r="E101" s="20"/>
      <c r="F101" s="20"/>
      <c r="G101" s="20"/>
      <c r="H101" s="62"/>
      <c r="I101" s="78"/>
      <c r="J101" s="20"/>
      <c r="K101" s="20"/>
      <c r="L101" s="20"/>
      <c r="M101" s="20"/>
      <c r="N101" s="62"/>
      <c r="O101" s="78">
        <v>664</v>
      </c>
      <c r="P101" s="20"/>
      <c r="Q101" s="20"/>
      <c r="R101" s="20"/>
      <c r="S101" s="20"/>
      <c r="T101" s="20">
        <v>1027</v>
      </c>
      <c r="U101" s="20"/>
      <c r="V101" s="20"/>
      <c r="W101" s="20"/>
      <c r="X101" s="20"/>
      <c r="Y101" s="20"/>
      <c r="Z101" s="20"/>
      <c r="AA101" s="20">
        <v>201</v>
      </c>
      <c r="AB101" s="20"/>
      <c r="AC101" s="20"/>
      <c r="AD101" s="20"/>
      <c r="AE101" s="20"/>
      <c r="AF101" s="20">
        <v>683</v>
      </c>
      <c r="AG101" s="20"/>
      <c r="AH101" s="62">
        <v>3270</v>
      </c>
      <c r="AI101" s="78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62"/>
    </row>
    <row r="102" spans="2:60" x14ac:dyDescent="0.25">
      <c r="B102" s="140"/>
      <c r="C102" s="78"/>
      <c r="D102" s="20"/>
      <c r="E102" s="20"/>
      <c r="F102" s="20"/>
      <c r="G102" s="20"/>
      <c r="H102" s="62"/>
      <c r="I102" s="78"/>
      <c r="J102" s="20"/>
      <c r="K102" s="20"/>
      <c r="L102" s="20"/>
      <c r="M102" s="20"/>
      <c r="N102" s="62"/>
      <c r="O102" s="78">
        <v>205</v>
      </c>
      <c r="P102" s="20"/>
      <c r="Q102" s="20"/>
      <c r="R102" s="20"/>
      <c r="S102" s="20"/>
      <c r="T102" s="20">
        <v>69</v>
      </c>
      <c r="U102" s="20"/>
      <c r="V102" s="20"/>
      <c r="W102" s="20"/>
      <c r="X102" s="20"/>
      <c r="Y102" s="20"/>
      <c r="Z102" s="20"/>
      <c r="AA102" s="20">
        <v>132</v>
      </c>
      <c r="AB102" s="20"/>
      <c r="AC102" s="20"/>
      <c r="AD102" s="20"/>
      <c r="AE102" s="20"/>
      <c r="AF102" s="20">
        <v>436</v>
      </c>
      <c r="AG102" s="20"/>
      <c r="AH102" s="62">
        <v>163</v>
      </c>
      <c r="AI102" s="78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62"/>
    </row>
    <row r="103" spans="2:60" x14ac:dyDescent="0.25">
      <c r="B103" s="140"/>
      <c r="C103" s="78"/>
      <c r="D103" s="20"/>
      <c r="E103" s="20"/>
      <c r="F103" s="20"/>
      <c r="G103" s="20"/>
      <c r="H103" s="62"/>
      <c r="I103" s="78"/>
      <c r="J103" s="20"/>
      <c r="K103" s="20"/>
      <c r="L103" s="20"/>
      <c r="M103" s="20"/>
      <c r="N103" s="62"/>
      <c r="O103" s="78">
        <v>347</v>
      </c>
      <c r="P103" s="20"/>
      <c r="Q103" s="20"/>
      <c r="R103" s="20"/>
      <c r="S103" s="20"/>
      <c r="T103" s="20">
        <v>757</v>
      </c>
      <c r="U103" s="20"/>
      <c r="V103" s="20"/>
      <c r="W103" s="20"/>
      <c r="X103" s="20"/>
      <c r="Y103" s="20"/>
      <c r="Z103" s="20"/>
      <c r="AA103" s="20">
        <v>298</v>
      </c>
      <c r="AB103" s="20"/>
      <c r="AC103" s="20"/>
      <c r="AD103" s="20"/>
      <c r="AE103" s="20"/>
      <c r="AF103" s="20">
        <v>134</v>
      </c>
      <c r="AG103" s="20"/>
      <c r="AH103" s="62">
        <v>462</v>
      </c>
      <c r="AI103" s="78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62"/>
    </row>
    <row r="104" spans="2:60" x14ac:dyDescent="0.25">
      <c r="B104" s="140"/>
      <c r="C104" s="78"/>
      <c r="D104" s="20"/>
      <c r="E104" s="20"/>
      <c r="F104" s="20"/>
      <c r="G104" s="20"/>
      <c r="H104" s="62"/>
      <c r="I104" s="78"/>
      <c r="J104" s="20"/>
      <c r="K104" s="20"/>
      <c r="L104" s="20"/>
      <c r="M104" s="20"/>
      <c r="N104" s="62"/>
      <c r="O104" s="78">
        <v>225</v>
      </c>
      <c r="P104" s="20"/>
      <c r="Q104" s="20"/>
      <c r="R104" s="20"/>
      <c r="S104" s="20"/>
      <c r="T104" s="20">
        <v>987</v>
      </c>
      <c r="U104" s="20"/>
      <c r="V104" s="20"/>
      <c r="W104" s="20"/>
      <c r="X104" s="20"/>
      <c r="Y104" s="20"/>
      <c r="Z104" s="20"/>
      <c r="AA104" s="20">
        <v>2017</v>
      </c>
      <c r="AB104" s="20"/>
      <c r="AC104" s="20"/>
      <c r="AD104" s="20"/>
      <c r="AE104" s="20"/>
      <c r="AF104" s="20">
        <v>2217</v>
      </c>
      <c r="AG104" s="20"/>
      <c r="AH104" s="62">
        <v>420</v>
      </c>
      <c r="AI104" s="78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62"/>
    </row>
    <row r="105" spans="2:60" x14ac:dyDescent="0.25">
      <c r="B105" s="140"/>
      <c r="C105" s="78"/>
      <c r="D105" s="20"/>
      <c r="E105" s="20"/>
      <c r="F105" s="20"/>
      <c r="G105" s="20"/>
      <c r="H105" s="62"/>
      <c r="I105" s="78"/>
      <c r="J105" s="20"/>
      <c r="K105" s="20"/>
      <c r="L105" s="20"/>
      <c r="M105" s="20"/>
      <c r="N105" s="62"/>
      <c r="O105" s="78">
        <v>211</v>
      </c>
      <c r="P105" s="20"/>
      <c r="Q105" s="20"/>
      <c r="R105" s="20"/>
      <c r="S105" s="20"/>
      <c r="T105" s="20">
        <v>108</v>
      </c>
      <c r="U105" s="20"/>
      <c r="V105" s="20"/>
      <c r="W105" s="20"/>
      <c r="X105" s="20"/>
      <c r="Y105" s="20"/>
      <c r="Z105" s="20"/>
      <c r="AA105" s="20">
        <v>2187</v>
      </c>
      <c r="AB105" s="20"/>
      <c r="AC105" s="20"/>
      <c r="AD105" s="20"/>
      <c r="AE105" s="20"/>
      <c r="AF105" s="20">
        <v>1622</v>
      </c>
      <c r="AG105" s="20"/>
      <c r="AH105" s="62">
        <v>64</v>
      </c>
      <c r="AI105" s="78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62"/>
    </row>
    <row r="106" spans="2:60" x14ac:dyDescent="0.25">
      <c r="B106" s="140"/>
      <c r="C106" s="78"/>
      <c r="D106" s="20"/>
      <c r="E106" s="20"/>
      <c r="F106" s="20"/>
      <c r="G106" s="20"/>
      <c r="H106" s="62"/>
      <c r="I106" s="78"/>
      <c r="J106" s="20"/>
      <c r="K106" s="20"/>
      <c r="L106" s="20"/>
      <c r="M106" s="20"/>
      <c r="N106" s="62"/>
      <c r="O106" s="78">
        <v>950</v>
      </c>
      <c r="P106" s="20"/>
      <c r="Q106" s="20"/>
      <c r="R106" s="20"/>
      <c r="S106" s="20"/>
      <c r="T106" s="20">
        <v>538</v>
      </c>
      <c r="U106" s="20"/>
      <c r="V106" s="20"/>
      <c r="W106" s="20"/>
      <c r="X106" s="20"/>
      <c r="Y106" s="20"/>
      <c r="Z106" s="20"/>
      <c r="AA106" s="20">
        <v>129</v>
      </c>
      <c r="AB106" s="20"/>
      <c r="AC106" s="20"/>
      <c r="AD106" s="20"/>
      <c r="AE106" s="20"/>
      <c r="AF106" s="20">
        <v>1512</v>
      </c>
      <c r="AG106" s="20"/>
      <c r="AH106" s="62"/>
      <c r="AI106" s="78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62"/>
    </row>
    <row r="107" spans="2:60" x14ac:dyDescent="0.25">
      <c r="B107" s="140"/>
      <c r="C107" s="78"/>
      <c r="D107" s="20"/>
      <c r="E107" s="20"/>
      <c r="F107" s="20"/>
      <c r="G107" s="20"/>
      <c r="H107" s="62"/>
      <c r="I107" s="78"/>
      <c r="J107" s="20"/>
      <c r="K107" s="20"/>
      <c r="L107" s="20"/>
      <c r="M107" s="20"/>
      <c r="N107" s="62"/>
      <c r="O107" s="78">
        <v>248</v>
      </c>
      <c r="P107" s="20"/>
      <c r="Q107" s="20"/>
      <c r="R107" s="20"/>
      <c r="S107" s="20"/>
      <c r="T107" s="20">
        <v>499</v>
      </c>
      <c r="U107" s="20"/>
      <c r="V107" s="20"/>
      <c r="W107" s="20"/>
      <c r="X107" s="20"/>
      <c r="Y107" s="20"/>
      <c r="Z107" s="20"/>
      <c r="AA107" s="20">
        <v>76</v>
      </c>
      <c r="AB107" s="20"/>
      <c r="AC107" s="20"/>
      <c r="AD107" s="20"/>
      <c r="AE107" s="20"/>
      <c r="AF107" s="20">
        <v>484</v>
      </c>
      <c r="AG107" s="20"/>
      <c r="AH107" s="62"/>
      <c r="AI107" s="78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62"/>
    </row>
    <row r="108" spans="2:60" x14ac:dyDescent="0.25">
      <c r="B108" s="140"/>
      <c r="C108" s="78"/>
      <c r="D108" s="20"/>
      <c r="E108" s="20"/>
      <c r="F108" s="20"/>
      <c r="G108" s="20"/>
      <c r="H108" s="62"/>
      <c r="I108" s="78"/>
      <c r="J108" s="20"/>
      <c r="K108" s="20"/>
      <c r="L108" s="20"/>
      <c r="M108" s="20"/>
      <c r="N108" s="62"/>
      <c r="O108" s="78">
        <v>288</v>
      </c>
      <c r="P108" s="20"/>
      <c r="Q108" s="20"/>
      <c r="R108" s="20"/>
      <c r="S108" s="20"/>
      <c r="T108" s="20">
        <v>900</v>
      </c>
      <c r="U108" s="20"/>
      <c r="V108" s="20"/>
      <c r="W108" s="20"/>
      <c r="X108" s="20"/>
      <c r="Y108" s="20"/>
      <c r="Z108" s="20"/>
      <c r="AA108" s="20">
        <v>259</v>
      </c>
      <c r="AB108" s="20"/>
      <c r="AC108" s="20"/>
      <c r="AD108" s="20"/>
      <c r="AE108" s="20"/>
      <c r="AF108" s="20">
        <v>420</v>
      </c>
      <c r="AG108" s="20"/>
      <c r="AH108" s="62"/>
      <c r="AI108" s="78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62"/>
    </row>
    <row r="109" spans="2:60" x14ac:dyDescent="0.25">
      <c r="B109" s="140"/>
      <c r="C109" s="78"/>
      <c r="D109" s="20"/>
      <c r="E109" s="20"/>
      <c r="F109" s="20"/>
      <c r="G109" s="20"/>
      <c r="H109" s="62"/>
      <c r="I109" s="78"/>
      <c r="J109" s="20"/>
      <c r="K109" s="20"/>
      <c r="L109" s="20"/>
      <c r="M109" s="20"/>
      <c r="N109" s="62"/>
      <c r="O109" s="78">
        <v>336</v>
      </c>
      <c r="P109" s="20"/>
      <c r="Q109" s="20"/>
      <c r="R109" s="20"/>
      <c r="S109" s="20"/>
      <c r="T109" s="20">
        <v>342</v>
      </c>
      <c r="U109" s="20"/>
      <c r="V109" s="20"/>
      <c r="W109" s="20"/>
      <c r="X109" s="20"/>
      <c r="Y109" s="20"/>
      <c r="Z109" s="20"/>
      <c r="AA109" s="20">
        <v>217</v>
      </c>
      <c r="AB109" s="20"/>
      <c r="AC109" s="20"/>
      <c r="AD109" s="20"/>
      <c r="AE109" s="20"/>
      <c r="AF109" s="20">
        <v>252</v>
      </c>
      <c r="AG109" s="20"/>
      <c r="AH109" s="62"/>
      <c r="AI109" s="78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62"/>
    </row>
    <row r="110" spans="2:60" x14ac:dyDescent="0.25">
      <c r="B110" s="140"/>
      <c r="C110" s="78"/>
      <c r="D110" s="20"/>
      <c r="E110" s="20"/>
      <c r="F110" s="20"/>
      <c r="G110" s="20"/>
      <c r="H110" s="62"/>
      <c r="I110" s="78"/>
      <c r="J110" s="20"/>
      <c r="K110" s="20"/>
      <c r="L110" s="20"/>
      <c r="M110" s="20"/>
      <c r="N110" s="62"/>
      <c r="O110" s="78">
        <v>603</v>
      </c>
      <c r="P110" s="20"/>
      <c r="Q110" s="20"/>
      <c r="R110" s="20"/>
      <c r="S110" s="20"/>
      <c r="T110" s="20">
        <v>101</v>
      </c>
      <c r="U110" s="20"/>
      <c r="V110" s="20"/>
      <c r="W110" s="20"/>
      <c r="X110" s="20"/>
      <c r="Y110" s="20"/>
      <c r="Z110" s="20"/>
      <c r="AA110" s="20">
        <v>360</v>
      </c>
      <c r="AB110" s="20"/>
      <c r="AC110" s="20"/>
      <c r="AD110" s="20"/>
      <c r="AE110" s="20"/>
      <c r="AF110" s="20">
        <v>1326</v>
      </c>
      <c r="AG110" s="20"/>
      <c r="AH110" s="62"/>
      <c r="AI110" s="78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62"/>
    </row>
    <row r="111" spans="2:60" x14ac:dyDescent="0.25">
      <c r="B111" s="140"/>
      <c r="C111" s="78"/>
      <c r="D111" s="20"/>
      <c r="E111" s="20"/>
      <c r="F111" s="20"/>
      <c r="G111" s="20"/>
      <c r="H111" s="62"/>
      <c r="I111" s="78"/>
      <c r="J111" s="20"/>
      <c r="K111" s="20"/>
      <c r="L111" s="20"/>
      <c r="M111" s="20"/>
      <c r="N111" s="62"/>
      <c r="O111" s="78">
        <v>268</v>
      </c>
      <c r="P111" s="20"/>
      <c r="Q111" s="20"/>
      <c r="R111" s="20"/>
      <c r="S111" s="20"/>
      <c r="T111" s="20">
        <v>130</v>
      </c>
      <c r="U111" s="20"/>
      <c r="V111" s="20"/>
      <c r="W111" s="20"/>
      <c r="X111" s="20"/>
      <c r="Y111" s="20"/>
      <c r="Z111" s="20"/>
      <c r="AA111" s="20">
        <v>165</v>
      </c>
      <c r="AB111" s="20"/>
      <c r="AC111" s="20"/>
      <c r="AD111" s="20"/>
      <c r="AE111" s="20"/>
      <c r="AF111" s="20">
        <v>1929</v>
      </c>
      <c r="AG111" s="20"/>
      <c r="AH111" s="62"/>
      <c r="AI111" s="78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62"/>
    </row>
    <row r="112" spans="2:60" x14ac:dyDescent="0.25">
      <c r="B112" s="140"/>
      <c r="C112" s="78"/>
      <c r="D112" s="20"/>
      <c r="E112" s="20"/>
      <c r="F112" s="20"/>
      <c r="G112" s="20"/>
      <c r="H112" s="62"/>
      <c r="I112" s="78"/>
      <c r="J112" s="20"/>
      <c r="K112" s="20"/>
      <c r="L112" s="20"/>
      <c r="M112" s="20"/>
      <c r="N112" s="62"/>
      <c r="O112" s="78">
        <v>2065</v>
      </c>
      <c r="P112" s="20"/>
      <c r="Q112" s="20"/>
      <c r="R112" s="20"/>
      <c r="S112" s="20"/>
      <c r="T112" s="20">
        <v>107</v>
      </c>
      <c r="U112" s="20"/>
      <c r="V112" s="20"/>
      <c r="W112" s="20"/>
      <c r="X112" s="20"/>
      <c r="Y112" s="20"/>
      <c r="Z112" s="20"/>
      <c r="AA112" s="20">
        <v>202</v>
      </c>
      <c r="AB112" s="20"/>
      <c r="AC112" s="20"/>
      <c r="AD112" s="20"/>
      <c r="AE112" s="20"/>
      <c r="AF112" s="20">
        <v>247</v>
      </c>
      <c r="AG112" s="20"/>
      <c r="AH112" s="62"/>
      <c r="AI112" s="78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62"/>
    </row>
    <row r="113" spans="2:60" x14ac:dyDescent="0.25">
      <c r="B113" s="140"/>
      <c r="C113" s="78"/>
      <c r="D113" s="20"/>
      <c r="E113" s="20"/>
      <c r="F113" s="20"/>
      <c r="G113" s="20"/>
      <c r="H113" s="62"/>
      <c r="I113" s="78"/>
      <c r="J113" s="20"/>
      <c r="K113" s="20"/>
      <c r="L113" s="20"/>
      <c r="M113" s="20"/>
      <c r="N113" s="62"/>
      <c r="O113" s="78">
        <v>252</v>
      </c>
      <c r="P113" s="20"/>
      <c r="Q113" s="20"/>
      <c r="R113" s="20"/>
      <c r="S113" s="20"/>
      <c r="T113" s="20">
        <v>239</v>
      </c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>
        <v>2479</v>
      </c>
      <c r="AG113" s="20"/>
      <c r="AH113" s="62"/>
      <c r="AI113" s="78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62"/>
    </row>
    <row r="114" spans="2:60" x14ac:dyDescent="0.25">
      <c r="B114" s="140"/>
      <c r="C114" s="78"/>
      <c r="D114" s="20"/>
      <c r="E114" s="20"/>
      <c r="F114" s="20"/>
      <c r="G114" s="20"/>
      <c r="H114" s="62"/>
      <c r="I114" s="78"/>
      <c r="J114" s="20"/>
      <c r="K114" s="20"/>
      <c r="L114" s="20"/>
      <c r="M114" s="20"/>
      <c r="N114" s="62"/>
      <c r="O114" s="78">
        <v>773</v>
      </c>
      <c r="P114" s="20"/>
      <c r="Q114" s="20"/>
      <c r="R114" s="20"/>
      <c r="S114" s="20"/>
      <c r="T114" s="20">
        <v>200</v>
      </c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>
        <v>599</v>
      </c>
      <c r="AG114" s="20"/>
      <c r="AH114" s="62"/>
      <c r="AI114" s="78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62"/>
    </row>
    <row r="115" spans="2:60" x14ac:dyDescent="0.25">
      <c r="B115" s="140"/>
      <c r="C115" s="78"/>
      <c r="D115" s="20"/>
      <c r="E115" s="20"/>
      <c r="F115" s="20"/>
      <c r="G115" s="20"/>
      <c r="H115" s="62"/>
      <c r="I115" s="78"/>
      <c r="J115" s="20"/>
      <c r="K115" s="20"/>
      <c r="L115" s="20"/>
      <c r="M115" s="20"/>
      <c r="N115" s="62"/>
      <c r="O115" s="78">
        <v>284</v>
      </c>
      <c r="P115" s="20"/>
      <c r="Q115" s="20"/>
      <c r="R115" s="20"/>
      <c r="S115" s="20"/>
      <c r="T115" s="20">
        <v>50</v>
      </c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>
        <v>194</v>
      </c>
      <c r="AG115" s="20"/>
      <c r="AH115" s="62"/>
      <c r="AI115" s="78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62"/>
    </row>
    <row r="116" spans="2:60" x14ac:dyDescent="0.25">
      <c r="B116" s="140"/>
      <c r="C116" s="78"/>
      <c r="D116" s="20"/>
      <c r="E116" s="20"/>
      <c r="F116" s="20"/>
      <c r="G116" s="20"/>
      <c r="H116" s="62"/>
      <c r="I116" s="78"/>
      <c r="J116" s="20"/>
      <c r="K116" s="20"/>
      <c r="L116" s="20"/>
      <c r="M116" s="20"/>
      <c r="N116" s="62"/>
      <c r="O116" s="78">
        <v>339</v>
      </c>
      <c r="P116" s="20"/>
      <c r="Q116" s="20"/>
      <c r="R116" s="20"/>
      <c r="S116" s="20"/>
      <c r="T116" s="20">
        <v>195</v>
      </c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>
        <v>305</v>
      </c>
      <c r="AG116" s="20"/>
      <c r="AH116" s="62"/>
      <c r="AI116" s="78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62"/>
    </row>
    <row r="117" spans="2:60" x14ac:dyDescent="0.25">
      <c r="B117" s="140"/>
      <c r="C117" s="78"/>
      <c r="D117" s="20"/>
      <c r="E117" s="20"/>
      <c r="F117" s="20"/>
      <c r="G117" s="20"/>
      <c r="H117" s="62"/>
      <c r="I117" s="78"/>
      <c r="J117" s="20"/>
      <c r="K117" s="20"/>
      <c r="L117" s="20"/>
      <c r="M117" s="20"/>
      <c r="N117" s="62"/>
      <c r="O117" s="78">
        <v>3137</v>
      </c>
      <c r="P117" s="20"/>
      <c r="Q117" s="20"/>
      <c r="R117" s="20"/>
      <c r="S117" s="20"/>
      <c r="T117" s="20">
        <v>83</v>
      </c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>
        <v>1211</v>
      </c>
      <c r="AG117" s="20"/>
      <c r="AH117" s="62"/>
      <c r="AI117" s="78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62"/>
    </row>
    <row r="118" spans="2:60" x14ac:dyDescent="0.25">
      <c r="B118" s="140"/>
      <c r="C118" s="78"/>
      <c r="D118" s="20"/>
      <c r="E118" s="20"/>
      <c r="F118" s="20"/>
      <c r="G118" s="20"/>
      <c r="H118" s="62"/>
      <c r="I118" s="78"/>
      <c r="J118" s="20"/>
      <c r="K118" s="20"/>
      <c r="L118" s="20"/>
      <c r="M118" s="20"/>
      <c r="N118" s="62"/>
      <c r="O118" s="78">
        <v>661</v>
      </c>
      <c r="P118" s="20"/>
      <c r="Q118" s="20"/>
      <c r="R118" s="20"/>
      <c r="S118" s="20"/>
      <c r="T118" s="20">
        <v>177</v>
      </c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>
        <v>709</v>
      </c>
      <c r="AG118" s="20"/>
      <c r="AH118" s="62"/>
      <c r="AI118" s="78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62"/>
    </row>
    <row r="119" spans="2:60" x14ac:dyDescent="0.25">
      <c r="B119" s="140"/>
      <c r="C119" s="78"/>
      <c r="D119" s="20"/>
      <c r="E119" s="20"/>
      <c r="F119" s="20"/>
      <c r="G119" s="20"/>
      <c r="H119" s="62"/>
      <c r="I119" s="78"/>
      <c r="J119" s="20"/>
      <c r="K119" s="20"/>
      <c r="L119" s="20"/>
      <c r="M119" s="20"/>
      <c r="N119" s="62"/>
      <c r="O119" s="78">
        <v>667</v>
      </c>
      <c r="P119" s="20"/>
      <c r="Q119" s="20"/>
      <c r="R119" s="20"/>
      <c r="S119" s="20"/>
      <c r="T119" s="20">
        <v>58</v>
      </c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>
        <v>982</v>
      </c>
      <c r="AG119" s="20"/>
      <c r="AH119" s="62"/>
      <c r="AI119" s="78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62"/>
    </row>
    <row r="120" spans="2:60" x14ac:dyDescent="0.25">
      <c r="B120" s="140"/>
      <c r="C120" s="78"/>
      <c r="D120" s="20"/>
      <c r="E120" s="20"/>
      <c r="F120" s="20"/>
      <c r="G120" s="20"/>
      <c r="H120" s="62"/>
      <c r="I120" s="78"/>
      <c r="J120" s="20"/>
      <c r="K120" s="20"/>
      <c r="L120" s="20"/>
      <c r="M120" s="20"/>
      <c r="N120" s="62"/>
      <c r="O120" s="78">
        <v>118</v>
      </c>
      <c r="P120" s="20"/>
      <c r="Q120" s="20"/>
      <c r="R120" s="20"/>
      <c r="S120" s="20"/>
      <c r="T120" s="20">
        <v>423</v>
      </c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>
        <v>572</v>
      </c>
      <c r="AG120" s="20"/>
      <c r="AH120" s="62"/>
      <c r="AI120" s="78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62"/>
    </row>
    <row r="121" spans="2:60" x14ac:dyDescent="0.25">
      <c r="B121" s="140"/>
      <c r="C121" s="78"/>
      <c r="D121" s="20"/>
      <c r="E121" s="20"/>
      <c r="F121" s="20"/>
      <c r="G121" s="20"/>
      <c r="H121" s="62"/>
      <c r="I121" s="78"/>
      <c r="J121" s="20"/>
      <c r="K121" s="20"/>
      <c r="L121" s="20"/>
      <c r="M121" s="20"/>
      <c r="N121" s="62"/>
      <c r="O121" s="78">
        <v>217</v>
      </c>
      <c r="P121" s="20"/>
      <c r="Q121" s="20"/>
      <c r="R121" s="20"/>
      <c r="S121" s="20"/>
      <c r="T121" s="20">
        <v>626</v>
      </c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>
        <v>14813</v>
      </c>
      <c r="AG121" s="20"/>
      <c r="AH121" s="62"/>
      <c r="AI121" s="78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62"/>
    </row>
    <row r="122" spans="2:60" x14ac:dyDescent="0.25">
      <c r="B122" s="140"/>
      <c r="C122" s="78"/>
      <c r="D122" s="20"/>
      <c r="E122" s="20"/>
      <c r="F122" s="20"/>
      <c r="G122" s="20"/>
      <c r="H122" s="62"/>
      <c r="I122" s="78"/>
      <c r="J122" s="20"/>
      <c r="K122" s="20"/>
      <c r="L122" s="20"/>
      <c r="M122" s="20"/>
      <c r="N122" s="62"/>
      <c r="O122" s="78">
        <v>323</v>
      </c>
      <c r="P122" s="20"/>
      <c r="Q122" s="20"/>
      <c r="R122" s="20"/>
      <c r="S122" s="20"/>
      <c r="T122" s="20">
        <v>434</v>
      </c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>
        <v>14222</v>
      </c>
      <c r="AG122" s="20"/>
      <c r="AH122" s="62"/>
      <c r="AI122" s="78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62"/>
    </row>
    <row r="123" spans="2:60" x14ac:dyDescent="0.25">
      <c r="B123" s="140"/>
      <c r="C123" s="78"/>
      <c r="D123" s="20"/>
      <c r="E123" s="20"/>
      <c r="F123" s="20"/>
      <c r="G123" s="20"/>
      <c r="H123" s="62"/>
      <c r="I123" s="78"/>
      <c r="J123" s="20"/>
      <c r="K123" s="20"/>
      <c r="L123" s="20"/>
      <c r="M123" s="20"/>
      <c r="N123" s="62"/>
      <c r="O123" s="78">
        <v>912</v>
      </c>
      <c r="P123" s="20"/>
      <c r="Q123" s="20"/>
      <c r="R123" s="20"/>
      <c r="S123" s="20"/>
      <c r="T123" s="20">
        <v>996</v>
      </c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>
        <v>1208</v>
      </c>
      <c r="AG123" s="20"/>
      <c r="AH123" s="62"/>
      <c r="AI123" s="78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62"/>
    </row>
    <row r="124" spans="2:60" x14ac:dyDescent="0.25">
      <c r="B124" s="140"/>
      <c r="C124" s="78"/>
      <c r="D124" s="20"/>
      <c r="E124" s="20"/>
      <c r="F124" s="20"/>
      <c r="G124" s="20"/>
      <c r="H124" s="62"/>
      <c r="I124" s="78"/>
      <c r="J124" s="20"/>
      <c r="K124" s="20"/>
      <c r="L124" s="20"/>
      <c r="M124" s="20"/>
      <c r="N124" s="62"/>
      <c r="O124" s="78">
        <v>533</v>
      </c>
      <c r="P124" s="20"/>
      <c r="Q124" s="20"/>
      <c r="R124" s="20"/>
      <c r="S124" s="20"/>
      <c r="T124" s="20">
        <v>658</v>
      </c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>
        <v>3215</v>
      </c>
      <c r="AG124" s="20"/>
      <c r="AH124" s="62"/>
      <c r="AI124" s="78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62"/>
    </row>
    <row r="125" spans="2:60" x14ac:dyDescent="0.25">
      <c r="B125" s="140"/>
      <c r="C125" s="78"/>
      <c r="D125" s="20"/>
      <c r="E125" s="20"/>
      <c r="F125" s="20"/>
      <c r="G125" s="20"/>
      <c r="H125" s="62"/>
      <c r="I125" s="78"/>
      <c r="J125" s="20"/>
      <c r="K125" s="20"/>
      <c r="L125" s="20"/>
      <c r="M125" s="20"/>
      <c r="N125" s="62"/>
      <c r="O125" s="78">
        <v>352</v>
      </c>
      <c r="P125" s="20"/>
      <c r="Q125" s="20"/>
      <c r="R125" s="20"/>
      <c r="S125" s="20"/>
      <c r="T125" s="20">
        <v>579</v>
      </c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>
        <v>1415</v>
      </c>
      <c r="AG125" s="20"/>
      <c r="AH125" s="62"/>
      <c r="AI125" s="78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62"/>
    </row>
    <row r="126" spans="2:60" x14ac:dyDescent="0.25">
      <c r="B126" s="140"/>
      <c r="C126" s="78"/>
      <c r="D126" s="20"/>
      <c r="E126" s="20"/>
      <c r="F126" s="20"/>
      <c r="G126" s="20"/>
      <c r="H126" s="62"/>
      <c r="I126" s="78"/>
      <c r="J126" s="20"/>
      <c r="K126" s="20"/>
      <c r="L126" s="20"/>
      <c r="M126" s="20"/>
      <c r="N126" s="62"/>
      <c r="O126" s="78">
        <v>141</v>
      </c>
      <c r="P126" s="20"/>
      <c r="Q126" s="20"/>
      <c r="R126" s="20"/>
      <c r="S126" s="20"/>
      <c r="T126" s="20">
        <v>168</v>
      </c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>
        <v>530</v>
      </c>
      <c r="AG126" s="20"/>
      <c r="AH126" s="62"/>
      <c r="AI126" s="78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62"/>
    </row>
    <row r="127" spans="2:60" x14ac:dyDescent="0.25">
      <c r="B127" s="140"/>
      <c r="C127" s="78"/>
      <c r="D127" s="20"/>
      <c r="E127" s="20"/>
      <c r="F127" s="20"/>
      <c r="G127" s="20"/>
      <c r="H127" s="62"/>
      <c r="I127" s="78"/>
      <c r="J127" s="20"/>
      <c r="K127" s="20"/>
      <c r="L127" s="20"/>
      <c r="M127" s="20"/>
      <c r="N127" s="62"/>
      <c r="O127" s="78">
        <v>1070</v>
      </c>
      <c r="P127" s="20"/>
      <c r="Q127" s="20"/>
      <c r="R127" s="20"/>
      <c r="S127" s="20"/>
      <c r="T127" s="20">
        <v>136</v>
      </c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>
        <v>609</v>
      </c>
      <c r="AG127" s="20"/>
      <c r="AH127" s="62"/>
      <c r="AI127" s="78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62"/>
    </row>
    <row r="128" spans="2:60" x14ac:dyDescent="0.25">
      <c r="B128" s="140"/>
      <c r="C128" s="78"/>
      <c r="D128" s="20"/>
      <c r="E128" s="20"/>
      <c r="F128" s="20"/>
      <c r="G128" s="20"/>
      <c r="H128" s="62"/>
      <c r="I128" s="78"/>
      <c r="J128" s="20"/>
      <c r="K128" s="20"/>
      <c r="L128" s="20"/>
      <c r="M128" s="20"/>
      <c r="N128" s="62"/>
      <c r="O128" s="78">
        <v>868</v>
      </c>
      <c r="P128" s="20"/>
      <c r="Q128" s="20"/>
      <c r="R128" s="20"/>
      <c r="S128" s="20"/>
      <c r="T128" s="20">
        <v>287</v>
      </c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>
        <v>726</v>
      </c>
      <c r="AG128" s="20"/>
      <c r="AH128" s="62"/>
      <c r="AI128" s="78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62"/>
    </row>
    <row r="129" spans="2:60" x14ac:dyDescent="0.25">
      <c r="B129" s="140"/>
      <c r="C129" s="78"/>
      <c r="D129" s="20"/>
      <c r="E129" s="20"/>
      <c r="F129" s="20"/>
      <c r="G129" s="20"/>
      <c r="H129" s="62"/>
      <c r="I129" s="78"/>
      <c r="J129" s="20"/>
      <c r="K129" s="20"/>
      <c r="L129" s="20"/>
      <c r="M129" s="20"/>
      <c r="N129" s="62"/>
      <c r="O129" s="78">
        <v>1078</v>
      </c>
      <c r="P129" s="20"/>
      <c r="Q129" s="20"/>
      <c r="R129" s="20"/>
      <c r="S129" s="20"/>
      <c r="T129" s="20">
        <v>822</v>
      </c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>
        <v>194</v>
      </c>
      <c r="AG129" s="20"/>
      <c r="AH129" s="62"/>
      <c r="AI129" s="78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62"/>
    </row>
    <row r="130" spans="2:60" x14ac:dyDescent="0.25">
      <c r="B130" s="140"/>
      <c r="C130" s="78"/>
      <c r="D130" s="20"/>
      <c r="E130" s="20"/>
      <c r="F130" s="20"/>
      <c r="G130" s="20"/>
      <c r="H130" s="62"/>
      <c r="I130" s="78"/>
      <c r="J130" s="20"/>
      <c r="K130" s="20"/>
      <c r="L130" s="20"/>
      <c r="M130" s="20"/>
      <c r="N130" s="62"/>
      <c r="O130" s="78">
        <v>1732</v>
      </c>
      <c r="P130" s="20"/>
      <c r="Q130" s="20"/>
      <c r="R130" s="20"/>
      <c r="S130" s="20"/>
      <c r="T130" s="20">
        <v>306</v>
      </c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>
        <v>278</v>
      </c>
      <c r="AG130" s="20"/>
      <c r="AH130" s="62"/>
      <c r="AI130" s="78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62"/>
    </row>
    <row r="131" spans="2:60" x14ac:dyDescent="0.25">
      <c r="B131" s="140"/>
      <c r="C131" s="78"/>
      <c r="D131" s="20"/>
      <c r="E131" s="20"/>
      <c r="F131" s="20"/>
      <c r="G131" s="20"/>
      <c r="H131" s="62"/>
      <c r="I131" s="78"/>
      <c r="J131" s="20"/>
      <c r="K131" s="20"/>
      <c r="L131" s="20"/>
      <c r="M131" s="20"/>
      <c r="N131" s="62"/>
      <c r="O131" s="78">
        <v>611</v>
      </c>
      <c r="P131" s="20"/>
      <c r="Q131" s="20"/>
      <c r="R131" s="20"/>
      <c r="S131" s="20"/>
      <c r="T131" s="20">
        <v>492</v>
      </c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>
        <v>253</v>
      </c>
      <c r="AG131" s="20"/>
      <c r="AH131" s="62"/>
      <c r="AI131" s="78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62"/>
    </row>
    <row r="132" spans="2:60" x14ac:dyDescent="0.25">
      <c r="B132" s="140"/>
      <c r="C132" s="78"/>
      <c r="D132" s="20"/>
      <c r="E132" s="20"/>
      <c r="F132" s="20"/>
      <c r="G132" s="20"/>
      <c r="H132" s="62"/>
      <c r="I132" s="78"/>
      <c r="J132" s="20"/>
      <c r="K132" s="20"/>
      <c r="L132" s="20"/>
      <c r="M132" s="20"/>
      <c r="N132" s="62"/>
      <c r="O132" s="78">
        <v>983</v>
      </c>
      <c r="P132" s="20"/>
      <c r="Q132" s="20"/>
      <c r="R132" s="20"/>
      <c r="S132" s="20"/>
      <c r="T132" s="20">
        <v>201</v>
      </c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>
        <v>466</v>
      </c>
      <c r="AG132" s="20"/>
      <c r="AH132" s="62"/>
      <c r="AI132" s="78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62"/>
    </row>
    <row r="133" spans="2:60" x14ac:dyDescent="0.25">
      <c r="B133" s="140"/>
      <c r="C133" s="78"/>
      <c r="D133" s="20"/>
      <c r="E133" s="20"/>
      <c r="F133" s="20"/>
      <c r="G133" s="20"/>
      <c r="H133" s="62"/>
      <c r="I133" s="78"/>
      <c r="J133" s="20"/>
      <c r="K133" s="20"/>
      <c r="L133" s="20"/>
      <c r="M133" s="20"/>
      <c r="N133" s="62"/>
      <c r="O133" s="78">
        <v>685</v>
      </c>
      <c r="P133" s="20"/>
      <c r="Q133" s="20"/>
      <c r="R133" s="20"/>
      <c r="S133" s="20"/>
      <c r="T133" s="20">
        <v>258</v>
      </c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>
        <v>295</v>
      </c>
      <c r="AG133" s="20"/>
      <c r="AH133" s="62"/>
      <c r="AI133" s="78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62"/>
    </row>
    <row r="134" spans="2:60" x14ac:dyDescent="0.25">
      <c r="B134" s="140"/>
      <c r="C134" s="78"/>
      <c r="D134" s="20"/>
      <c r="E134" s="20"/>
      <c r="F134" s="20"/>
      <c r="G134" s="20"/>
      <c r="H134" s="62"/>
      <c r="I134" s="78"/>
      <c r="J134" s="20"/>
      <c r="K134" s="20"/>
      <c r="L134" s="20"/>
      <c r="M134" s="20"/>
      <c r="N134" s="62"/>
      <c r="O134" s="78">
        <v>190</v>
      </c>
      <c r="P134" s="20"/>
      <c r="Q134" s="20"/>
      <c r="R134" s="20"/>
      <c r="S134" s="20"/>
      <c r="T134" s="20">
        <v>256</v>
      </c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>
        <v>330</v>
      </c>
      <c r="AG134" s="20"/>
      <c r="AH134" s="62"/>
      <c r="AI134" s="78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62"/>
    </row>
    <row r="135" spans="2:60" x14ac:dyDescent="0.25">
      <c r="B135" s="140"/>
      <c r="C135" s="78"/>
      <c r="D135" s="20"/>
      <c r="E135" s="20"/>
      <c r="F135" s="20"/>
      <c r="G135" s="20"/>
      <c r="H135" s="62"/>
      <c r="I135" s="78"/>
      <c r="J135" s="20"/>
      <c r="K135" s="20"/>
      <c r="L135" s="20"/>
      <c r="M135" s="20"/>
      <c r="N135" s="62"/>
      <c r="O135" s="78">
        <v>251</v>
      </c>
      <c r="P135" s="20"/>
      <c r="Q135" s="20"/>
      <c r="R135" s="20"/>
      <c r="S135" s="20"/>
      <c r="T135" s="20">
        <v>483</v>
      </c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>
        <v>5419</v>
      </c>
      <c r="AG135" s="20"/>
      <c r="AH135" s="62"/>
      <c r="AI135" s="78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62"/>
    </row>
    <row r="136" spans="2:60" x14ac:dyDescent="0.25">
      <c r="B136" s="140"/>
      <c r="C136" s="78"/>
      <c r="D136" s="20"/>
      <c r="E136" s="20"/>
      <c r="F136" s="20"/>
      <c r="G136" s="20"/>
      <c r="H136" s="62"/>
      <c r="I136" s="78"/>
      <c r="J136" s="20"/>
      <c r="K136" s="20"/>
      <c r="L136" s="20"/>
      <c r="M136" s="20"/>
      <c r="N136" s="62"/>
      <c r="O136" s="78">
        <v>213</v>
      </c>
      <c r="P136" s="20"/>
      <c r="Q136" s="20"/>
      <c r="R136" s="20"/>
      <c r="S136" s="20"/>
      <c r="T136" s="20">
        <v>390</v>
      </c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>
        <v>996</v>
      </c>
      <c r="AG136" s="20"/>
      <c r="AH136" s="62"/>
      <c r="AI136" s="78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62"/>
    </row>
    <row r="137" spans="2:60" x14ac:dyDescent="0.25">
      <c r="B137" s="140"/>
      <c r="C137" s="78"/>
      <c r="D137" s="20"/>
      <c r="E137" s="20"/>
      <c r="F137" s="20"/>
      <c r="G137" s="20"/>
      <c r="H137" s="62"/>
      <c r="I137" s="78"/>
      <c r="J137" s="20"/>
      <c r="K137" s="20"/>
      <c r="L137" s="20"/>
      <c r="M137" s="20"/>
      <c r="N137" s="62"/>
      <c r="O137" s="78">
        <v>695</v>
      </c>
      <c r="P137" s="20"/>
      <c r="Q137" s="20"/>
      <c r="R137" s="20"/>
      <c r="S137" s="20"/>
      <c r="T137" s="20">
        <v>395</v>
      </c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>
        <v>1188</v>
      </c>
      <c r="AG137" s="20"/>
      <c r="AH137" s="62"/>
      <c r="AI137" s="78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62"/>
    </row>
    <row r="138" spans="2:60" x14ac:dyDescent="0.25">
      <c r="B138" s="140"/>
      <c r="C138" s="78"/>
      <c r="D138" s="20"/>
      <c r="E138" s="20"/>
      <c r="F138" s="20"/>
      <c r="G138" s="20"/>
      <c r="H138" s="62"/>
      <c r="I138" s="78"/>
      <c r="J138" s="20"/>
      <c r="K138" s="20"/>
      <c r="L138" s="20"/>
      <c r="M138" s="20"/>
      <c r="N138" s="62"/>
      <c r="O138" s="78">
        <v>585</v>
      </c>
      <c r="P138" s="20"/>
      <c r="Q138" s="20"/>
      <c r="R138" s="20"/>
      <c r="S138" s="20"/>
      <c r="T138" s="20">
        <v>106</v>
      </c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>
        <v>496</v>
      </c>
      <c r="AG138" s="20"/>
      <c r="AH138" s="62"/>
      <c r="AI138" s="78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62"/>
    </row>
    <row r="139" spans="2:60" x14ac:dyDescent="0.25">
      <c r="B139" s="140"/>
      <c r="C139" s="78"/>
      <c r="D139" s="20"/>
      <c r="E139" s="20"/>
      <c r="F139" s="20"/>
      <c r="G139" s="20"/>
      <c r="H139" s="62"/>
      <c r="I139" s="78"/>
      <c r="J139" s="20"/>
      <c r="K139" s="20"/>
      <c r="L139" s="20"/>
      <c r="M139" s="20"/>
      <c r="N139" s="62"/>
      <c r="O139" s="78">
        <v>418</v>
      </c>
      <c r="P139" s="20"/>
      <c r="Q139" s="20"/>
      <c r="R139" s="20"/>
      <c r="S139" s="20"/>
      <c r="T139" s="20">
        <v>143</v>
      </c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>
        <v>914</v>
      </c>
      <c r="AG139" s="20"/>
      <c r="AH139" s="62"/>
      <c r="AI139" s="78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62"/>
    </row>
    <row r="140" spans="2:60" x14ac:dyDescent="0.25">
      <c r="B140" s="140"/>
      <c r="C140" s="78"/>
      <c r="D140" s="20"/>
      <c r="E140" s="20"/>
      <c r="F140" s="20"/>
      <c r="G140" s="20"/>
      <c r="H140" s="62"/>
      <c r="I140" s="78"/>
      <c r="J140" s="20"/>
      <c r="K140" s="20"/>
      <c r="L140" s="20"/>
      <c r="M140" s="20"/>
      <c r="N140" s="62"/>
      <c r="O140" s="78">
        <v>3494</v>
      </c>
      <c r="P140" s="20"/>
      <c r="Q140" s="20"/>
      <c r="R140" s="20"/>
      <c r="S140" s="20"/>
      <c r="T140" s="20">
        <v>324</v>
      </c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>
        <v>495</v>
      </c>
      <c r="AG140" s="20"/>
      <c r="AH140" s="62"/>
      <c r="AI140" s="78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62"/>
    </row>
    <row r="141" spans="2:60" x14ac:dyDescent="0.25">
      <c r="B141" s="140"/>
      <c r="C141" s="78"/>
      <c r="D141" s="20"/>
      <c r="E141" s="20"/>
      <c r="F141" s="20"/>
      <c r="G141" s="20"/>
      <c r="H141" s="62"/>
      <c r="I141" s="78"/>
      <c r="J141" s="20"/>
      <c r="K141" s="20"/>
      <c r="L141" s="20"/>
      <c r="M141" s="20"/>
      <c r="N141" s="62"/>
      <c r="O141" s="78">
        <v>600</v>
      </c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>
        <v>938</v>
      </c>
      <c r="AG141" s="20"/>
      <c r="AH141" s="62"/>
      <c r="AI141" s="78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62"/>
    </row>
    <row r="142" spans="2:60" x14ac:dyDescent="0.25">
      <c r="B142" s="140"/>
      <c r="C142" s="78"/>
      <c r="D142" s="20"/>
      <c r="E142" s="20"/>
      <c r="F142" s="20"/>
      <c r="G142" s="20"/>
      <c r="H142" s="62"/>
      <c r="I142" s="78"/>
      <c r="J142" s="20"/>
      <c r="K142" s="20"/>
      <c r="L142" s="20"/>
      <c r="M142" s="20"/>
      <c r="N142" s="62"/>
      <c r="O142" s="78">
        <v>120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>
        <v>535</v>
      </c>
      <c r="AG142" s="20"/>
      <c r="AH142" s="62"/>
      <c r="AI142" s="78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62"/>
    </row>
    <row r="143" spans="2:60" x14ac:dyDescent="0.25">
      <c r="B143" s="140"/>
      <c r="C143" s="78"/>
      <c r="D143" s="20"/>
      <c r="E143" s="20"/>
      <c r="F143" s="20"/>
      <c r="G143" s="20"/>
      <c r="H143" s="62"/>
      <c r="I143" s="78"/>
      <c r="J143" s="20"/>
      <c r="K143" s="20"/>
      <c r="L143" s="20"/>
      <c r="M143" s="20"/>
      <c r="N143" s="62"/>
      <c r="O143" s="78">
        <v>235</v>
      </c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>
        <v>1008</v>
      </c>
      <c r="AG143" s="20"/>
      <c r="AH143" s="62"/>
      <c r="AI143" s="78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62"/>
    </row>
    <row r="144" spans="2:60" x14ac:dyDescent="0.25">
      <c r="B144" s="140"/>
      <c r="C144" s="78"/>
      <c r="D144" s="20"/>
      <c r="E144" s="20"/>
      <c r="F144" s="20"/>
      <c r="G144" s="20"/>
      <c r="H144" s="62"/>
      <c r="I144" s="78"/>
      <c r="J144" s="20"/>
      <c r="K144" s="20"/>
      <c r="L144" s="20"/>
      <c r="M144" s="20"/>
      <c r="N144" s="62"/>
      <c r="O144" s="78">
        <v>132</v>
      </c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>
        <v>49</v>
      </c>
      <c r="AG144" s="20"/>
      <c r="AH144" s="62"/>
      <c r="AI144" s="78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62"/>
    </row>
    <row r="145" spans="2:60" x14ac:dyDescent="0.25">
      <c r="B145" s="140"/>
      <c r="C145" s="78"/>
      <c r="D145" s="20"/>
      <c r="E145" s="20"/>
      <c r="F145" s="20"/>
      <c r="G145" s="20"/>
      <c r="H145" s="62"/>
      <c r="I145" s="78"/>
      <c r="J145" s="20"/>
      <c r="K145" s="20"/>
      <c r="L145" s="20"/>
      <c r="M145" s="20"/>
      <c r="N145" s="62"/>
      <c r="O145" s="78">
        <v>377</v>
      </c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62"/>
      <c r="AI145" s="78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62"/>
    </row>
    <row r="146" spans="2:60" x14ac:dyDescent="0.25">
      <c r="B146" s="140"/>
      <c r="C146" s="78"/>
      <c r="D146" s="20"/>
      <c r="E146" s="20"/>
      <c r="F146" s="20"/>
      <c r="G146" s="20"/>
      <c r="H146" s="62"/>
      <c r="I146" s="78"/>
      <c r="J146" s="20"/>
      <c r="K146" s="20"/>
      <c r="L146" s="20"/>
      <c r="M146" s="20"/>
      <c r="N146" s="62"/>
      <c r="O146" s="78">
        <v>147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62"/>
      <c r="AI146" s="78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62"/>
    </row>
    <row r="147" spans="2:60" x14ac:dyDescent="0.25">
      <c r="B147" s="140"/>
      <c r="C147" s="78"/>
      <c r="D147" s="20"/>
      <c r="E147" s="20"/>
      <c r="F147" s="20"/>
      <c r="G147" s="20"/>
      <c r="H147" s="62"/>
      <c r="I147" s="78"/>
      <c r="J147" s="20"/>
      <c r="K147" s="20"/>
      <c r="L147" s="20"/>
      <c r="M147" s="20"/>
      <c r="N147" s="62"/>
      <c r="O147" s="78">
        <v>1845</v>
      </c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62"/>
      <c r="AI147" s="78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62"/>
    </row>
    <row r="148" spans="2:60" x14ac:dyDescent="0.25">
      <c r="B148" s="140"/>
      <c r="C148" s="78"/>
      <c r="D148" s="20"/>
      <c r="E148" s="20"/>
      <c r="F148" s="20"/>
      <c r="G148" s="20"/>
      <c r="H148" s="62"/>
      <c r="I148" s="78"/>
      <c r="J148" s="20"/>
      <c r="K148" s="20"/>
      <c r="L148" s="20"/>
      <c r="M148" s="20"/>
      <c r="N148" s="62"/>
      <c r="O148" s="78">
        <v>133</v>
      </c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62"/>
      <c r="AI148" s="78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62"/>
    </row>
    <row r="149" spans="2:60" x14ac:dyDescent="0.25">
      <c r="B149" s="140"/>
      <c r="C149" s="78"/>
      <c r="D149" s="20"/>
      <c r="E149" s="20"/>
      <c r="F149" s="20"/>
      <c r="G149" s="20"/>
      <c r="H149" s="62"/>
      <c r="I149" s="78"/>
      <c r="J149" s="20"/>
      <c r="K149" s="20"/>
      <c r="L149" s="20"/>
      <c r="M149" s="20"/>
      <c r="N149" s="62"/>
      <c r="O149" s="78">
        <v>256</v>
      </c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62"/>
      <c r="AI149" s="78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62"/>
    </row>
    <row r="150" spans="2:60" x14ac:dyDescent="0.25">
      <c r="B150" s="140"/>
      <c r="C150" s="78"/>
      <c r="D150" s="20"/>
      <c r="E150" s="20"/>
      <c r="F150" s="20"/>
      <c r="G150" s="20"/>
      <c r="H150" s="62"/>
      <c r="I150" s="78"/>
      <c r="J150" s="20"/>
      <c r="K150" s="20"/>
      <c r="L150" s="20"/>
      <c r="M150" s="20"/>
      <c r="N150" s="62"/>
      <c r="O150" s="78">
        <v>647</v>
      </c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62"/>
      <c r="AI150" s="78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62"/>
    </row>
    <row r="151" spans="2:60" x14ac:dyDescent="0.25">
      <c r="B151" s="140"/>
      <c r="C151" s="78"/>
      <c r="D151" s="20"/>
      <c r="E151" s="20"/>
      <c r="F151" s="20"/>
      <c r="G151" s="20"/>
      <c r="H151" s="62"/>
      <c r="I151" s="78"/>
      <c r="J151" s="20"/>
      <c r="K151" s="20"/>
      <c r="L151" s="20"/>
      <c r="M151" s="20"/>
      <c r="N151" s="62"/>
      <c r="O151" s="78">
        <v>211</v>
      </c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62"/>
      <c r="AI151" s="78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62"/>
    </row>
    <row r="152" spans="2:60" x14ac:dyDescent="0.25">
      <c r="B152" s="140"/>
      <c r="C152" s="78"/>
      <c r="D152" s="20"/>
      <c r="E152" s="20"/>
      <c r="F152" s="20"/>
      <c r="G152" s="20"/>
      <c r="H152" s="62"/>
      <c r="I152" s="78"/>
      <c r="J152" s="20"/>
      <c r="K152" s="20"/>
      <c r="L152" s="20"/>
      <c r="M152" s="20"/>
      <c r="N152" s="62"/>
      <c r="O152" s="78">
        <v>145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62"/>
      <c r="AI152" s="78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62"/>
    </row>
    <row r="153" spans="2:60" x14ac:dyDescent="0.25">
      <c r="B153" s="140"/>
      <c r="C153" s="78"/>
      <c r="D153" s="20"/>
      <c r="E153" s="20"/>
      <c r="F153" s="20"/>
      <c r="G153" s="20"/>
      <c r="H153" s="62"/>
      <c r="I153" s="78"/>
      <c r="J153" s="20"/>
      <c r="K153" s="20"/>
      <c r="L153" s="20"/>
      <c r="M153" s="20"/>
      <c r="N153" s="62"/>
      <c r="O153" s="78">
        <v>846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62"/>
      <c r="AI153" s="78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62"/>
    </row>
    <row r="154" spans="2:60" x14ac:dyDescent="0.25">
      <c r="B154" s="140"/>
      <c r="C154" s="78"/>
      <c r="D154" s="20"/>
      <c r="E154" s="20"/>
      <c r="F154" s="20"/>
      <c r="G154" s="20"/>
      <c r="H154" s="62"/>
      <c r="I154" s="78"/>
      <c r="J154" s="20"/>
      <c r="K154" s="20"/>
      <c r="L154" s="20"/>
      <c r="M154" s="20"/>
      <c r="N154" s="62"/>
      <c r="O154" s="78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62"/>
      <c r="AI154" s="78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62"/>
    </row>
    <row r="155" spans="2:60" x14ac:dyDescent="0.25">
      <c r="B155" s="140"/>
      <c r="C155" s="78"/>
      <c r="D155" s="20"/>
      <c r="E155" s="20"/>
      <c r="F155" s="20"/>
      <c r="G155" s="20"/>
      <c r="H155" s="62"/>
      <c r="I155" s="78"/>
      <c r="J155" s="20"/>
      <c r="K155" s="20"/>
      <c r="L155" s="20"/>
      <c r="M155" s="20"/>
      <c r="N155" s="62"/>
      <c r="O155" s="78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62"/>
      <c r="AI155" s="78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62"/>
    </row>
    <row r="156" spans="2:60" x14ac:dyDescent="0.25">
      <c r="B156" s="140"/>
      <c r="C156" s="78"/>
      <c r="D156" s="20"/>
      <c r="E156" s="20"/>
      <c r="F156" s="20"/>
      <c r="G156" s="20"/>
      <c r="H156" s="62"/>
      <c r="I156" s="78"/>
      <c r="J156" s="20"/>
      <c r="K156" s="20"/>
      <c r="L156" s="20"/>
      <c r="M156" s="20"/>
      <c r="N156" s="62"/>
      <c r="O156" s="78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62"/>
      <c r="AI156" s="78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62"/>
    </row>
    <row r="157" spans="2:60" x14ac:dyDescent="0.25">
      <c r="B157" s="140"/>
      <c r="C157" s="78"/>
      <c r="D157" s="20"/>
      <c r="E157" s="20"/>
      <c r="F157" s="20"/>
      <c r="G157" s="20"/>
      <c r="H157" s="62"/>
      <c r="I157" s="78"/>
      <c r="J157" s="20"/>
      <c r="K157" s="20"/>
      <c r="L157" s="20"/>
      <c r="M157" s="20"/>
      <c r="N157" s="62"/>
      <c r="O157" s="78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62"/>
      <c r="AI157" s="78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62"/>
    </row>
    <row r="158" spans="2:60" x14ac:dyDescent="0.25">
      <c r="B158" s="140"/>
      <c r="C158" s="78"/>
      <c r="D158" s="20"/>
      <c r="E158" s="20"/>
      <c r="F158" s="20"/>
      <c r="G158" s="20"/>
      <c r="H158" s="62"/>
      <c r="I158" s="78"/>
      <c r="J158" s="20"/>
      <c r="K158" s="20"/>
      <c r="L158" s="20"/>
      <c r="M158" s="20"/>
      <c r="N158" s="62"/>
      <c r="O158" s="78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62"/>
      <c r="AI158" s="78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62"/>
    </row>
    <row r="159" spans="2:60" x14ac:dyDescent="0.25">
      <c r="B159" s="140"/>
      <c r="C159" s="78"/>
      <c r="D159" s="20"/>
      <c r="E159" s="20"/>
      <c r="F159" s="20"/>
      <c r="G159" s="20"/>
      <c r="H159" s="62"/>
      <c r="I159" s="78"/>
      <c r="J159" s="20"/>
      <c r="K159" s="20"/>
      <c r="L159" s="20"/>
      <c r="M159" s="20"/>
      <c r="N159" s="62"/>
      <c r="O159" s="78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62"/>
      <c r="AI159" s="78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62"/>
    </row>
    <row r="160" spans="2:60" x14ac:dyDescent="0.25">
      <c r="B160" s="140"/>
      <c r="C160" s="78"/>
      <c r="D160" s="20"/>
      <c r="E160" s="20"/>
      <c r="F160" s="20"/>
      <c r="G160" s="20"/>
      <c r="H160" s="62"/>
      <c r="I160" s="78"/>
      <c r="J160" s="20"/>
      <c r="K160" s="20"/>
      <c r="L160" s="20"/>
      <c r="M160" s="20"/>
      <c r="N160" s="62"/>
      <c r="O160" s="78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62"/>
      <c r="AI160" s="78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62"/>
    </row>
    <row r="161" spans="2:60" x14ac:dyDescent="0.25">
      <c r="B161" s="140"/>
      <c r="C161" s="79"/>
      <c r="D161" s="59"/>
      <c r="E161" s="59"/>
      <c r="F161" s="59"/>
      <c r="G161" s="59"/>
      <c r="H161" s="63"/>
      <c r="I161" s="79"/>
      <c r="J161" s="59"/>
      <c r="K161" s="59"/>
      <c r="L161" s="59"/>
      <c r="M161" s="59"/>
      <c r="N161" s="63"/>
      <c r="O161" s="7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63"/>
      <c r="AI161" s="7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63"/>
    </row>
    <row r="162" spans="2:60" x14ac:dyDescent="0.25">
      <c r="B162" s="72" t="s">
        <v>23</v>
      </c>
      <c r="C162" s="108">
        <v>7186400</v>
      </c>
      <c r="D162" s="109">
        <v>7186400</v>
      </c>
      <c r="E162" s="109">
        <v>7186400</v>
      </c>
      <c r="F162" s="109">
        <v>7186400</v>
      </c>
      <c r="G162" s="109">
        <v>7186400</v>
      </c>
      <c r="H162" s="110">
        <v>7186400</v>
      </c>
      <c r="I162" s="100">
        <v>7186400</v>
      </c>
      <c r="J162" s="101">
        <v>7186400</v>
      </c>
      <c r="K162" s="101">
        <v>7186400</v>
      </c>
      <c r="L162" s="101">
        <v>7186400</v>
      </c>
      <c r="M162" s="101">
        <v>7186400</v>
      </c>
      <c r="N162" s="102">
        <v>7186400</v>
      </c>
      <c r="O162" s="100">
        <v>18887680</v>
      </c>
      <c r="P162" s="101">
        <v>18887680</v>
      </c>
      <c r="Q162" s="101">
        <v>18887680</v>
      </c>
      <c r="R162" s="101">
        <v>18887680</v>
      </c>
      <c r="S162" s="101">
        <v>18887680</v>
      </c>
      <c r="T162" s="101">
        <v>18887680</v>
      </c>
      <c r="U162" s="101">
        <v>18887680</v>
      </c>
      <c r="V162" s="101">
        <v>18887680</v>
      </c>
      <c r="W162" s="101">
        <v>18887680</v>
      </c>
      <c r="X162" s="101">
        <v>18887680</v>
      </c>
      <c r="Y162" s="101">
        <v>18887680</v>
      </c>
      <c r="Z162" s="101">
        <v>18887680</v>
      </c>
      <c r="AA162" s="101">
        <v>18887680</v>
      </c>
      <c r="AB162" s="101">
        <v>18887680</v>
      </c>
      <c r="AC162" s="101">
        <v>18887680</v>
      </c>
      <c r="AD162" s="101">
        <v>18887680</v>
      </c>
      <c r="AE162" s="101">
        <v>18887680</v>
      </c>
      <c r="AF162" s="101">
        <v>18887680</v>
      </c>
      <c r="AG162" s="101">
        <v>18887680</v>
      </c>
      <c r="AH162" s="102">
        <v>18887680</v>
      </c>
      <c r="AI162" s="100">
        <v>18887680</v>
      </c>
      <c r="AJ162" s="101">
        <v>18887680</v>
      </c>
      <c r="AK162" s="101">
        <v>18887680</v>
      </c>
      <c r="AL162" s="101">
        <v>18887680</v>
      </c>
      <c r="AM162" s="101">
        <v>18887680</v>
      </c>
      <c r="AN162" s="101">
        <v>18887680</v>
      </c>
      <c r="AO162" s="101">
        <v>18887680</v>
      </c>
      <c r="AP162" s="101">
        <v>18887680</v>
      </c>
      <c r="AQ162" s="101">
        <v>18887680</v>
      </c>
      <c r="AR162" s="101">
        <v>18887680</v>
      </c>
      <c r="AS162" s="101">
        <v>18887680</v>
      </c>
      <c r="AT162" s="101">
        <v>18887680</v>
      </c>
      <c r="AU162" s="101">
        <v>18887680</v>
      </c>
      <c r="AV162" s="101">
        <v>18887680</v>
      </c>
      <c r="AW162" s="101">
        <v>18887680</v>
      </c>
      <c r="AX162" s="101">
        <v>18887680</v>
      </c>
      <c r="AY162" s="101">
        <v>18887680</v>
      </c>
      <c r="AZ162" s="101">
        <v>18887680</v>
      </c>
      <c r="BA162" s="101">
        <v>18887680</v>
      </c>
      <c r="BB162" s="101">
        <v>18887680</v>
      </c>
      <c r="BC162" s="101">
        <v>18887680</v>
      </c>
      <c r="BD162" s="101">
        <v>18887680</v>
      </c>
      <c r="BE162" s="101">
        <v>18887680</v>
      </c>
      <c r="BF162" s="101">
        <v>18887680</v>
      </c>
      <c r="BG162" s="101">
        <v>18887680</v>
      </c>
      <c r="BH162" s="102">
        <v>18887680</v>
      </c>
    </row>
    <row r="163" spans="2:60" x14ac:dyDescent="0.25">
      <c r="B163" s="72" t="s">
        <v>19</v>
      </c>
      <c r="C163" s="103">
        <f>SUM(C6:C161)</f>
        <v>3914</v>
      </c>
      <c r="D163" s="104">
        <f t="shared" ref="D163:BH163" si="0">SUM(D6:D161)</f>
        <v>3022</v>
      </c>
      <c r="E163" s="104">
        <f t="shared" si="0"/>
        <v>1886</v>
      </c>
      <c r="F163" s="104">
        <f t="shared" si="0"/>
        <v>1242</v>
      </c>
      <c r="G163" s="104">
        <f t="shared" si="0"/>
        <v>416</v>
      </c>
      <c r="H163" s="105">
        <f t="shared" si="0"/>
        <v>4009</v>
      </c>
      <c r="I163" s="103">
        <f t="shared" si="0"/>
        <v>791</v>
      </c>
      <c r="J163" s="104">
        <f t="shared" si="0"/>
        <v>3973</v>
      </c>
      <c r="K163" s="104">
        <f t="shared" si="0"/>
        <v>7535</v>
      </c>
      <c r="L163" s="104">
        <f t="shared" si="0"/>
        <v>3962</v>
      </c>
      <c r="M163" s="104">
        <f t="shared" si="0"/>
        <v>3351</v>
      </c>
      <c r="N163" s="105">
        <f t="shared" si="0"/>
        <v>6714</v>
      </c>
      <c r="O163" s="103">
        <f t="shared" si="0"/>
        <v>93850</v>
      </c>
      <c r="P163" s="104">
        <f t="shared" si="0"/>
        <v>33400</v>
      </c>
      <c r="Q163" s="104">
        <f t="shared" si="0"/>
        <v>29793</v>
      </c>
      <c r="R163" s="104">
        <f t="shared" si="0"/>
        <v>30049</v>
      </c>
      <c r="S163" s="104">
        <f t="shared" si="0"/>
        <v>27299</v>
      </c>
      <c r="T163" s="104">
        <f t="shared" si="0"/>
        <v>36599</v>
      </c>
      <c r="U163" s="104">
        <f t="shared" si="0"/>
        <v>16138</v>
      </c>
      <c r="V163" s="104">
        <f t="shared" si="0"/>
        <v>16607</v>
      </c>
      <c r="W163" s="104">
        <f t="shared" si="0"/>
        <v>10132</v>
      </c>
      <c r="X163" s="104">
        <f t="shared" si="0"/>
        <v>21388</v>
      </c>
      <c r="Y163" s="104">
        <f t="shared" si="0"/>
        <v>14408</v>
      </c>
      <c r="Z163" s="104">
        <f t="shared" si="0"/>
        <v>29628</v>
      </c>
      <c r="AA163" s="104">
        <f t="shared" si="0"/>
        <v>63036</v>
      </c>
      <c r="AB163" s="104">
        <f t="shared" si="0"/>
        <v>9627</v>
      </c>
      <c r="AC163" s="104">
        <f t="shared" si="0"/>
        <v>27145</v>
      </c>
      <c r="AD163" s="104">
        <f t="shared" si="0"/>
        <v>8929</v>
      </c>
      <c r="AE163" s="104">
        <f t="shared" si="0"/>
        <v>9852</v>
      </c>
      <c r="AF163" s="104">
        <f t="shared" si="0"/>
        <v>118513</v>
      </c>
      <c r="AG163" s="104">
        <f t="shared" si="0"/>
        <v>9824</v>
      </c>
      <c r="AH163" s="105">
        <f t="shared" si="0"/>
        <v>38989</v>
      </c>
      <c r="AI163" s="103">
        <f t="shared" si="0"/>
        <v>5395</v>
      </c>
      <c r="AJ163" s="104">
        <f t="shared" si="0"/>
        <v>10341</v>
      </c>
      <c r="AK163" s="104">
        <f t="shared" si="0"/>
        <v>9978</v>
      </c>
      <c r="AL163" s="104">
        <f t="shared" si="0"/>
        <v>6433</v>
      </c>
      <c r="AM163" s="104">
        <f t="shared" si="0"/>
        <v>10194</v>
      </c>
      <c r="AN163" s="104">
        <f t="shared" si="0"/>
        <v>22535</v>
      </c>
      <c r="AO163" s="104">
        <f t="shared" si="0"/>
        <v>16484</v>
      </c>
      <c r="AP163" s="104">
        <f t="shared" si="0"/>
        <v>9011</v>
      </c>
      <c r="AQ163" s="104">
        <f t="shared" si="0"/>
        <v>8067</v>
      </c>
      <c r="AR163" s="104">
        <f t="shared" si="0"/>
        <v>12842</v>
      </c>
      <c r="AS163" s="104">
        <f t="shared" si="0"/>
        <v>24039</v>
      </c>
      <c r="AT163" s="104">
        <f t="shared" si="0"/>
        <v>15502</v>
      </c>
      <c r="AU163" s="104">
        <f t="shared" si="0"/>
        <v>19548</v>
      </c>
      <c r="AV163" s="104">
        <f t="shared" si="0"/>
        <v>7714</v>
      </c>
      <c r="AW163" s="104">
        <f t="shared" si="0"/>
        <v>15286</v>
      </c>
      <c r="AX163" s="104">
        <f t="shared" si="0"/>
        <v>9889</v>
      </c>
      <c r="AY163" s="104">
        <f t="shared" si="0"/>
        <v>4918</v>
      </c>
      <c r="AZ163" s="104">
        <f t="shared" si="0"/>
        <v>4839</v>
      </c>
      <c r="BA163" s="104">
        <f t="shared" si="0"/>
        <v>3646</v>
      </c>
      <c r="BB163" s="104">
        <f t="shared" si="0"/>
        <v>17828</v>
      </c>
      <c r="BC163" s="104">
        <f t="shared" si="0"/>
        <v>9065</v>
      </c>
      <c r="BD163" s="104">
        <f t="shared" si="0"/>
        <v>8191</v>
      </c>
      <c r="BE163" s="104">
        <f t="shared" si="0"/>
        <v>8204</v>
      </c>
      <c r="BF163" s="104">
        <f t="shared" si="0"/>
        <v>13059</v>
      </c>
      <c r="BG163" s="104">
        <f t="shared" si="0"/>
        <v>10374</v>
      </c>
      <c r="BH163" s="105">
        <f t="shared" si="0"/>
        <v>16878</v>
      </c>
    </row>
    <row r="164" spans="2:60" s="4" customFormat="1" x14ac:dyDescent="0.25">
      <c r="B164" s="72" t="s">
        <v>18</v>
      </c>
      <c r="C164" s="163">
        <f>C163/$C$162*100</f>
        <v>5.4463987532004897E-2</v>
      </c>
      <c r="D164" s="164">
        <f t="shared" ref="D164:N164" si="1">D163/$C$162*100</f>
        <v>4.2051653122564842E-2</v>
      </c>
      <c r="E164" s="164">
        <f t="shared" si="1"/>
        <v>2.6244016475564957E-2</v>
      </c>
      <c r="F164" s="164">
        <f t="shared" si="1"/>
        <v>1.7282644996103751E-2</v>
      </c>
      <c r="G164" s="164">
        <f t="shared" si="1"/>
        <v>5.7887120115774245E-3</v>
      </c>
      <c r="H164" s="165">
        <f t="shared" si="1"/>
        <v>5.5785928976956473E-2</v>
      </c>
      <c r="I164" s="163">
        <f t="shared" si="1"/>
        <v>1.1006901925859958E-2</v>
      </c>
      <c r="J164" s="164">
        <f t="shared" si="1"/>
        <v>5.5284982745185347E-2</v>
      </c>
      <c r="K164" s="164">
        <f t="shared" si="1"/>
        <v>0.10485082934431704</v>
      </c>
      <c r="L164" s="164">
        <f t="shared" si="1"/>
        <v>5.5131915841033066E-2</v>
      </c>
      <c r="M164" s="164">
        <f t="shared" si="1"/>
        <v>4.6629745074028721E-2</v>
      </c>
      <c r="N164" s="165">
        <f t="shared" si="1"/>
        <v>9.3426472225314486E-2</v>
      </c>
      <c r="O164" s="163">
        <f>O163/$O$162*100</f>
        <v>0.49688474179994579</v>
      </c>
      <c r="P164" s="164">
        <f t="shared" ref="P164:BH164" si="2">P163/$O$162*100</f>
        <v>0.1768348468419626</v>
      </c>
      <c r="Q164" s="164">
        <f t="shared" si="2"/>
        <v>0.1577377422743291</v>
      </c>
      <c r="R164" s="164">
        <f t="shared" si="2"/>
        <v>0.15909312313635129</v>
      </c>
      <c r="S164" s="164">
        <f t="shared" si="2"/>
        <v>0.1445333677825969</v>
      </c>
      <c r="T164" s="164">
        <f t="shared" si="2"/>
        <v>0.19377181316074818</v>
      </c>
      <c r="U164" s="164">
        <f t="shared" si="2"/>
        <v>8.5441938872323125E-2</v>
      </c>
      <c r="V164" s="164">
        <f t="shared" si="2"/>
        <v>8.792503896719979E-2</v>
      </c>
      <c r="W164" s="164">
        <f t="shared" si="2"/>
        <v>5.3643433179723497E-2</v>
      </c>
      <c r="X164" s="164">
        <f t="shared" si="2"/>
        <v>0.11323783545676336</v>
      </c>
      <c r="Y164" s="164">
        <f t="shared" si="2"/>
        <v>7.6282529140688532E-2</v>
      </c>
      <c r="Z164" s="164">
        <f t="shared" si="2"/>
        <v>0.15686415695310382</v>
      </c>
      <c r="AA164" s="164">
        <f t="shared" si="2"/>
        <v>0.33374135944700462</v>
      </c>
      <c r="AB164" s="164">
        <f t="shared" si="2"/>
        <v>5.096973265112497E-2</v>
      </c>
      <c r="AC164" s="164">
        <f t="shared" si="2"/>
        <v>0.14371802148278665</v>
      </c>
      <c r="AD164" s="164">
        <f t="shared" si="2"/>
        <v>4.7274202019517486E-2</v>
      </c>
      <c r="AE164" s="164">
        <f t="shared" si="2"/>
        <v>5.2160985361886694E-2</v>
      </c>
      <c r="AF164" s="164">
        <f t="shared" si="2"/>
        <v>0.62746192226890762</v>
      </c>
      <c r="AG164" s="164">
        <f t="shared" si="2"/>
        <v>5.2012740580103002E-2</v>
      </c>
      <c r="AH164" s="165">
        <f t="shared" si="2"/>
        <v>0.2064255641772838</v>
      </c>
      <c r="AI164" s="163">
        <f t="shared" si="2"/>
        <v>2.8563592775820004E-2</v>
      </c>
      <c r="AJ164" s="164">
        <f t="shared" si="2"/>
        <v>5.4749974586608838E-2</v>
      </c>
      <c r="AK164" s="164">
        <f t="shared" si="2"/>
        <v>5.2828086879913257E-2</v>
      </c>
      <c r="AL164" s="164">
        <f t="shared" si="2"/>
        <v>3.4059238614800758E-2</v>
      </c>
      <c r="AM164" s="164">
        <f t="shared" si="2"/>
        <v>5.3971689482244505E-2</v>
      </c>
      <c r="AN164" s="164">
        <f t="shared" si="2"/>
        <v>0.11931057705340201</v>
      </c>
      <c r="AO164" s="164">
        <f t="shared" si="2"/>
        <v>8.7273820818650039E-2</v>
      </c>
      <c r="AP164" s="164">
        <f t="shared" si="2"/>
        <v>4.770834745188398E-2</v>
      </c>
      <c r="AQ164" s="164">
        <f t="shared" si="2"/>
        <v>4.2710380523177015E-2</v>
      </c>
      <c r="AR164" s="164">
        <f t="shared" si="2"/>
        <v>6.7991410273786926E-2</v>
      </c>
      <c r="AS164" s="164">
        <f t="shared" si="2"/>
        <v>0.12727343961778259</v>
      </c>
      <c r="AT164" s="164">
        <f t="shared" si="2"/>
        <v>8.2074664543236656E-2</v>
      </c>
      <c r="AU164" s="164">
        <f t="shared" si="2"/>
        <v>0.10349603551097859</v>
      </c>
      <c r="AV164" s="164">
        <f t="shared" si="2"/>
        <v>4.0841437381404173E-2</v>
      </c>
      <c r="AW164" s="164">
        <f t="shared" si="2"/>
        <v>8.0931061940905394E-2</v>
      </c>
      <c r="AX164" s="164">
        <f t="shared" si="2"/>
        <v>5.2356880252100842E-2</v>
      </c>
      <c r="AY164" s="164">
        <f t="shared" si="2"/>
        <v>2.6038137029005152E-2</v>
      </c>
      <c r="AZ164" s="164">
        <f t="shared" si="2"/>
        <v>2.561987496611548E-2</v>
      </c>
      <c r="BA164" s="164">
        <f t="shared" si="2"/>
        <v>1.9303588370832202E-2</v>
      </c>
      <c r="BB164" s="164">
        <f t="shared" si="2"/>
        <v>9.4389570344266746E-2</v>
      </c>
      <c r="BC164" s="164">
        <f t="shared" si="2"/>
        <v>4.7994248102466795E-2</v>
      </c>
      <c r="BD164" s="164">
        <f t="shared" si="2"/>
        <v>4.3366893128219029E-2</v>
      </c>
      <c r="BE164" s="164">
        <f t="shared" si="2"/>
        <v>4.3435721062618594E-2</v>
      </c>
      <c r="BF164" s="164">
        <f t="shared" si="2"/>
        <v>6.9140307332610465E-2</v>
      </c>
      <c r="BG164" s="164">
        <f t="shared" si="2"/>
        <v>5.4924691650853882E-2</v>
      </c>
      <c r="BH164" s="165">
        <f t="shared" si="2"/>
        <v>8.9359836676606116E-2</v>
      </c>
    </row>
    <row r="165" spans="2:60" x14ac:dyDescent="0.25">
      <c r="B165" s="72" t="s">
        <v>21</v>
      </c>
      <c r="C165" s="69">
        <v>2</v>
      </c>
      <c r="D165" s="70">
        <v>2</v>
      </c>
      <c r="E165" s="70">
        <v>2</v>
      </c>
      <c r="F165" s="70">
        <v>2</v>
      </c>
      <c r="G165" s="70">
        <v>2</v>
      </c>
      <c r="H165" s="70">
        <v>2</v>
      </c>
      <c r="I165" s="70">
        <v>2</v>
      </c>
      <c r="J165" s="70">
        <v>2</v>
      </c>
      <c r="K165" s="70">
        <v>2</v>
      </c>
      <c r="L165" s="70">
        <v>2</v>
      </c>
      <c r="M165" s="70">
        <v>2</v>
      </c>
      <c r="N165" s="71">
        <v>2</v>
      </c>
      <c r="O165" s="69">
        <v>20</v>
      </c>
      <c r="P165" s="70">
        <v>20</v>
      </c>
      <c r="Q165" s="70">
        <v>20</v>
      </c>
      <c r="R165" s="70">
        <v>20</v>
      </c>
      <c r="S165" s="70">
        <v>20</v>
      </c>
      <c r="T165" s="70">
        <v>20</v>
      </c>
      <c r="U165" s="70">
        <v>20</v>
      </c>
      <c r="V165" s="70">
        <v>20</v>
      </c>
      <c r="W165" s="70">
        <v>20</v>
      </c>
      <c r="X165" s="70">
        <v>20</v>
      </c>
      <c r="Y165" s="70">
        <v>20</v>
      </c>
      <c r="Z165" s="70">
        <v>20</v>
      </c>
      <c r="AA165" s="70">
        <v>20</v>
      </c>
      <c r="AB165" s="70">
        <v>20</v>
      </c>
      <c r="AC165" s="70">
        <v>20</v>
      </c>
      <c r="AD165" s="70">
        <v>20</v>
      </c>
      <c r="AE165" s="70">
        <v>20</v>
      </c>
      <c r="AF165" s="70">
        <v>20</v>
      </c>
      <c r="AG165" s="70">
        <v>20</v>
      </c>
      <c r="AH165" s="70">
        <v>20</v>
      </c>
      <c r="AI165" s="70">
        <v>20</v>
      </c>
      <c r="AJ165" s="70">
        <v>20</v>
      </c>
      <c r="AK165" s="70">
        <v>20</v>
      </c>
      <c r="AL165" s="70">
        <v>20</v>
      </c>
      <c r="AM165" s="70">
        <v>20</v>
      </c>
      <c r="AN165" s="70">
        <v>20</v>
      </c>
      <c r="AO165" s="70">
        <v>20</v>
      </c>
      <c r="AP165" s="70">
        <v>20</v>
      </c>
      <c r="AQ165" s="70">
        <v>20</v>
      </c>
      <c r="AR165" s="70">
        <v>20</v>
      </c>
      <c r="AS165" s="70">
        <v>20</v>
      </c>
      <c r="AT165" s="70">
        <v>20</v>
      </c>
      <c r="AU165" s="70">
        <v>20</v>
      </c>
      <c r="AV165" s="70">
        <v>20</v>
      </c>
      <c r="AW165" s="70">
        <v>20</v>
      </c>
      <c r="AX165" s="70">
        <v>20</v>
      </c>
      <c r="AY165" s="70">
        <v>20</v>
      </c>
      <c r="AZ165" s="70">
        <v>20</v>
      </c>
      <c r="BA165" s="70">
        <v>20</v>
      </c>
      <c r="BB165" s="70">
        <v>20</v>
      </c>
      <c r="BC165" s="70">
        <v>20</v>
      </c>
      <c r="BD165" s="70">
        <v>20</v>
      </c>
      <c r="BE165" s="70">
        <v>20</v>
      </c>
      <c r="BF165" s="70">
        <v>20</v>
      </c>
      <c r="BG165" s="70">
        <v>20</v>
      </c>
      <c r="BH165" s="71">
        <v>20</v>
      </c>
    </row>
    <row r="166" spans="2:60" x14ac:dyDescent="0.25">
      <c r="B166" s="98" t="s">
        <v>13</v>
      </c>
      <c r="C166" s="69" t="s">
        <v>0</v>
      </c>
      <c r="D166" s="70" t="s">
        <v>0</v>
      </c>
      <c r="E166" s="70" t="s">
        <v>0</v>
      </c>
      <c r="F166" s="70" t="s">
        <v>0</v>
      </c>
      <c r="G166" s="70" t="s">
        <v>0</v>
      </c>
      <c r="H166" s="71" t="s">
        <v>0</v>
      </c>
      <c r="I166" s="69" t="s">
        <v>3</v>
      </c>
      <c r="J166" s="70" t="s">
        <v>3</v>
      </c>
      <c r="K166" s="70" t="s">
        <v>3</v>
      </c>
      <c r="L166" s="70" t="s">
        <v>3</v>
      </c>
      <c r="M166" s="70" t="s">
        <v>3</v>
      </c>
      <c r="N166" s="71" t="s">
        <v>3</v>
      </c>
      <c r="O166" s="69" t="s">
        <v>0</v>
      </c>
      <c r="P166" s="70" t="s">
        <v>0</v>
      </c>
      <c r="Q166" s="70" t="s">
        <v>0</v>
      </c>
      <c r="R166" s="70" t="s">
        <v>0</v>
      </c>
      <c r="S166" s="70" t="s">
        <v>0</v>
      </c>
      <c r="T166" s="70" t="s">
        <v>0</v>
      </c>
      <c r="U166" s="70" t="s">
        <v>0</v>
      </c>
      <c r="V166" s="70" t="s">
        <v>0</v>
      </c>
      <c r="W166" s="70" t="s">
        <v>0</v>
      </c>
      <c r="X166" s="70" t="s">
        <v>0</v>
      </c>
      <c r="Y166" s="70" t="s">
        <v>0</v>
      </c>
      <c r="Z166" s="70" t="s">
        <v>0</v>
      </c>
      <c r="AA166" s="70" t="s">
        <v>0</v>
      </c>
      <c r="AB166" s="70" t="s">
        <v>0</v>
      </c>
      <c r="AC166" s="70" t="s">
        <v>0</v>
      </c>
      <c r="AD166" s="70" t="s">
        <v>0</v>
      </c>
      <c r="AE166" s="70" t="s">
        <v>0</v>
      </c>
      <c r="AF166" s="70" t="s">
        <v>0</v>
      </c>
      <c r="AG166" s="70" t="s">
        <v>0</v>
      </c>
      <c r="AH166" s="71" t="s">
        <v>0</v>
      </c>
      <c r="AI166" s="69" t="s">
        <v>3</v>
      </c>
      <c r="AJ166" s="70" t="s">
        <v>3</v>
      </c>
      <c r="AK166" s="70" t="s">
        <v>3</v>
      </c>
      <c r="AL166" s="70" t="s">
        <v>3</v>
      </c>
      <c r="AM166" s="70" t="s">
        <v>3</v>
      </c>
      <c r="AN166" s="70" t="s">
        <v>3</v>
      </c>
      <c r="AO166" s="70" t="s">
        <v>3</v>
      </c>
      <c r="AP166" s="70" t="s">
        <v>3</v>
      </c>
      <c r="AQ166" s="70" t="s">
        <v>3</v>
      </c>
      <c r="AR166" s="70" t="s">
        <v>3</v>
      </c>
      <c r="AS166" s="70" t="s">
        <v>3</v>
      </c>
      <c r="AT166" s="70" t="s">
        <v>3</v>
      </c>
      <c r="AU166" s="70" t="s">
        <v>3</v>
      </c>
      <c r="AV166" s="70" t="s">
        <v>3</v>
      </c>
      <c r="AW166" s="70" t="s">
        <v>3</v>
      </c>
      <c r="AX166" s="70" t="s">
        <v>3</v>
      </c>
      <c r="AY166" s="70" t="s">
        <v>3</v>
      </c>
      <c r="AZ166" s="70" t="s">
        <v>3</v>
      </c>
      <c r="BA166" s="70" t="s">
        <v>3</v>
      </c>
      <c r="BB166" s="70" t="s">
        <v>3</v>
      </c>
      <c r="BC166" s="70" t="s">
        <v>3</v>
      </c>
      <c r="BD166" s="70" t="s">
        <v>3</v>
      </c>
      <c r="BE166" s="70" t="s">
        <v>3</v>
      </c>
      <c r="BF166" s="70" t="s">
        <v>3</v>
      </c>
      <c r="BG166" s="70" t="s">
        <v>3</v>
      </c>
      <c r="BH166" s="71" t="s">
        <v>3</v>
      </c>
    </row>
  </sheetData>
  <mergeCells count="2">
    <mergeCell ref="B1:H1"/>
    <mergeCell ref="B6:B161"/>
  </mergeCells>
  <pageMargins left="0.25" right="0.25" top="0.75" bottom="0.75" header="0.3" footer="0.3"/>
  <pageSetup scale="42" fitToWidth="3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W28"/>
  <sheetViews>
    <sheetView workbookViewId="0"/>
  </sheetViews>
  <sheetFormatPr baseColWidth="10" defaultColWidth="9.140625" defaultRowHeight="15" x14ac:dyDescent="0.25"/>
  <cols>
    <col min="1" max="1" width="9.140625" style="6"/>
    <col min="2" max="2" width="14.28515625" style="6" customWidth="1"/>
    <col min="3" max="16384" width="9.140625" style="6"/>
  </cols>
  <sheetData>
    <row r="1" spans="2:49" x14ac:dyDescent="0.25">
      <c r="B1" s="133" t="s">
        <v>37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3" spans="2:49" s="17" customFormat="1" x14ac:dyDescent="0.25">
      <c r="B3" s="73" t="s">
        <v>21</v>
      </c>
      <c r="C3" s="83">
        <v>2</v>
      </c>
      <c r="D3" s="84">
        <v>2</v>
      </c>
      <c r="E3" s="84">
        <v>2</v>
      </c>
      <c r="F3" s="84">
        <v>2</v>
      </c>
      <c r="G3" s="84">
        <v>2</v>
      </c>
      <c r="H3" s="85">
        <v>2</v>
      </c>
      <c r="I3" s="83">
        <v>2</v>
      </c>
      <c r="J3" s="84">
        <v>2</v>
      </c>
      <c r="K3" s="84">
        <v>2</v>
      </c>
      <c r="L3" s="84">
        <v>2</v>
      </c>
      <c r="M3" s="84">
        <v>2</v>
      </c>
      <c r="N3" s="85">
        <v>2</v>
      </c>
      <c r="O3" s="83">
        <v>20</v>
      </c>
      <c r="P3" s="84">
        <v>20</v>
      </c>
      <c r="Q3" s="84">
        <v>20</v>
      </c>
      <c r="R3" s="84">
        <v>20</v>
      </c>
      <c r="S3" s="84">
        <v>20</v>
      </c>
      <c r="T3" s="84">
        <v>20</v>
      </c>
      <c r="U3" s="84">
        <v>20</v>
      </c>
      <c r="V3" s="84">
        <v>20</v>
      </c>
      <c r="W3" s="84">
        <v>20</v>
      </c>
      <c r="X3" s="84">
        <v>20</v>
      </c>
      <c r="Y3" s="84">
        <v>20</v>
      </c>
      <c r="Z3" s="84">
        <v>20</v>
      </c>
      <c r="AA3" s="84">
        <v>20</v>
      </c>
      <c r="AB3" s="84">
        <v>20</v>
      </c>
      <c r="AC3" s="84">
        <v>20</v>
      </c>
      <c r="AD3" s="85">
        <v>20</v>
      </c>
      <c r="AE3" s="83">
        <v>20</v>
      </c>
      <c r="AF3" s="84">
        <v>20</v>
      </c>
      <c r="AG3" s="84">
        <v>20</v>
      </c>
      <c r="AH3" s="84">
        <v>20</v>
      </c>
      <c r="AI3" s="84">
        <v>20</v>
      </c>
      <c r="AJ3" s="84">
        <v>20</v>
      </c>
      <c r="AK3" s="84">
        <v>20</v>
      </c>
      <c r="AL3" s="84">
        <v>20</v>
      </c>
      <c r="AM3" s="84">
        <v>20</v>
      </c>
      <c r="AN3" s="84">
        <v>20</v>
      </c>
      <c r="AO3" s="84">
        <v>20</v>
      </c>
      <c r="AP3" s="84">
        <v>20</v>
      </c>
      <c r="AQ3" s="84">
        <v>20</v>
      </c>
      <c r="AR3" s="84">
        <v>20</v>
      </c>
      <c r="AS3" s="84">
        <v>20</v>
      </c>
      <c r="AT3" s="84">
        <v>20</v>
      </c>
      <c r="AU3" s="84">
        <v>20</v>
      </c>
      <c r="AV3" s="84">
        <v>20</v>
      </c>
      <c r="AW3" s="85">
        <v>20</v>
      </c>
    </row>
    <row r="4" spans="2:49" s="17" customFormat="1" x14ac:dyDescent="0.25">
      <c r="B4" s="73" t="s">
        <v>13</v>
      </c>
      <c r="C4" s="83" t="s">
        <v>11</v>
      </c>
      <c r="D4" s="84" t="s">
        <v>11</v>
      </c>
      <c r="E4" s="84" t="s">
        <v>11</v>
      </c>
      <c r="F4" s="84" t="s">
        <v>11</v>
      </c>
      <c r="G4" s="84" t="s">
        <v>11</v>
      </c>
      <c r="H4" s="85" t="s">
        <v>11</v>
      </c>
      <c r="I4" s="83" t="s">
        <v>3</v>
      </c>
      <c r="J4" s="84" t="s">
        <v>3</v>
      </c>
      <c r="K4" s="84" t="s">
        <v>3</v>
      </c>
      <c r="L4" s="84" t="s">
        <v>3</v>
      </c>
      <c r="M4" s="84" t="s">
        <v>3</v>
      </c>
      <c r="N4" s="85" t="s">
        <v>3</v>
      </c>
      <c r="O4" s="83" t="s">
        <v>0</v>
      </c>
      <c r="P4" s="84" t="s">
        <v>0</v>
      </c>
      <c r="Q4" s="84" t="s">
        <v>0</v>
      </c>
      <c r="R4" s="84" t="s">
        <v>0</v>
      </c>
      <c r="S4" s="84" t="s">
        <v>0</v>
      </c>
      <c r="T4" s="84" t="s">
        <v>0</v>
      </c>
      <c r="U4" s="84" t="s">
        <v>0</v>
      </c>
      <c r="V4" s="84" t="s">
        <v>0</v>
      </c>
      <c r="W4" s="84" t="s">
        <v>0</v>
      </c>
      <c r="X4" s="84" t="s">
        <v>0</v>
      </c>
      <c r="Y4" s="84" t="s">
        <v>0</v>
      </c>
      <c r="Z4" s="84" t="s">
        <v>0</v>
      </c>
      <c r="AA4" s="84" t="s">
        <v>0</v>
      </c>
      <c r="AB4" s="84" t="s">
        <v>0</v>
      </c>
      <c r="AC4" s="84" t="s">
        <v>0</v>
      </c>
      <c r="AD4" s="85" t="s">
        <v>0</v>
      </c>
      <c r="AE4" s="83" t="s">
        <v>3</v>
      </c>
      <c r="AF4" s="84" t="s">
        <v>3</v>
      </c>
      <c r="AG4" s="84" t="s">
        <v>3</v>
      </c>
      <c r="AH4" s="84" t="s">
        <v>3</v>
      </c>
      <c r="AI4" s="84" t="s">
        <v>3</v>
      </c>
      <c r="AJ4" s="84" t="s">
        <v>3</v>
      </c>
      <c r="AK4" s="84" t="s">
        <v>3</v>
      </c>
      <c r="AL4" s="84" t="s">
        <v>3</v>
      </c>
      <c r="AM4" s="84" t="s">
        <v>3</v>
      </c>
      <c r="AN4" s="84" t="s">
        <v>3</v>
      </c>
      <c r="AO4" s="84" t="s">
        <v>3</v>
      </c>
      <c r="AP4" s="84" t="s">
        <v>3</v>
      </c>
      <c r="AQ4" s="84" t="s">
        <v>3</v>
      </c>
      <c r="AR4" s="84" t="s">
        <v>3</v>
      </c>
      <c r="AS4" s="84" t="s">
        <v>3</v>
      </c>
      <c r="AT4" s="84" t="s">
        <v>3</v>
      </c>
      <c r="AU4" s="84" t="s">
        <v>3</v>
      </c>
      <c r="AV4" s="84" t="s">
        <v>3</v>
      </c>
      <c r="AW4" s="85" t="s">
        <v>3</v>
      </c>
    </row>
    <row r="5" spans="2:49" s="17" customFormat="1" x14ac:dyDescent="0.25">
      <c r="B5" s="73" t="s">
        <v>2</v>
      </c>
      <c r="C5" s="80">
        <v>2486</v>
      </c>
      <c r="D5" s="81">
        <v>2483</v>
      </c>
      <c r="E5" s="81">
        <v>2495</v>
      </c>
      <c r="F5" s="81">
        <v>1647</v>
      </c>
      <c r="G5" s="81">
        <v>2498</v>
      </c>
      <c r="H5" s="82">
        <v>2497</v>
      </c>
      <c r="I5" s="80">
        <v>2489</v>
      </c>
      <c r="J5" s="81">
        <v>2484</v>
      </c>
      <c r="K5" s="81">
        <v>2485</v>
      </c>
      <c r="L5" s="81">
        <v>1920</v>
      </c>
      <c r="M5" s="81">
        <v>3009</v>
      </c>
      <c r="N5" s="82">
        <v>2463</v>
      </c>
      <c r="O5" s="80">
        <v>2615</v>
      </c>
      <c r="P5" s="81">
        <v>2621</v>
      </c>
      <c r="Q5" s="81">
        <v>2270</v>
      </c>
      <c r="R5" s="81">
        <v>2475</v>
      </c>
      <c r="S5" s="81">
        <v>302</v>
      </c>
      <c r="T5" s="81">
        <v>4389</v>
      </c>
      <c r="U5" s="81">
        <v>4390</v>
      </c>
      <c r="V5" s="81" t="s">
        <v>12</v>
      </c>
      <c r="W5" s="81">
        <v>300</v>
      </c>
      <c r="X5" s="81">
        <v>2120</v>
      </c>
      <c r="Y5" s="81">
        <v>2690</v>
      </c>
      <c r="Z5" s="81">
        <v>4386</v>
      </c>
      <c r="AA5" s="81">
        <v>2613</v>
      </c>
      <c r="AB5" s="81">
        <v>2687</v>
      </c>
      <c r="AC5" s="81">
        <v>3934</v>
      </c>
      <c r="AD5" s="82">
        <v>3933</v>
      </c>
      <c r="AE5" s="80">
        <v>310</v>
      </c>
      <c r="AF5" s="81">
        <v>309</v>
      </c>
      <c r="AG5" s="81">
        <v>2614</v>
      </c>
      <c r="AH5" s="81">
        <v>4410</v>
      </c>
      <c r="AI5" s="81">
        <v>295</v>
      </c>
      <c r="AJ5" s="81">
        <v>301</v>
      </c>
      <c r="AK5" s="81">
        <v>304</v>
      </c>
      <c r="AL5" s="81">
        <v>2617</v>
      </c>
      <c r="AM5" s="81">
        <v>2620</v>
      </c>
      <c r="AN5" s="81">
        <v>2692</v>
      </c>
      <c r="AO5" s="81">
        <v>2178</v>
      </c>
      <c r="AP5" s="81">
        <v>4385</v>
      </c>
      <c r="AQ5" s="81">
        <v>4388</v>
      </c>
      <c r="AR5" s="81">
        <v>788</v>
      </c>
      <c r="AS5" s="81">
        <v>308</v>
      </c>
      <c r="AT5" s="81">
        <v>2491</v>
      </c>
      <c r="AU5" s="81">
        <v>3927</v>
      </c>
      <c r="AV5" s="81">
        <v>4620</v>
      </c>
      <c r="AW5" s="82">
        <v>4408</v>
      </c>
    </row>
    <row r="6" spans="2:49" x14ac:dyDescent="0.25">
      <c r="B6" s="127" t="s">
        <v>30</v>
      </c>
      <c r="C6" s="20">
        <v>150</v>
      </c>
      <c r="D6" s="20">
        <v>50</v>
      </c>
      <c r="E6" s="20">
        <v>37</v>
      </c>
      <c r="F6" s="20">
        <v>58</v>
      </c>
      <c r="G6" s="20">
        <v>26</v>
      </c>
      <c r="H6" s="20">
        <v>32</v>
      </c>
      <c r="I6" s="77">
        <v>172</v>
      </c>
      <c r="J6" s="64">
        <v>228</v>
      </c>
      <c r="K6" s="64">
        <v>30</v>
      </c>
      <c r="L6" s="64">
        <v>170</v>
      </c>
      <c r="M6" s="64">
        <v>98</v>
      </c>
      <c r="N6" s="65">
        <v>126</v>
      </c>
      <c r="O6" s="77">
        <v>5</v>
      </c>
      <c r="P6" s="64">
        <v>16</v>
      </c>
      <c r="Q6" s="64">
        <v>15</v>
      </c>
      <c r="R6" s="64">
        <v>4</v>
      </c>
      <c r="S6" s="64">
        <v>12</v>
      </c>
      <c r="T6" s="64">
        <v>14</v>
      </c>
      <c r="U6" s="64">
        <v>21</v>
      </c>
      <c r="V6" s="64">
        <v>38</v>
      </c>
      <c r="W6" s="64">
        <v>20</v>
      </c>
      <c r="X6" s="64">
        <v>4</v>
      </c>
      <c r="Y6" s="64">
        <v>5</v>
      </c>
      <c r="Z6" s="64">
        <v>24</v>
      </c>
      <c r="AA6" s="64">
        <v>8</v>
      </c>
      <c r="AB6" s="64">
        <v>36</v>
      </c>
      <c r="AC6" s="64">
        <v>39</v>
      </c>
      <c r="AD6" s="65">
        <v>15</v>
      </c>
      <c r="AE6" s="77">
        <v>55</v>
      </c>
      <c r="AF6" s="64">
        <v>16</v>
      </c>
      <c r="AG6" s="64">
        <v>24</v>
      </c>
      <c r="AH6" s="64">
        <v>35</v>
      </c>
      <c r="AI6" s="64">
        <v>40</v>
      </c>
      <c r="AJ6" s="64">
        <v>8</v>
      </c>
      <c r="AK6" s="64">
        <v>46</v>
      </c>
      <c r="AL6" s="64">
        <v>31</v>
      </c>
      <c r="AM6" s="64">
        <v>17</v>
      </c>
      <c r="AN6" s="64">
        <v>43</v>
      </c>
      <c r="AO6" s="64">
        <v>16</v>
      </c>
      <c r="AP6" s="64">
        <v>76</v>
      </c>
      <c r="AQ6" s="64">
        <v>73</v>
      </c>
      <c r="AR6" s="64">
        <v>47</v>
      </c>
      <c r="AS6" s="64">
        <v>27</v>
      </c>
      <c r="AT6" s="64">
        <v>25</v>
      </c>
      <c r="AU6" s="64">
        <v>31</v>
      </c>
      <c r="AV6" s="64">
        <v>23</v>
      </c>
      <c r="AW6" s="65">
        <v>24</v>
      </c>
    </row>
    <row r="7" spans="2:49" x14ac:dyDescent="0.25">
      <c r="B7" s="128"/>
      <c r="C7" s="20">
        <v>95</v>
      </c>
      <c r="D7" s="20">
        <v>80</v>
      </c>
      <c r="E7" s="20">
        <v>60</v>
      </c>
      <c r="F7" s="20">
        <v>65</v>
      </c>
      <c r="G7" s="20">
        <v>38</v>
      </c>
      <c r="H7" s="20">
        <v>17</v>
      </c>
      <c r="I7" s="78">
        <v>208</v>
      </c>
      <c r="J7" s="20">
        <v>190</v>
      </c>
      <c r="K7" s="20">
        <v>41</v>
      </c>
      <c r="L7" s="20">
        <v>360</v>
      </c>
      <c r="M7" s="20">
        <v>99</v>
      </c>
      <c r="N7" s="62">
        <v>128</v>
      </c>
      <c r="O7" s="78">
        <v>35</v>
      </c>
      <c r="P7" s="20">
        <v>12</v>
      </c>
      <c r="Q7" s="20">
        <v>13</v>
      </c>
      <c r="R7" s="20">
        <v>2</v>
      </c>
      <c r="S7" s="20">
        <v>26</v>
      </c>
      <c r="T7" s="20">
        <v>7</v>
      </c>
      <c r="U7" s="20">
        <v>10</v>
      </c>
      <c r="V7" s="20">
        <v>46</v>
      </c>
      <c r="W7" s="20">
        <v>22</v>
      </c>
      <c r="X7" s="20">
        <v>3</v>
      </c>
      <c r="Y7" s="20">
        <v>32</v>
      </c>
      <c r="Z7" s="20">
        <v>8</v>
      </c>
      <c r="AA7" s="20">
        <v>24</v>
      </c>
      <c r="AB7" s="20">
        <v>41</v>
      </c>
      <c r="AC7" s="20">
        <v>58</v>
      </c>
      <c r="AD7" s="62">
        <v>13</v>
      </c>
      <c r="AE7" s="78">
        <v>55</v>
      </c>
      <c r="AF7" s="20">
        <v>20</v>
      </c>
      <c r="AG7" s="20">
        <v>37</v>
      </c>
      <c r="AH7" s="20">
        <v>25</v>
      </c>
      <c r="AI7" s="20">
        <v>51</v>
      </c>
      <c r="AJ7" s="20">
        <v>35</v>
      </c>
      <c r="AK7" s="20">
        <v>47</v>
      </c>
      <c r="AL7" s="20">
        <v>40</v>
      </c>
      <c r="AM7" s="20">
        <v>22</v>
      </c>
      <c r="AN7" s="20">
        <v>32</v>
      </c>
      <c r="AO7" s="20">
        <v>41</v>
      </c>
      <c r="AP7" s="20">
        <v>72</v>
      </c>
      <c r="AQ7" s="20">
        <v>54</v>
      </c>
      <c r="AR7" s="20">
        <v>52</v>
      </c>
      <c r="AS7" s="20">
        <v>12</v>
      </c>
      <c r="AT7" s="20">
        <v>22</v>
      </c>
      <c r="AU7" s="20">
        <v>26</v>
      </c>
      <c r="AV7" s="20">
        <v>34</v>
      </c>
      <c r="AW7" s="62">
        <v>43</v>
      </c>
    </row>
    <row r="8" spans="2:49" x14ac:dyDescent="0.25">
      <c r="B8" s="128"/>
      <c r="C8" s="20">
        <v>145</v>
      </c>
      <c r="D8" s="20">
        <v>98</v>
      </c>
      <c r="E8" s="20">
        <v>37</v>
      </c>
      <c r="F8" s="20">
        <v>148</v>
      </c>
      <c r="G8" s="20">
        <v>40</v>
      </c>
      <c r="H8" s="20">
        <v>28</v>
      </c>
      <c r="I8" s="78">
        <v>126</v>
      </c>
      <c r="J8" s="20">
        <v>126</v>
      </c>
      <c r="K8" s="20">
        <v>49</v>
      </c>
      <c r="L8" s="20">
        <v>205</v>
      </c>
      <c r="M8" s="20">
        <v>76</v>
      </c>
      <c r="N8" s="62">
        <v>132</v>
      </c>
      <c r="O8" s="78">
        <v>21</v>
      </c>
      <c r="P8" s="20">
        <v>9</v>
      </c>
      <c r="Q8" s="20">
        <v>16</v>
      </c>
      <c r="R8" s="20">
        <v>5</v>
      </c>
      <c r="S8" s="20">
        <v>28</v>
      </c>
      <c r="T8" s="20">
        <v>9</v>
      </c>
      <c r="U8" s="20">
        <v>5</v>
      </c>
      <c r="V8" s="20">
        <v>31</v>
      </c>
      <c r="W8" s="20">
        <v>24</v>
      </c>
      <c r="X8" s="20">
        <v>3</v>
      </c>
      <c r="Y8" s="20">
        <v>36</v>
      </c>
      <c r="Z8" s="20">
        <v>7</v>
      </c>
      <c r="AA8" s="20">
        <v>21</v>
      </c>
      <c r="AB8" s="20">
        <v>45</v>
      </c>
      <c r="AC8" s="20">
        <v>59</v>
      </c>
      <c r="AD8" s="62">
        <v>20</v>
      </c>
      <c r="AE8" s="78">
        <v>50</v>
      </c>
      <c r="AF8" s="20">
        <v>33</v>
      </c>
      <c r="AG8" s="20">
        <v>30</v>
      </c>
      <c r="AH8" s="20">
        <v>31</v>
      </c>
      <c r="AI8" s="20">
        <v>55</v>
      </c>
      <c r="AJ8" s="20">
        <v>26</v>
      </c>
      <c r="AK8" s="20">
        <v>59</v>
      </c>
      <c r="AL8" s="20">
        <v>26</v>
      </c>
      <c r="AM8" s="20">
        <v>19</v>
      </c>
      <c r="AN8" s="20">
        <v>36</v>
      </c>
      <c r="AO8" s="20">
        <v>24</v>
      </c>
      <c r="AP8" s="20">
        <v>52</v>
      </c>
      <c r="AQ8" s="20">
        <v>89</v>
      </c>
      <c r="AR8" s="20">
        <v>84</v>
      </c>
      <c r="AS8" s="20">
        <v>6</v>
      </c>
      <c r="AT8" s="20">
        <v>32</v>
      </c>
      <c r="AU8" s="20">
        <v>26</v>
      </c>
      <c r="AV8" s="20">
        <v>28</v>
      </c>
      <c r="AW8" s="62">
        <v>51</v>
      </c>
    </row>
    <row r="9" spans="2:49" x14ac:dyDescent="0.25">
      <c r="B9" s="128"/>
      <c r="C9" s="20">
        <v>82</v>
      </c>
      <c r="D9" s="20">
        <v>85</v>
      </c>
      <c r="E9" s="20">
        <v>23</v>
      </c>
      <c r="F9" s="20">
        <v>120</v>
      </c>
      <c r="G9" s="20">
        <v>46</v>
      </c>
      <c r="H9" s="20">
        <v>6</v>
      </c>
      <c r="I9" s="78">
        <v>80</v>
      </c>
      <c r="J9" s="20">
        <v>166</v>
      </c>
      <c r="K9" s="20">
        <v>69</v>
      </c>
      <c r="L9" s="20">
        <v>232</v>
      </c>
      <c r="M9" s="20">
        <v>82</v>
      </c>
      <c r="N9" s="62">
        <v>102</v>
      </c>
      <c r="O9" s="78">
        <v>7</v>
      </c>
      <c r="P9" s="20">
        <v>3</v>
      </c>
      <c r="Q9" s="20">
        <v>15</v>
      </c>
      <c r="R9" s="20">
        <v>2</v>
      </c>
      <c r="S9" s="20">
        <v>4</v>
      </c>
      <c r="T9" s="20">
        <v>6</v>
      </c>
      <c r="U9" s="20">
        <v>7</v>
      </c>
      <c r="V9" s="20">
        <v>45</v>
      </c>
      <c r="W9" s="20">
        <v>32</v>
      </c>
      <c r="X9" s="20">
        <v>3</v>
      </c>
      <c r="Y9" s="20">
        <v>34</v>
      </c>
      <c r="Z9" s="20">
        <v>9</v>
      </c>
      <c r="AA9" s="20">
        <v>19</v>
      </c>
      <c r="AB9" s="20">
        <v>58</v>
      </c>
      <c r="AC9" s="20">
        <v>37</v>
      </c>
      <c r="AD9" s="62">
        <v>20</v>
      </c>
      <c r="AE9" s="78">
        <v>64</v>
      </c>
      <c r="AF9" s="20">
        <v>22</v>
      </c>
      <c r="AG9" s="20">
        <v>47</v>
      </c>
      <c r="AH9" s="20">
        <v>35</v>
      </c>
      <c r="AI9" s="20">
        <v>62</v>
      </c>
      <c r="AJ9" s="20">
        <v>50</v>
      </c>
      <c r="AK9" s="20">
        <v>52</v>
      </c>
      <c r="AL9" s="20">
        <v>18</v>
      </c>
      <c r="AM9" s="20">
        <v>8</v>
      </c>
      <c r="AN9" s="20">
        <v>42</v>
      </c>
      <c r="AO9" s="20">
        <v>23</v>
      </c>
      <c r="AP9" s="20">
        <v>33</v>
      </c>
      <c r="AQ9" s="20">
        <v>92</v>
      </c>
      <c r="AR9" s="20">
        <v>58</v>
      </c>
      <c r="AS9" s="20">
        <v>14</v>
      </c>
      <c r="AT9" s="20">
        <v>43</v>
      </c>
      <c r="AU9" s="20">
        <v>38</v>
      </c>
      <c r="AV9" s="20">
        <v>29</v>
      </c>
      <c r="AW9" s="62">
        <v>42</v>
      </c>
    </row>
    <row r="10" spans="2:49" x14ac:dyDescent="0.25">
      <c r="B10" s="128"/>
      <c r="C10" s="20">
        <v>63</v>
      </c>
      <c r="D10" s="20">
        <v>168</v>
      </c>
      <c r="E10" s="20">
        <v>27</v>
      </c>
      <c r="F10" s="20">
        <v>58</v>
      </c>
      <c r="G10" s="20">
        <v>35</v>
      </c>
      <c r="H10" s="20">
        <v>17</v>
      </c>
      <c r="I10" s="78">
        <v>206</v>
      </c>
      <c r="J10" s="20">
        <v>140</v>
      </c>
      <c r="K10" s="20">
        <v>33</v>
      </c>
      <c r="L10" s="20">
        <v>288</v>
      </c>
      <c r="M10" s="20">
        <v>66</v>
      </c>
      <c r="N10" s="62">
        <v>95</v>
      </c>
      <c r="O10" s="78">
        <v>9</v>
      </c>
      <c r="P10" s="20">
        <v>10</v>
      </c>
      <c r="Q10" s="20">
        <v>7</v>
      </c>
      <c r="R10" s="20">
        <v>2</v>
      </c>
      <c r="S10" s="20">
        <v>4</v>
      </c>
      <c r="T10" s="20">
        <v>5</v>
      </c>
      <c r="U10" s="20">
        <v>12</v>
      </c>
      <c r="V10" s="20">
        <v>47</v>
      </c>
      <c r="W10" s="20">
        <v>29</v>
      </c>
      <c r="X10" s="20">
        <v>4</v>
      </c>
      <c r="Y10" s="20">
        <v>31</v>
      </c>
      <c r="Z10" s="20">
        <v>12</v>
      </c>
      <c r="AA10" s="20">
        <v>42</v>
      </c>
      <c r="AB10" s="20">
        <v>21</v>
      </c>
      <c r="AC10" s="20">
        <v>48</v>
      </c>
      <c r="AD10" s="62">
        <v>19</v>
      </c>
      <c r="AE10" s="78">
        <v>58</v>
      </c>
      <c r="AF10" s="20">
        <v>15</v>
      </c>
      <c r="AG10" s="20">
        <v>10</v>
      </c>
      <c r="AH10" s="20">
        <v>34</v>
      </c>
      <c r="AI10" s="20">
        <v>63</v>
      </c>
      <c r="AJ10" s="20">
        <v>59</v>
      </c>
      <c r="AK10" s="20">
        <v>43</v>
      </c>
      <c r="AL10" s="20">
        <v>22</v>
      </c>
      <c r="AM10" s="20">
        <v>20</v>
      </c>
      <c r="AN10" s="20">
        <v>34</v>
      </c>
      <c r="AO10" s="20">
        <v>29</v>
      </c>
      <c r="AP10" s="20">
        <v>41</v>
      </c>
      <c r="AQ10" s="20">
        <v>76</v>
      </c>
      <c r="AR10" s="20">
        <v>90</v>
      </c>
      <c r="AS10" s="20">
        <v>12</v>
      </c>
      <c r="AT10" s="20">
        <v>39</v>
      </c>
      <c r="AU10" s="20">
        <v>35</v>
      </c>
      <c r="AV10" s="20">
        <v>29</v>
      </c>
      <c r="AW10" s="62">
        <v>30</v>
      </c>
    </row>
    <row r="11" spans="2:49" x14ac:dyDescent="0.25">
      <c r="B11" s="128"/>
      <c r="C11" s="20">
        <v>138</v>
      </c>
      <c r="D11" s="20">
        <v>150</v>
      </c>
      <c r="E11" s="20">
        <v>30</v>
      </c>
      <c r="F11" s="20">
        <v>50</v>
      </c>
      <c r="G11" s="20">
        <v>32</v>
      </c>
      <c r="H11" s="20">
        <v>26</v>
      </c>
      <c r="I11" s="78">
        <v>123</v>
      </c>
      <c r="J11" s="20">
        <v>105</v>
      </c>
      <c r="K11" s="20">
        <v>23</v>
      </c>
      <c r="L11" s="20">
        <v>370</v>
      </c>
      <c r="M11" s="20">
        <v>125</v>
      </c>
      <c r="N11" s="62">
        <v>104</v>
      </c>
      <c r="O11" s="78">
        <v>7</v>
      </c>
      <c r="P11" s="20">
        <v>6</v>
      </c>
      <c r="Q11" s="20">
        <v>19</v>
      </c>
      <c r="R11" s="20">
        <v>3</v>
      </c>
      <c r="S11" s="20">
        <v>3</v>
      </c>
      <c r="T11" s="20">
        <v>2</v>
      </c>
      <c r="U11" s="20">
        <v>4</v>
      </c>
      <c r="V11" s="20">
        <v>55</v>
      </c>
      <c r="W11" s="20">
        <v>15</v>
      </c>
      <c r="X11" s="20">
        <v>3</v>
      </c>
      <c r="Y11" s="20">
        <v>29</v>
      </c>
      <c r="Z11" s="20">
        <v>4</v>
      </c>
      <c r="AA11" s="20">
        <v>36</v>
      </c>
      <c r="AB11" s="20">
        <v>35</v>
      </c>
      <c r="AC11" s="20">
        <v>21</v>
      </c>
      <c r="AD11" s="62">
        <v>8</v>
      </c>
      <c r="AE11" s="78">
        <v>73</v>
      </c>
      <c r="AF11" s="20">
        <v>30</v>
      </c>
      <c r="AG11" s="20">
        <v>60</v>
      </c>
      <c r="AH11" s="20">
        <v>37</v>
      </c>
      <c r="AI11" s="20">
        <v>49</v>
      </c>
      <c r="AJ11" s="20">
        <v>44</v>
      </c>
      <c r="AK11" s="20">
        <v>36</v>
      </c>
      <c r="AL11" s="20">
        <v>30</v>
      </c>
      <c r="AM11" s="20">
        <v>11</v>
      </c>
      <c r="AN11" s="20">
        <v>65</v>
      </c>
      <c r="AO11" s="20">
        <v>30</v>
      </c>
      <c r="AP11" s="20">
        <v>35</v>
      </c>
      <c r="AQ11" s="20">
        <v>89</v>
      </c>
      <c r="AR11" s="20">
        <v>84</v>
      </c>
      <c r="AS11" s="20">
        <v>9</v>
      </c>
      <c r="AT11" s="20">
        <v>42</v>
      </c>
      <c r="AU11" s="20">
        <v>34</v>
      </c>
      <c r="AV11" s="20">
        <v>28</v>
      </c>
      <c r="AW11" s="62">
        <v>44</v>
      </c>
    </row>
    <row r="12" spans="2:49" x14ac:dyDescent="0.25">
      <c r="B12" s="128"/>
      <c r="C12" s="20">
        <v>75</v>
      </c>
      <c r="D12" s="20">
        <v>110</v>
      </c>
      <c r="E12" s="20">
        <v>30</v>
      </c>
      <c r="F12" s="20">
        <v>95</v>
      </c>
      <c r="G12" s="20">
        <v>45</v>
      </c>
      <c r="H12" s="20">
        <v>25</v>
      </c>
      <c r="I12" s="78">
        <v>165</v>
      </c>
      <c r="J12" s="20">
        <v>145</v>
      </c>
      <c r="K12" s="20">
        <v>27</v>
      </c>
      <c r="L12" s="20">
        <v>225</v>
      </c>
      <c r="M12" s="20">
        <v>150</v>
      </c>
      <c r="N12" s="62">
        <v>112</v>
      </c>
      <c r="O12" s="78">
        <v>8</v>
      </c>
      <c r="P12" s="20">
        <v>8</v>
      </c>
      <c r="Q12" s="20">
        <v>18</v>
      </c>
      <c r="R12" s="20">
        <v>4</v>
      </c>
      <c r="S12" s="20">
        <v>4</v>
      </c>
      <c r="T12" s="20">
        <v>4</v>
      </c>
      <c r="U12" s="20">
        <v>5</v>
      </c>
      <c r="V12" s="20">
        <v>26</v>
      </c>
      <c r="W12" s="20">
        <v>10</v>
      </c>
      <c r="X12" s="20">
        <v>3</v>
      </c>
      <c r="Y12" s="20">
        <v>26</v>
      </c>
      <c r="Z12" s="20">
        <v>8</v>
      </c>
      <c r="AA12" s="20">
        <v>45</v>
      </c>
      <c r="AB12" s="20">
        <v>19</v>
      </c>
      <c r="AC12" s="20">
        <v>72</v>
      </c>
      <c r="AD12" s="62">
        <v>9</v>
      </c>
      <c r="AE12" s="78">
        <v>62</v>
      </c>
      <c r="AF12" s="20">
        <v>31</v>
      </c>
      <c r="AG12" s="20">
        <v>64</v>
      </c>
      <c r="AH12" s="20">
        <v>63</v>
      </c>
      <c r="AI12" s="20">
        <v>30</v>
      </c>
      <c r="AJ12" s="20">
        <v>36</v>
      </c>
      <c r="AK12" s="20">
        <v>39</v>
      </c>
      <c r="AL12" s="20">
        <v>37</v>
      </c>
      <c r="AM12" s="20">
        <v>12</v>
      </c>
      <c r="AN12" s="20">
        <v>54</v>
      </c>
      <c r="AO12" s="20">
        <v>20</v>
      </c>
      <c r="AP12" s="20">
        <v>19</v>
      </c>
      <c r="AQ12" s="20">
        <v>103</v>
      </c>
      <c r="AR12" s="20">
        <v>53</v>
      </c>
      <c r="AS12" s="20">
        <v>5</v>
      </c>
      <c r="AT12" s="20">
        <v>30</v>
      </c>
      <c r="AU12" s="20">
        <v>25</v>
      </c>
      <c r="AV12" s="20">
        <v>23</v>
      </c>
      <c r="AW12" s="62">
        <v>24</v>
      </c>
    </row>
    <row r="13" spans="2:49" x14ac:dyDescent="0.25">
      <c r="B13" s="128"/>
      <c r="C13" s="20">
        <v>96</v>
      </c>
      <c r="D13" s="20">
        <v>146</v>
      </c>
      <c r="E13" s="20">
        <v>33</v>
      </c>
      <c r="F13" s="20">
        <v>56</v>
      </c>
      <c r="G13" s="20">
        <v>35</v>
      </c>
      <c r="H13" s="20">
        <v>27</v>
      </c>
      <c r="I13" s="78">
        <v>200</v>
      </c>
      <c r="J13" s="20">
        <v>120</v>
      </c>
      <c r="K13" s="20">
        <v>63</v>
      </c>
      <c r="L13" s="20">
        <v>400</v>
      </c>
      <c r="M13" s="20">
        <v>178</v>
      </c>
      <c r="N13" s="62">
        <v>110</v>
      </c>
      <c r="O13" s="78">
        <v>11</v>
      </c>
      <c r="P13" s="20">
        <v>5</v>
      </c>
      <c r="Q13" s="20">
        <v>15</v>
      </c>
      <c r="R13" s="20">
        <v>2</v>
      </c>
      <c r="S13" s="20">
        <v>5</v>
      </c>
      <c r="T13" s="20">
        <v>3</v>
      </c>
      <c r="U13" s="20">
        <v>4</v>
      </c>
      <c r="V13" s="20">
        <v>31</v>
      </c>
      <c r="W13" s="20">
        <v>7</v>
      </c>
      <c r="X13" s="20">
        <v>2</v>
      </c>
      <c r="Y13" s="20">
        <v>47</v>
      </c>
      <c r="Z13" s="20">
        <v>7</v>
      </c>
      <c r="AA13" s="20">
        <v>40</v>
      </c>
      <c r="AB13" s="20">
        <v>20</v>
      </c>
      <c r="AC13" s="20">
        <v>47</v>
      </c>
      <c r="AD13" s="62">
        <v>12</v>
      </c>
      <c r="AE13" s="78">
        <v>49</v>
      </c>
      <c r="AF13" s="20">
        <v>24</v>
      </c>
      <c r="AG13" s="20">
        <v>26</v>
      </c>
      <c r="AH13" s="20">
        <v>47</v>
      </c>
      <c r="AI13" s="20">
        <v>38</v>
      </c>
      <c r="AJ13" s="20">
        <v>50</v>
      </c>
      <c r="AK13" s="20">
        <v>32</v>
      </c>
      <c r="AL13" s="20">
        <v>27</v>
      </c>
      <c r="AM13" s="20">
        <v>8</v>
      </c>
      <c r="AN13" s="20">
        <v>59</v>
      </c>
      <c r="AO13" s="20">
        <v>26</v>
      </c>
      <c r="AP13" s="20">
        <v>50</v>
      </c>
      <c r="AQ13" s="20">
        <v>46</v>
      </c>
      <c r="AR13" s="20">
        <v>36</v>
      </c>
      <c r="AS13" s="20">
        <v>9</v>
      </c>
      <c r="AT13" s="20">
        <v>50</v>
      </c>
      <c r="AU13" s="20">
        <v>19</v>
      </c>
      <c r="AV13" s="20">
        <v>17</v>
      </c>
      <c r="AW13" s="62">
        <v>18</v>
      </c>
    </row>
    <row r="14" spans="2:49" x14ac:dyDescent="0.25">
      <c r="B14" s="128"/>
      <c r="C14" s="20">
        <v>75</v>
      </c>
      <c r="D14" s="20">
        <v>140</v>
      </c>
      <c r="E14" s="20">
        <v>45</v>
      </c>
      <c r="F14" s="20">
        <v>90</v>
      </c>
      <c r="G14" s="20">
        <v>21</v>
      </c>
      <c r="H14" s="20">
        <v>20</v>
      </c>
      <c r="I14" s="78">
        <v>110</v>
      </c>
      <c r="J14" s="20">
        <v>85</v>
      </c>
      <c r="K14" s="20">
        <v>218</v>
      </c>
      <c r="L14" s="20">
        <v>245</v>
      </c>
      <c r="M14" s="20">
        <v>72</v>
      </c>
      <c r="N14" s="62">
        <v>110</v>
      </c>
      <c r="O14" s="78">
        <v>12</v>
      </c>
      <c r="P14" s="20">
        <v>9</v>
      </c>
      <c r="Q14" s="20">
        <v>12</v>
      </c>
      <c r="R14" s="20">
        <v>2</v>
      </c>
      <c r="S14" s="20">
        <v>4</v>
      </c>
      <c r="T14" s="20">
        <v>5</v>
      </c>
      <c r="U14" s="20">
        <v>7</v>
      </c>
      <c r="V14" s="20">
        <v>31</v>
      </c>
      <c r="W14" s="20">
        <v>12</v>
      </c>
      <c r="X14" s="20">
        <v>4</v>
      </c>
      <c r="Y14" s="20">
        <v>54</v>
      </c>
      <c r="Z14" s="20">
        <v>17</v>
      </c>
      <c r="AA14" s="20">
        <v>36</v>
      </c>
      <c r="AB14" s="20">
        <v>23</v>
      </c>
      <c r="AC14" s="20">
        <v>17</v>
      </c>
      <c r="AD14" s="62">
        <v>23</v>
      </c>
      <c r="AE14" s="78">
        <v>70</v>
      </c>
      <c r="AF14" s="20">
        <v>49</v>
      </c>
      <c r="AG14" s="20">
        <v>42</v>
      </c>
      <c r="AH14" s="20">
        <v>33</v>
      </c>
      <c r="AI14" s="20">
        <v>55</v>
      </c>
      <c r="AJ14" s="20">
        <v>26</v>
      </c>
      <c r="AK14" s="20">
        <v>37</v>
      </c>
      <c r="AL14" s="20">
        <v>27</v>
      </c>
      <c r="AM14" s="20">
        <v>10</v>
      </c>
      <c r="AN14" s="20">
        <v>68</v>
      </c>
      <c r="AO14" s="20">
        <v>29</v>
      </c>
      <c r="AP14" s="20">
        <v>44</v>
      </c>
      <c r="AQ14" s="20">
        <v>106</v>
      </c>
      <c r="AR14" s="20">
        <v>42</v>
      </c>
      <c r="AS14" s="20">
        <v>9</v>
      </c>
      <c r="AT14" s="20">
        <v>42</v>
      </c>
      <c r="AU14" s="20">
        <v>27</v>
      </c>
      <c r="AV14" s="20">
        <v>28</v>
      </c>
      <c r="AW14" s="62">
        <v>20</v>
      </c>
    </row>
    <row r="15" spans="2:49" x14ac:dyDescent="0.25">
      <c r="B15" s="128"/>
      <c r="C15" s="20">
        <v>175</v>
      </c>
      <c r="D15" s="20">
        <v>124</v>
      </c>
      <c r="E15" s="20">
        <v>62</v>
      </c>
      <c r="F15" s="20">
        <v>60</v>
      </c>
      <c r="G15" s="20">
        <v>29</v>
      </c>
      <c r="H15" s="20">
        <v>24</v>
      </c>
      <c r="I15" s="78">
        <v>165</v>
      </c>
      <c r="J15" s="20">
        <v>97</v>
      </c>
      <c r="K15" s="20">
        <v>54</v>
      </c>
      <c r="L15" s="20">
        <v>287</v>
      </c>
      <c r="M15" s="20">
        <v>120</v>
      </c>
      <c r="N15" s="62">
        <v>78</v>
      </c>
      <c r="O15" s="78">
        <v>45</v>
      </c>
      <c r="P15" s="20">
        <v>15</v>
      </c>
      <c r="Q15" s="20">
        <v>17</v>
      </c>
      <c r="R15" s="20">
        <v>2</v>
      </c>
      <c r="S15" s="20">
        <v>5</v>
      </c>
      <c r="T15" s="20">
        <v>6</v>
      </c>
      <c r="U15" s="20">
        <v>7</v>
      </c>
      <c r="V15" s="20">
        <v>10</v>
      </c>
      <c r="W15" s="20">
        <v>11</v>
      </c>
      <c r="X15" s="20">
        <v>2</v>
      </c>
      <c r="Y15" s="20">
        <v>11</v>
      </c>
      <c r="Z15" s="20">
        <v>19</v>
      </c>
      <c r="AA15" s="20">
        <v>43</v>
      </c>
      <c r="AB15" s="20">
        <v>23</v>
      </c>
      <c r="AC15" s="20">
        <v>21</v>
      </c>
      <c r="AD15" s="62">
        <v>19</v>
      </c>
      <c r="AE15" s="78">
        <v>29</v>
      </c>
      <c r="AF15" s="20">
        <v>38</v>
      </c>
      <c r="AG15" s="20">
        <v>10</v>
      </c>
      <c r="AH15" s="20">
        <v>39</v>
      </c>
      <c r="AI15" s="20">
        <v>32</v>
      </c>
      <c r="AJ15" s="20">
        <v>26</v>
      </c>
      <c r="AK15" s="20">
        <v>50</v>
      </c>
      <c r="AL15" s="20">
        <v>21</v>
      </c>
      <c r="AM15" s="20">
        <v>22</v>
      </c>
      <c r="AN15" s="20">
        <v>64</v>
      </c>
      <c r="AO15" s="20">
        <v>28</v>
      </c>
      <c r="AP15" s="20">
        <v>20</v>
      </c>
      <c r="AQ15" s="20">
        <v>70</v>
      </c>
      <c r="AR15" s="20">
        <v>69</v>
      </c>
      <c r="AS15" s="20">
        <v>11</v>
      </c>
      <c r="AT15" s="20">
        <v>35</v>
      </c>
      <c r="AU15" s="20">
        <v>16</v>
      </c>
      <c r="AV15" s="20">
        <v>38</v>
      </c>
      <c r="AW15" s="62">
        <v>14</v>
      </c>
    </row>
    <row r="16" spans="2:49" x14ac:dyDescent="0.25">
      <c r="B16" s="128"/>
      <c r="C16" s="20">
        <v>180</v>
      </c>
      <c r="D16" s="20">
        <v>67</v>
      </c>
      <c r="E16" s="20">
        <v>17</v>
      </c>
      <c r="F16" s="20">
        <v>66</v>
      </c>
      <c r="G16" s="20">
        <v>37</v>
      </c>
      <c r="H16" s="20">
        <v>25</v>
      </c>
      <c r="I16" s="78">
        <v>85</v>
      </c>
      <c r="J16" s="20">
        <v>101</v>
      </c>
      <c r="K16" s="20">
        <v>78</v>
      </c>
      <c r="L16" s="20">
        <v>130</v>
      </c>
      <c r="M16" s="20">
        <v>110</v>
      </c>
      <c r="N16" s="62">
        <v>92</v>
      </c>
      <c r="O16" s="78">
        <v>11</v>
      </c>
      <c r="P16" s="20">
        <v>14</v>
      </c>
      <c r="Q16" s="20">
        <v>7</v>
      </c>
      <c r="R16" s="20">
        <v>2</v>
      </c>
      <c r="S16" s="20">
        <v>10</v>
      </c>
      <c r="T16" s="20">
        <v>7</v>
      </c>
      <c r="U16" s="20">
        <v>6</v>
      </c>
      <c r="V16" s="20">
        <v>7</v>
      </c>
      <c r="W16" s="20">
        <v>21</v>
      </c>
      <c r="X16" s="20">
        <v>3</v>
      </c>
      <c r="Y16" s="20">
        <v>9</v>
      </c>
      <c r="Z16" s="20">
        <v>21</v>
      </c>
      <c r="AA16" s="20">
        <v>47</v>
      </c>
      <c r="AB16" s="20">
        <v>5</v>
      </c>
      <c r="AC16" s="20">
        <v>14</v>
      </c>
      <c r="AD16" s="62">
        <v>9</v>
      </c>
      <c r="AE16" s="78">
        <v>24</v>
      </c>
      <c r="AF16" s="20">
        <v>43</v>
      </c>
      <c r="AG16" s="20">
        <v>18</v>
      </c>
      <c r="AH16" s="20">
        <v>49</v>
      </c>
      <c r="AI16" s="20">
        <v>47</v>
      </c>
      <c r="AJ16" s="20">
        <v>23</v>
      </c>
      <c r="AK16" s="20">
        <v>47</v>
      </c>
      <c r="AL16" s="20">
        <v>20</v>
      </c>
      <c r="AM16" s="20">
        <v>18</v>
      </c>
      <c r="AN16" s="20">
        <v>62</v>
      </c>
      <c r="AO16" s="20">
        <v>30</v>
      </c>
      <c r="AP16" s="20">
        <v>35</v>
      </c>
      <c r="AQ16" s="20">
        <v>31</v>
      </c>
      <c r="AR16" s="20">
        <v>60</v>
      </c>
      <c r="AS16" s="20">
        <v>12</v>
      </c>
      <c r="AT16" s="20">
        <v>42</v>
      </c>
      <c r="AU16" s="20">
        <v>26</v>
      </c>
      <c r="AV16" s="20">
        <v>20</v>
      </c>
      <c r="AW16" s="62">
        <v>49</v>
      </c>
    </row>
    <row r="17" spans="2:49" x14ac:dyDescent="0.25">
      <c r="B17" s="128"/>
      <c r="C17" s="20">
        <v>170</v>
      </c>
      <c r="D17" s="20">
        <v>98</v>
      </c>
      <c r="E17" s="20">
        <v>19</v>
      </c>
      <c r="F17" s="20">
        <v>68</v>
      </c>
      <c r="G17" s="20">
        <v>57</v>
      </c>
      <c r="H17" s="20">
        <v>36</v>
      </c>
      <c r="I17" s="78">
        <v>356</v>
      </c>
      <c r="J17" s="20">
        <v>138</v>
      </c>
      <c r="K17" s="20">
        <v>45</v>
      </c>
      <c r="L17" s="20">
        <v>230</v>
      </c>
      <c r="M17" s="20">
        <v>90</v>
      </c>
      <c r="N17" s="62">
        <v>92</v>
      </c>
      <c r="O17" s="78">
        <v>4</v>
      </c>
      <c r="P17" s="20">
        <v>10</v>
      </c>
      <c r="Q17" s="20">
        <v>11</v>
      </c>
      <c r="R17" s="20">
        <v>2</v>
      </c>
      <c r="S17" s="20">
        <v>7</v>
      </c>
      <c r="T17" s="20">
        <v>13</v>
      </c>
      <c r="U17" s="20">
        <v>4</v>
      </c>
      <c r="V17" s="20">
        <v>10</v>
      </c>
      <c r="W17" s="20">
        <v>11</v>
      </c>
      <c r="X17" s="20">
        <v>3</v>
      </c>
      <c r="Y17" s="20">
        <v>10</v>
      </c>
      <c r="Z17" s="20">
        <v>13</v>
      </c>
      <c r="AA17" s="20">
        <v>29</v>
      </c>
      <c r="AB17" s="20">
        <v>10</v>
      </c>
      <c r="AC17" s="20">
        <v>36</v>
      </c>
      <c r="AD17" s="62">
        <v>9</v>
      </c>
      <c r="AE17" s="78">
        <v>28</v>
      </c>
      <c r="AF17" s="20">
        <v>25</v>
      </c>
      <c r="AG17" s="20">
        <v>50</v>
      </c>
      <c r="AH17" s="20">
        <v>54</v>
      </c>
      <c r="AI17" s="20">
        <v>43</v>
      </c>
      <c r="AJ17" s="20">
        <v>33</v>
      </c>
      <c r="AK17" s="20">
        <v>49</v>
      </c>
      <c r="AL17" s="20">
        <v>29</v>
      </c>
      <c r="AM17" s="20">
        <v>19</v>
      </c>
      <c r="AN17" s="20">
        <v>44</v>
      </c>
      <c r="AO17" s="20">
        <v>30</v>
      </c>
      <c r="AP17" s="20">
        <v>85</v>
      </c>
      <c r="AQ17" s="20">
        <v>35</v>
      </c>
      <c r="AR17" s="20">
        <v>49</v>
      </c>
      <c r="AS17" s="20">
        <v>9</v>
      </c>
      <c r="AT17" s="20">
        <v>41</v>
      </c>
      <c r="AU17" s="20">
        <v>24</v>
      </c>
      <c r="AV17" s="20">
        <v>36</v>
      </c>
      <c r="AW17" s="62">
        <v>41</v>
      </c>
    </row>
    <row r="18" spans="2:49" x14ac:dyDescent="0.25">
      <c r="B18" s="128"/>
      <c r="C18" s="20">
        <v>128</v>
      </c>
      <c r="D18" s="20">
        <v>112</v>
      </c>
      <c r="E18" s="20">
        <v>31</v>
      </c>
      <c r="F18" s="20">
        <v>52</v>
      </c>
      <c r="G18" s="20">
        <v>21</v>
      </c>
      <c r="H18" s="20">
        <v>42</v>
      </c>
      <c r="I18" s="78">
        <v>160</v>
      </c>
      <c r="J18" s="20">
        <v>225</v>
      </c>
      <c r="K18" s="20">
        <v>54</v>
      </c>
      <c r="L18" s="20">
        <v>175</v>
      </c>
      <c r="M18" s="20">
        <v>86</v>
      </c>
      <c r="N18" s="62">
        <v>135</v>
      </c>
      <c r="O18" s="78">
        <v>7</v>
      </c>
      <c r="P18" s="20">
        <v>13</v>
      </c>
      <c r="Q18" s="20">
        <v>13</v>
      </c>
      <c r="R18" s="20">
        <v>2</v>
      </c>
      <c r="S18" s="20">
        <v>6</v>
      </c>
      <c r="T18" s="20">
        <v>11</v>
      </c>
      <c r="U18" s="20">
        <v>14</v>
      </c>
      <c r="V18" s="20">
        <v>43</v>
      </c>
      <c r="W18" s="20">
        <v>10</v>
      </c>
      <c r="X18" s="20">
        <v>3</v>
      </c>
      <c r="Y18" s="20">
        <v>23</v>
      </c>
      <c r="Z18" s="20">
        <v>15</v>
      </c>
      <c r="AA18" s="20">
        <v>46</v>
      </c>
      <c r="AB18" s="20">
        <v>24</v>
      </c>
      <c r="AC18" s="20">
        <v>20</v>
      </c>
      <c r="AD18" s="62">
        <v>16</v>
      </c>
      <c r="AE18" s="78">
        <v>61</v>
      </c>
      <c r="AF18" s="20">
        <v>16</v>
      </c>
      <c r="AG18" s="20">
        <v>50</v>
      </c>
      <c r="AH18" s="20">
        <v>56</v>
      </c>
      <c r="AI18" s="20">
        <v>53</v>
      </c>
      <c r="AJ18" s="20">
        <v>49</v>
      </c>
      <c r="AK18" s="20">
        <v>42</v>
      </c>
      <c r="AL18" s="20">
        <v>42</v>
      </c>
      <c r="AM18" s="20">
        <v>8</v>
      </c>
      <c r="AN18" s="20">
        <v>51</v>
      </c>
      <c r="AO18" s="20">
        <v>31</v>
      </c>
      <c r="AP18" s="20">
        <v>16</v>
      </c>
      <c r="AQ18" s="20">
        <v>35</v>
      </c>
      <c r="AR18" s="20">
        <v>36</v>
      </c>
      <c r="AS18" s="20">
        <v>8</v>
      </c>
      <c r="AT18" s="20">
        <v>47</v>
      </c>
      <c r="AU18" s="20">
        <v>35</v>
      </c>
      <c r="AV18" s="20">
        <v>30</v>
      </c>
      <c r="AW18" s="62">
        <v>33</v>
      </c>
    </row>
    <row r="19" spans="2:49" x14ac:dyDescent="0.25">
      <c r="B19" s="128"/>
      <c r="C19" s="20">
        <v>116</v>
      </c>
      <c r="D19" s="20">
        <v>95</v>
      </c>
      <c r="E19" s="20">
        <v>41</v>
      </c>
      <c r="F19" s="20">
        <v>90</v>
      </c>
      <c r="G19" s="20">
        <v>8</v>
      </c>
      <c r="H19" s="20">
        <v>44</v>
      </c>
      <c r="I19" s="78">
        <v>225</v>
      </c>
      <c r="J19" s="20">
        <v>201</v>
      </c>
      <c r="K19" s="20">
        <v>56</v>
      </c>
      <c r="L19" s="20">
        <v>160</v>
      </c>
      <c r="M19" s="20">
        <v>102</v>
      </c>
      <c r="N19" s="62">
        <v>68</v>
      </c>
      <c r="O19" s="78">
        <v>8</v>
      </c>
      <c r="P19" s="20">
        <v>15</v>
      </c>
      <c r="Q19" s="20">
        <v>15</v>
      </c>
      <c r="R19" s="20">
        <v>3</v>
      </c>
      <c r="S19" s="20">
        <v>7</v>
      </c>
      <c r="T19" s="20">
        <v>12</v>
      </c>
      <c r="U19" s="20">
        <v>8</v>
      </c>
      <c r="V19" s="20">
        <v>14</v>
      </c>
      <c r="W19" s="20">
        <v>16</v>
      </c>
      <c r="X19" s="20">
        <v>6</v>
      </c>
      <c r="Y19" s="20">
        <v>11</v>
      </c>
      <c r="Z19" s="20">
        <v>13</v>
      </c>
      <c r="AA19" s="20">
        <v>42</v>
      </c>
      <c r="AB19" s="20">
        <v>9</v>
      </c>
      <c r="AC19" s="20">
        <v>58</v>
      </c>
      <c r="AD19" s="62">
        <v>10</v>
      </c>
      <c r="AE19" s="78">
        <v>80</v>
      </c>
      <c r="AF19" s="20">
        <v>26</v>
      </c>
      <c r="AG19" s="20">
        <v>49</v>
      </c>
      <c r="AH19" s="20">
        <v>54</v>
      </c>
      <c r="AI19" s="20">
        <v>48</v>
      </c>
      <c r="AJ19" s="20">
        <v>57</v>
      </c>
      <c r="AK19" s="20">
        <v>50</v>
      </c>
      <c r="AL19" s="20">
        <v>15</v>
      </c>
      <c r="AM19" s="20">
        <v>10</v>
      </c>
      <c r="AN19" s="20">
        <v>46</v>
      </c>
      <c r="AO19" s="20">
        <v>22</v>
      </c>
      <c r="AP19" s="20">
        <v>12</v>
      </c>
      <c r="AQ19" s="20">
        <v>30</v>
      </c>
      <c r="AR19" s="20">
        <v>31</v>
      </c>
      <c r="AS19" s="20">
        <v>19</v>
      </c>
      <c r="AT19" s="20">
        <v>31</v>
      </c>
      <c r="AU19" s="20">
        <v>27</v>
      </c>
      <c r="AV19" s="20">
        <v>33</v>
      </c>
      <c r="AW19" s="62">
        <v>44</v>
      </c>
    </row>
    <row r="20" spans="2:49" x14ac:dyDescent="0.25">
      <c r="B20" s="128"/>
      <c r="C20" s="20">
        <v>105</v>
      </c>
      <c r="D20" s="20">
        <v>64</v>
      </c>
      <c r="E20" s="20"/>
      <c r="F20" s="20">
        <v>41</v>
      </c>
      <c r="G20" s="20">
        <v>22</v>
      </c>
      <c r="H20" s="20">
        <v>27</v>
      </c>
      <c r="I20" s="78">
        <v>216</v>
      </c>
      <c r="J20" s="20">
        <v>220</v>
      </c>
      <c r="K20" s="20">
        <v>154</v>
      </c>
      <c r="L20" s="20">
        <v>210</v>
      </c>
      <c r="M20" s="20">
        <v>52</v>
      </c>
      <c r="N20" s="62">
        <v>76</v>
      </c>
      <c r="O20" s="78">
        <v>5</v>
      </c>
      <c r="P20" s="20">
        <v>16</v>
      </c>
      <c r="Q20" s="20">
        <v>7</v>
      </c>
      <c r="R20" s="20">
        <v>1</v>
      </c>
      <c r="S20" s="20">
        <v>7</v>
      </c>
      <c r="T20" s="20">
        <v>7</v>
      </c>
      <c r="U20" s="20">
        <v>13</v>
      </c>
      <c r="V20" s="20">
        <v>17</v>
      </c>
      <c r="W20" s="20">
        <v>33</v>
      </c>
      <c r="X20" s="20"/>
      <c r="Y20" s="20">
        <v>18</v>
      </c>
      <c r="Z20" s="20">
        <v>12</v>
      </c>
      <c r="AA20" s="20">
        <v>22</v>
      </c>
      <c r="AB20" s="20">
        <v>15</v>
      </c>
      <c r="AC20" s="20">
        <v>7</v>
      </c>
      <c r="AD20" s="62">
        <v>11</v>
      </c>
      <c r="AE20" s="78">
        <v>54</v>
      </c>
      <c r="AF20" s="20">
        <v>19</v>
      </c>
      <c r="AG20" s="20">
        <v>33</v>
      </c>
      <c r="AH20" s="20">
        <v>48</v>
      </c>
      <c r="AI20" s="20">
        <v>27</v>
      </c>
      <c r="AJ20" s="20">
        <v>47</v>
      </c>
      <c r="AK20" s="20">
        <v>46</v>
      </c>
      <c r="AL20" s="20">
        <v>32</v>
      </c>
      <c r="AM20" s="20">
        <v>12</v>
      </c>
      <c r="AN20" s="20">
        <v>45</v>
      </c>
      <c r="AO20" s="20">
        <v>27</v>
      </c>
      <c r="AP20" s="20">
        <v>20</v>
      </c>
      <c r="AQ20" s="20">
        <v>35</v>
      </c>
      <c r="AR20" s="20">
        <v>28</v>
      </c>
      <c r="AS20" s="20">
        <v>26</v>
      </c>
      <c r="AT20" s="20">
        <v>24</v>
      </c>
      <c r="AU20" s="20">
        <v>36</v>
      </c>
      <c r="AV20" s="20">
        <v>32</v>
      </c>
      <c r="AW20" s="62">
        <v>34</v>
      </c>
    </row>
    <row r="21" spans="2:49" x14ac:dyDescent="0.25">
      <c r="B21" s="128"/>
      <c r="C21" s="20"/>
      <c r="D21" s="20"/>
      <c r="E21" s="20"/>
      <c r="F21" s="20">
        <v>118</v>
      </c>
      <c r="G21" s="20"/>
      <c r="H21" s="20"/>
      <c r="I21" s="78">
        <v>121</v>
      </c>
      <c r="J21" s="20"/>
      <c r="K21" s="20"/>
      <c r="L21" s="20">
        <v>225</v>
      </c>
      <c r="M21" s="20"/>
      <c r="N21" s="62"/>
      <c r="O21" s="78">
        <v>5</v>
      </c>
      <c r="P21" s="20">
        <v>12</v>
      </c>
      <c r="Q21" s="20">
        <v>7</v>
      </c>
      <c r="R21" s="20">
        <v>3</v>
      </c>
      <c r="S21" s="20">
        <v>2</v>
      </c>
      <c r="T21" s="20"/>
      <c r="U21" s="20"/>
      <c r="V21" s="20"/>
      <c r="W21" s="20">
        <v>39</v>
      </c>
      <c r="X21" s="20"/>
      <c r="Y21" s="20">
        <v>19</v>
      </c>
      <c r="Z21" s="20">
        <v>9</v>
      </c>
      <c r="AA21" s="20">
        <v>23</v>
      </c>
      <c r="AB21" s="20">
        <v>14</v>
      </c>
      <c r="AC21" s="20">
        <v>17</v>
      </c>
      <c r="AD21" s="62">
        <v>19</v>
      </c>
      <c r="AE21" s="78">
        <v>47</v>
      </c>
      <c r="AF21" s="20">
        <v>24</v>
      </c>
      <c r="AG21" s="20"/>
      <c r="AH21" s="20">
        <v>62</v>
      </c>
      <c r="AI21" s="20">
        <v>32</v>
      </c>
      <c r="AJ21" s="20">
        <v>35</v>
      </c>
      <c r="AK21" s="20">
        <v>36</v>
      </c>
      <c r="AL21" s="20">
        <v>47</v>
      </c>
      <c r="AM21" s="20"/>
      <c r="AN21" s="20">
        <v>48</v>
      </c>
      <c r="AO21" s="20"/>
      <c r="AP21" s="20"/>
      <c r="AQ21" s="20"/>
      <c r="AR21" s="20">
        <v>34</v>
      </c>
      <c r="AS21" s="20"/>
      <c r="AT21" s="20">
        <v>29</v>
      </c>
      <c r="AU21" s="20">
        <v>53</v>
      </c>
      <c r="AV21" s="20">
        <v>24</v>
      </c>
      <c r="AW21" s="62">
        <v>22</v>
      </c>
    </row>
    <row r="22" spans="2:49" x14ac:dyDescent="0.25">
      <c r="B22" s="128"/>
      <c r="C22" s="20"/>
      <c r="D22" s="20"/>
      <c r="E22" s="20"/>
      <c r="F22" s="20"/>
      <c r="G22" s="20"/>
      <c r="H22" s="20"/>
      <c r="I22" s="78"/>
      <c r="J22" s="20"/>
      <c r="K22" s="20"/>
      <c r="L22" s="20">
        <v>255</v>
      </c>
      <c r="M22" s="20"/>
      <c r="N22" s="62"/>
      <c r="O22" s="78"/>
      <c r="P22" s="20"/>
      <c r="Q22" s="20">
        <v>13</v>
      </c>
      <c r="R22" s="20"/>
      <c r="S22" s="20">
        <v>5</v>
      </c>
      <c r="T22" s="20"/>
      <c r="U22" s="20"/>
      <c r="V22" s="20"/>
      <c r="W22" s="20">
        <v>12</v>
      </c>
      <c r="X22" s="20"/>
      <c r="Y22" s="20"/>
      <c r="Z22" s="20">
        <v>18</v>
      </c>
      <c r="AA22" s="20">
        <v>39</v>
      </c>
      <c r="AB22" s="20">
        <v>11</v>
      </c>
      <c r="AC22" s="20">
        <v>8</v>
      </c>
      <c r="AD22" s="62">
        <v>19</v>
      </c>
      <c r="AE22" s="78"/>
      <c r="AF22" s="20"/>
      <c r="AG22" s="20"/>
      <c r="AH22" s="20">
        <v>66</v>
      </c>
      <c r="AI22" s="20">
        <v>28</v>
      </c>
      <c r="AJ22" s="20">
        <v>46</v>
      </c>
      <c r="AK22" s="20">
        <v>35</v>
      </c>
      <c r="AL22" s="20">
        <v>30</v>
      </c>
      <c r="AM22" s="20"/>
      <c r="AN22" s="20">
        <v>60</v>
      </c>
      <c r="AO22" s="20"/>
      <c r="AP22" s="20"/>
      <c r="AQ22" s="20"/>
      <c r="AR22" s="20">
        <v>47</v>
      </c>
      <c r="AS22" s="20"/>
      <c r="AT22" s="20">
        <v>27</v>
      </c>
      <c r="AU22" s="20">
        <v>28</v>
      </c>
      <c r="AV22" s="20">
        <v>23</v>
      </c>
      <c r="AW22" s="62">
        <v>36</v>
      </c>
    </row>
    <row r="23" spans="2:49" s="4" customFormat="1" x14ac:dyDescent="0.25">
      <c r="B23" s="128"/>
      <c r="C23" s="57"/>
      <c r="D23" s="57"/>
      <c r="E23" s="57"/>
      <c r="F23" s="57"/>
      <c r="G23" s="57"/>
      <c r="H23" s="57"/>
      <c r="I23" s="56"/>
      <c r="J23" s="57"/>
      <c r="K23" s="57"/>
      <c r="L23" s="57"/>
      <c r="M23" s="57"/>
      <c r="N23" s="86"/>
      <c r="O23" s="78"/>
      <c r="P23" s="20"/>
      <c r="Q23" s="20">
        <v>19</v>
      </c>
      <c r="R23" s="20"/>
      <c r="S23" s="20">
        <v>13</v>
      </c>
      <c r="T23" s="20"/>
      <c r="U23" s="20"/>
      <c r="V23" s="20"/>
      <c r="W23" s="20">
        <v>10</v>
      </c>
      <c r="X23" s="20"/>
      <c r="Y23" s="20"/>
      <c r="Z23" s="20">
        <v>7</v>
      </c>
      <c r="AA23" s="20">
        <v>35</v>
      </c>
      <c r="AB23" s="20">
        <v>17</v>
      </c>
      <c r="AC23" s="20">
        <v>14</v>
      </c>
      <c r="AD23" s="62">
        <v>4</v>
      </c>
      <c r="AE23" s="78"/>
      <c r="AF23" s="20"/>
      <c r="AG23" s="20"/>
      <c r="AH23" s="20">
        <v>41</v>
      </c>
      <c r="AI23" s="20">
        <v>39</v>
      </c>
      <c r="AJ23" s="20">
        <v>46</v>
      </c>
      <c r="AK23" s="20">
        <v>38</v>
      </c>
      <c r="AL23" s="20">
        <v>30</v>
      </c>
      <c r="AM23" s="20"/>
      <c r="AN23" s="20">
        <v>52</v>
      </c>
      <c r="AO23" s="20"/>
      <c r="AP23" s="20"/>
      <c r="AQ23" s="20"/>
      <c r="AR23" s="20">
        <v>35</v>
      </c>
      <c r="AS23" s="20"/>
      <c r="AT23" s="20">
        <v>26</v>
      </c>
      <c r="AU23" s="20">
        <v>21</v>
      </c>
      <c r="AV23" s="20"/>
      <c r="AW23" s="62">
        <v>36</v>
      </c>
    </row>
    <row r="24" spans="2:49" x14ac:dyDescent="0.25">
      <c r="B24" s="128"/>
      <c r="C24" s="20"/>
      <c r="D24" s="20"/>
      <c r="E24" s="20"/>
      <c r="F24" s="20"/>
      <c r="G24" s="20"/>
      <c r="H24" s="20"/>
      <c r="I24" s="78"/>
      <c r="J24" s="20"/>
      <c r="K24" s="20"/>
      <c r="L24" s="20"/>
      <c r="M24" s="20"/>
      <c r="N24" s="62"/>
      <c r="O24" s="78"/>
      <c r="P24" s="20"/>
      <c r="Q24" s="20">
        <v>9</v>
      </c>
      <c r="R24" s="20"/>
      <c r="S24" s="20">
        <v>7</v>
      </c>
      <c r="T24" s="20"/>
      <c r="U24" s="20"/>
      <c r="V24" s="20"/>
      <c r="W24" s="20">
        <v>13</v>
      </c>
      <c r="X24" s="20"/>
      <c r="Y24" s="20"/>
      <c r="Z24" s="20">
        <v>10</v>
      </c>
      <c r="AA24" s="20">
        <v>32</v>
      </c>
      <c r="AB24" s="20">
        <v>23</v>
      </c>
      <c r="AC24" s="20">
        <v>13</v>
      </c>
      <c r="AD24" s="62">
        <v>21</v>
      </c>
      <c r="AE24" s="78"/>
      <c r="AF24" s="20"/>
      <c r="AG24" s="20"/>
      <c r="AH24" s="20">
        <v>45</v>
      </c>
      <c r="AI24" s="20"/>
      <c r="AJ24" s="20">
        <v>37</v>
      </c>
      <c r="AK24" s="20">
        <v>36</v>
      </c>
      <c r="AL24" s="20">
        <v>17</v>
      </c>
      <c r="AM24" s="20"/>
      <c r="AN24" s="20">
        <v>36</v>
      </c>
      <c r="AO24" s="20"/>
      <c r="AP24" s="20"/>
      <c r="AQ24" s="20"/>
      <c r="AR24" s="20">
        <v>44</v>
      </c>
      <c r="AS24" s="20"/>
      <c r="AT24" s="20">
        <v>17</v>
      </c>
      <c r="AU24" s="20"/>
      <c r="AV24" s="20"/>
      <c r="AW24" s="62">
        <v>38</v>
      </c>
    </row>
    <row r="25" spans="2:49" x14ac:dyDescent="0.25">
      <c r="B25" s="128"/>
      <c r="C25" s="20"/>
      <c r="D25" s="20"/>
      <c r="E25" s="20"/>
      <c r="F25" s="20"/>
      <c r="G25" s="20"/>
      <c r="H25" s="20"/>
      <c r="I25" s="78"/>
      <c r="J25" s="20"/>
      <c r="K25" s="20"/>
      <c r="L25" s="20"/>
      <c r="M25" s="20"/>
      <c r="N25" s="62"/>
      <c r="O25" s="78"/>
      <c r="P25" s="20"/>
      <c r="Q25" s="20">
        <v>4</v>
      </c>
      <c r="R25" s="20"/>
      <c r="S25" s="20">
        <v>8</v>
      </c>
      <c r="T25" s="20"/>
      <c r="U25" s="20"/>
      <c r="V25" s="20"/>
      <c r="W25" s="20">
        <v>3</v>
      </c>
      <c r="X25" s="20"/>
      <c r="Y25" s="20"/>
      <c r="Z25" s="20">
        <v>22</v>
      </c>
      <c r="AA25" s="20"/>
      <c r="AB25" s="20">
        <v>26</v>
      </c>
      <c r="AC25" s="20">
        <v>10</v>
      </c>
      <c r="AD25" s="62">
        <v>21</v>
      </c>
      <c r="AE25" s="78"/>
      <c r="AF25" s="20"/>
      <c r="AG25" s="20"/>
      <c r="AH25" s="20">
        <v>26</v>
      </c>
      <c r="AI25" s="20"/>
      <c r="AJ25" s="20">
        <v>40</v>
      </c>
      <c r="AK25" s="20"/>
      <c r="AL25" s="20">
        <v>13</v>
      </c>
      <c r="AM25" s="20"/>
      <c r="AN25" s="20">
        <v>40</v>
      </c>
      <c r="AO25" s="20"/>
      <c r="AP25" s="20"/>
      <c r="AQ25" s="20"/>
      <c r="AR25" s="20">
        <v>53</v>
      </c>
      <c r="AS25" s="20"/>
      <c r="AT25" s="20">
        <v>16</v>
      </c>
      <c r="AU25" s="20"/>
      <c r="AV25" s="20"/>
      <c r="AW25" s="62"/>
    </row>
    <row r="26" spans="2:49" x14ac:dyDescent="0.25">
      <c r="B26" s="128"/>
      <c r="C26" s="20"/>
      <c r="D26" s="20"/>
      <c r="E26" s="20"/>
      <c r="F26" s="20"/>
      <c r="G26" s="20"/>
      <c r="H26" s="20"/>
      <c r="I26" s="78"/>
      <c r="J26" s="20"/>
      <c r="K26" s="20"/>
      <c r="L26" s="20"/>
      <c r="M26" s="20"/>
      <c r="N26" s="62"/>
      <c r="O26" s="78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>
        <v>14</v>
      </c>
      <c r="AA26" s="20"/>
      <c r="AB26" s="20"/>
      <c r="AC26" s="20"/>
      <c r="AD26" s="62"/>
      <c r="AE26" s="78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62"/>
    </row>
    <row r="27" spans="2:49" x14ac:dyDescent="0.25">
      <c r="B27" s="129"/>
      <c r="C27" s="20"/>
      <c r="D27" s="20"/>
      <c r="E27" s="20"/>
      <c r="F27" s="20"/>
      <c r="G27" s="20"/>
      <c r="H27" s="20"/>
      <c r="I27" s="79"/>
      <c r="J27" s="59"/>
      <c r="K27" s="59"/>
      <c r="L27" s="59"/>
      <c r="M27" s="59"/>
      <c r="N27" s="63"/>
      <c r="O27" s="7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>
        <v>21</v>
      </c>
      <c r="AA27" s="59"/>
      <c r="AB27" s="59"/>
      <c r="AC27" s="59"/>
      <c r="AD27" s="63"/>
      <c r="AE27" s="7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63"/>
    </row>
    <row r="28" spans="2:49" s="4" customFormat="1" x14ac:dyDescent="0.25">
      <c r="B28" s="72" t="s">
        <v>8</v>
      </c>
      <c r="C28" s="74">
        <f>AVERAGE(C6:C27)</f>
        <v>119.53333333333333</v>
      </c>
      <c r="D28" s="75">
        <f t="shared" ref="D28:AW28" si="0">AVERAGE(D6:D27)</f>
        <v>105.8</v>
      </c>
      <c r="E28" s="75">
        <f t="shared" si="0"/>
        <v>35.142857142857146</v>
      </c>
      <c r="F28" s="75">
        <f t="shared" si="0"/>
        <v>77.1875</v>
      </c>
      <c r="G28" s="75">
        <f t="shared" si="0"/>
        <v>32.799999999999997</v>
      </c>
      <c r="H28" s="76">
        <f t="shared" si="0"/>
        <v>26.4</v>
      </c>
      <c r="I28" s="74">
        <f t="shared" si="0"/>
        <v>169.875</v>
      </c>
      <c r="J28" s="75">
        <f t="shared" si="0"/>
        <v>152.46666666666667</v>
      </c>
      <c r="K28" s="75">
        <f t="shared" si="0"/>
        <v>66.266666666666666</v>
      </c>
      <c r="L28" s="75">
        <f t="shared" si="0"/>
        <v>245.11764705882354</v>
      </c>
      <c r="M28" s="75">
        <f t="shared" si="0"/>
        <v>100.4</v>
      </c>
      <c r="N28" s="76">
        <f t="shared" si="0"/>
        <v>104</v>
      </c>
      <c r="O28" s="74">
        <f t="shared" si="0"/>
        <v>12.5</v>
      </c>
      <c r="P28" s="75">
        <f t="shared" si="0"/>
        <v>10.8125</v>
      </c>
      <c r="Q28" s="75">
        <f t="shared" si="0"/>
        <v>12.6</v>
      </c>
      <c r="R28" s="75">
        <f t="shared" si="0"/>
        <v>2.5625</v>
      </c>
      <c r="S28" s="75">
        <f t="shared" si="0"/>
        <v>8.35</v>
      </c>
      <c r="T28" s="75">
        <f t="shared" si="0"/>
        <v>7.4</v>
      </c>
      <c r="U28" s="75">
        <f t="shared" si="0"/>
        <v>8.4666666666666668</v>
      </c>
      <c r="V28" s="75">
        <f t="shared" si="0"/>
        <v>30.066666666666666</v>
      </c>
      <c r="W28" s="75">
        <f t="shared" si="0"/>
        <v>17.5</v>
      </c>
      <c r="X28" s="75">
        <f t="shared" si="0"/>
        <v>3.2857142857142856</v>
      </c>
      <c r="Y28" s="75">
        <f t="shared" si="0"/>
        <v>24.6875</v>
      </c>
      <c r="Z28" s="75">
        <f t="shared" si="0"/>
        <v>13.181818181818182</v>
      </c>
      <c r="AA28" s="75">
        <f t="shared" si="0"/>
        <v>33.10526315789474</v>
      </c>
      <c r="AB28" s="75">
        <f t="shared" si="0"/>
        <v>23.75</v>
      </c>
      <c r="AC28" s="75">
        <f t="shared" si="0"/>
        <v>30.8</v>
      </c>
      <c r="AD28" s="76">
        <f t="shared" si="0"/>
        <v>14.85</v>
      </c>
      <c r="AE28" s="74">
        <f t="shared" si="0"/>
        <v>53.6875</v>
      </c>
      <c r="AF28" s="75">
        <f t="shared" si="0"/>
        <v>26.9375</v>
      </c>
      <c r="AG28" s="75">
        <f t="shared" si="0"/>
        <v>36.666666666666664</v>
      </c>
      <c r="AH28" s="75">
        <f t="shared" si="0"/>
        <v>44</v>
      </c>
      <c r="AI28" s="75">
        <f t="shared" si="0"/>
        <v>44</v>
      </c>
      <c r="AJ28" s="75">
        <f t="shared" si="0"/>
        <v>38.65</v>
      </c>
      <c r="AK28" s="75">
        <f t="shared" si="0"/>
        <v>43.157894736842103</v>
      </c>
      <c r="AL28" s="75">
        <f t="shared" si="0"/>
        <v>27.7</v>
      </c>
      <c r="AM28" s="75">
        <f t="shared" si="0"/>
        <v>14.4</v>
      </c>
      <c r="AN28" s="75">
        <f t="shared" si="0"/>
        <v>49.05</v>
      </c>
      <c r="AO28" s="75">
        <f t="shared" si="0"/>
        <v>27.066666666666666</v>
      </c>
      <c r="AP28" s="75">
        <f t="shared" si="0"/>
        <v>40.666666666666664</v>
      </c>
      <c r="AQ28" s="75">
        <f t="shared" si="0"/>
        <v>64.266666666666666</v>
      </c>
      <c r="AR28" s="75">
        <f t="shared" si="0"/>
        <v>51.6</v>
      </c>
      <c r="AS28" s="75">
        <f t="shared" si="0"/>
        <v>12.533333333333333</v>
      </c>
      <c r="AT28" s="75">
        <f t="shared" si="0"/>
        <v>33</v>
      </c>
      <c r="AU28" s="75">
        <f t="shared" si="0"/>
        <v>29.277777777777779</v>
      </c>
      <c r="AV28" s="75">
        <f t="shared" si="0"/>
        <v>27.941176470588236</v>
      </c>
      <c r="AW28" s="76">
        <f t="shared" si="0"/>
        <v>33.842105263157897</v>
      </c>
    </row>
  </sheetData>
  <mergeCells count="2">
    <mergeCell ref="B1:N1"/>
    <mergeCell ref="B6:B27"/>
  </mergeCells>
  <pageMargins left="0.7" right="0.7" top="0.75" bottom="0.75" header="0.3" footer="0.3"/>
  <pageSetup scale="79" fitToWidth="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9"/>
  <sheetViews>
    <sheetView workbookViewId="0"/>
  </sheetViews>
  <sheetFormatPr baseColWidth="10" defaultColWidth="9.140625" defaultRowHeight="15" x14ac:dyDescent="0.25"/>
  <cols>
    <col min="1" max="1" width="9.140625" style="6"/>
    <col min="2" max="3" width="12.85546875" style="6" customWidth="1"/>
    <col min="4" max="4" width="16.42578125" style="6" customWidth="1"/>
    <col min="5" max="5" width="12.85546875" style="6" customWidth="1"/>
    <col min="6" max="6" width="25.7109375" style="6" bestFit="1" customWidth="1"/>
    <col min="7" max="7" width="10" style="6" customWidth="1"/>
    <col min="8" max="9" width="12.85546875" style="6" customWidth="1"/>
    <col min="10" max="10" width="16.42578125" style="6" customWidth="1"/>
    <col min="11" max="11" width="12.85546875" style="6" customWidth="1"/>
    <col min="12" max="12" width="25.7109375" style="6" bestFit="1" customWidth="1"/>
    <col min="13" max="16384" width="9.140625" style="6"/>
  </cols>
  <sheetData>
    <row r="1" spans="2:12" ht="17.25" x14ac:dyDescent="0.25">
      <c r="B1" s="133" t="s">
        <v>38</v>
      </c>
      <c r="C1" s="133"/>
      <c r="D1" s="133"/>
      <c r="E1" s="133"/>
      <c r="F1" s="133"/>
    </row>
    <row r="3" spans="2:12" ht="15" customHeight="1" x14ac:dyDescent="0.25">
      <c r="B3" s="137" t="s">
        <v>4</v>
      </c>
      <c r="C3" s="138"/>
      <c r="D3" s="138"/>
      <c r="E3" s="138"/>
      <c r="F3" s="127" t="s">
        <v>16</v>
      </c>
      <c r="G3" s="28"/>
      <c r="H3" s="137" t="s">
        <v>1</v>
      </c>
      <c r="I3" s="138"/>
      <c r="J3" s="138"/>
      <c r="K3" s="138"/>
      <c r="L3" s="127" t="s">
        <v>16</v>
      </c>
    </row>
    <row r="4" spans="2:12" ht="17.25" x14ac:dyDescent="0.25">
      <c r="B4" s="61" t="s">
        <v>13</v>
      </c>
      <c r="C4" s="72" t="s">
        <v>2</v>
      </c>
      <c r="D4" s="72" t="s">
        <v>15</v>
      </c>
      <c r="E4" s="72" t="s">
        <v>17</v>
      </c>
      <c r="F4" s="129"/>
      <c r="G4" s="28"/>
      <c r="H4" s="61" t="s">
        <v>13</v>
      </c>
      <c r="I4" s="72" t="s">
        <v>2</v>
      </c>
      <c r="J4" s="72" t="s">
        <v>15</v>
      </c>
      <c r="K4" s="72" t="s">
        <v>17</v>
      </c>
      <c r="L4" s="129"/>
    </row>
    <row r="5" spans="2:12" x14ac:dyDescent="0.25">
      <c r="B5" s="134" t="s">
        <v>0</v>
      </c>
      <c r="C5" s="12">
        <v>2482</v>
      </c>
      <c r="D5" s="12">
        <v>4</v>
      </c>
      <c r="E5" s="12">
        <v>11</v>
      </c>
      <c r="F5" s="66">
        <v>0.36363636363636365</v>
      </c>
      <c r="H5" s="134" t="s">
        <v>0</v>
      </c>
      <c r="I5" s="12">
        <v>2613</v>
      </c>
      <c r="J5" s="12">
        <v>49</v>
      </c>
      <c r="K5" s="12">
        <v>13.5</v>
      </c>
      <c r="L5" s="66">
        <v>3.6296296296296298</v>
      </c>
    </row>
    <row r="6" spans="2:12" x14ac:dyDescent="0.25">
      <c r="B6" s="135"/>
      <c r="C6" s="14">
        <v>2495</v>
      </c>
      <c r="D6" s="14">
        <v>8</v>
      </c>
      <c r="E6" s="14">
        <v>11.2</v>
      </c>
      <c r="F6" s="67">
        <v>0.7142857142857143</v>
      </c>
      <c r="H6" s="135"/>
      <c r="I6" s="14">
        <v>4386</v>
      </c>
      <c r="J6" s="14">
        <v>66</v>
      </c>
      <c r="K6" s="14">
        <v>12.5</v>
      </c>
      <c r="L6" s="89">
        <v>5.28</v>
      </c>
    </row>
    <row r="7" spans="2:12" x14ac:dyDescent="0.25">
      <c r="B7" s="135"/>
      <c r="C7" s="14">
        <v>2486</v>
      </c>
      <c r="D7" s="14">
        <v>4</v>
      </c>
      <c r="E7" s="14">
        <v>11.1</v>
      </c>
      <c r="F7" s="67">
        <v>0.3603603603603604</v>
      </c>
      <c r="H7" s="135"/>
      <c r="I7" s="14">
        <v>2120</v>
      </c>
      <c r="J7" s="14">
        <v>121</v>
      </c>
      <c r="K7" s="14">
        <v>10.25</v>
      </c>
      <c r="L7" s="89">
        <v>11.804878048780488</v>
      </c>
    </row>
    <row r="8" spans="2:12" x14ac:dyDescent="0.25">
      <c r="B8" s="135"/>
      <c r="C8" s="14">
        <v>2498</v>
      </c>
      <c r="D8" s="14">
        <v>11</v>
      </c>
      <c r="E8" s="14">
        <v>11</v>
      </c>
      <c r="F8" s="67">
        <v>1</v>
      </c>
      <c r="H8" s="135"/>
      <c r="I8" s="14">
        <v>2690</v>
      </c>
      <c r="J8" s="14">
        <v>2</v>
      </c>
      <c r="K8" s="14">
        <v>9.6999999999999993</v>
      </c>
      <c r="L8" s="89">
        <v>0.2061855670103093</v>
      </c>
    </row>
    <row r="9" spans="2:12" x14ac:dyDescent="0.25">
      <c r="B9" s="135"/>
      <c r="C9" s="14">
        <v>2497</v>
      </c>
      <c r="D9" s="14">
        <v>3</v>
      </c>
      <c r="E9" s="14">
        <v>14</v>
      </c>
      <c r="F9" s="67">
        <v>0.21428571428571427</v>
      </c>
      <c r="H9" s="135"/>
      <c r="I9" s="14">
        <v>300</v>
      </c>
      <c r="J9" s="14">
        <v>14</v>
      </c>
      <c r="K9" s="14">
        <v>11.6</v>
      </c>
      <c r="L9" s="89">
        <v>1.2068965517241379</v>
      </c>
    </row>
    <row r="10" spans="2:12" x14ac:dyDescent="0.25">
      <c r="B10" s="136"/>
      <c r="C10" s="16">
        <v>1647</v>
      </c>
      <c r="D10" s="16">
        <v>5</v>
      </c>
      <c r="E10" s="16">
        <v>7.7</v>
      </c>
      <c r="F10" s="68">
        <v>0.64935064935064934</v>
      </c>
      <c r="H10" s="135"/>
      <c r="I10" s="14">
        <v>2270</v>
      </c>
      <c r="J10" s="14">
        <v>44</v>
      </c>
      <c r="K10" s="14">
        <v>7.7</v>
      </c>
      <c r="L10" s="89">
        <v>5.7142857142857144</v>
      </c>
    </row>
    <row r="11" spans="2:12" x14ac:dyDescent="0.25">
      <c r="B11" s="134" t="s">
        <v>3</v>
      </c>
      <c r="C11" s="12">
        <v>1920</v>
      </c>
      <c r="D11" s="12">
        <v>4</v>
      </c>
      <c r="E11" s="12">
        <v>11.61</v>
      </c>
      <c r="F11" s="66">
        <v>0.34453057708871665</v>
      </c>
      <c r="H11" s="135"/>
      <c r="I11" s="14">
        <v>2774</v>
      </c>
      <c r="J11" s="14">
        <v>73</v>
      </c>
      <c r="K11" s="14">
        <v>12.8</v>
      </c>
      <c r="L11" s="89">
        <v>5.703125</v>
      </c>
    </row>
    <row r="12" spans="2:12" x14ac:dyDescent="0.25">
      <c r="B12" s="135"/>
      <c r="C12" s="14">
        <v>2463</v>
      </c>
      <c r="D12" s="14">
        <v>1</v>
      </c>
      <c r="E12" s="14">
        <v>12.8</v>
      </c>
      <c r="F12" s="67">
        <v>7.8125E-2</v>
      </c>
      <c r="H12" s="135"/>
      <c r="I12" s="14">
        <v>2475</v>
      </c>
      <c r="J12" s="14">
        <v>88</v>
      </c>
      <c r="K12" s="14">
        <v>12</v>
      </c>
      <c r="L12" s="89">
        <v>7.333333333333333</v>
      </c>
    </row>
    <row r="13" spans="2:12" x14ac:dyDescent="0.25">
      <c r="B13" s="135"/>
      <c r="C13" s="14">
        <v>3009</v>
      </c>
      <c r="D13" s="14">
        <v>4</v>
      </c>
      <c r="E13" s="14">
        <v>13.9</v>
      </c>
      <c r="F13" s="67">
        <v>0.28776978417266186</v>
      </c>
      <c r="H13" s="135"/>
      <c r="I13" s="14">
        <v>3933</v>
      </c>
      <c r="J13" s="14">
        <v>221</v>
      </c>
      <c r="K13" s="14">
        <v>14</v>
      </c>
      <c r="L13" s="89">
        <v>15.785714285714286</v>
      </c>
    </row>
    <row r="14" spans="2:12" x14ac:dyDescent="0.25">
      <c r="B14" s="135"/>
      <c r="C14" s="14">
        <v>2489</v>
      </c>
      <c r="D14" s="14">
        <v>7</v>
      </c>
      <c r="E14" s="14">
        <v>7.8</v>
      </c>
      <c r="F14" s="67">
        <v>0.89743589743589747</v>
      </c>
      <c r="H14" s="135"/>
      <c r="I14" s="14">
        <v>4397</v>
      </c>
      <c r="J14" s="14">
        <v>157</v>
      </c>
      <c r="K14" s="14">
        <v>15</v>
      </c>
      <c r="L14" s="89">
        <v>10.466666666666667</v>
      </c>
    </row>
    <row r="15" spans="2:12" x14ac:dyDescent="0.25">
      <c r="B15" s="135"/>
      <c r="C15" s="14">
        <v>2484</v>
      </c>
      <c r="D15" s="14">
        <v>3</v>
      </c>
      <c r="E15" s="14">
        <v>7.85</v>
      </c>
      <c r="F15" s="67">
        <v>0.38216560509554143</v>
      </c>
      <c r="H15" s="135"/>
      <c r="I15" s="87">
        <v>2687</v>
      </c>
      <c r="J15" s="87">
        <v>89</v>
      </c>
      <c r="K15" s="87">
        <v>13.5</v>
      </c>
      <c r="L15" s="90">
        <v>6.5925925925925926</v>
      </c>
    </row>
    <row r="16" spans="2:12" x14ac:dyDescent="0.25">
      <c r="B16" s="136"/>
      <c r="C16" s="16">
        <v>2485</v>
      </c>
      <c r="D16" s="16">
        <v>0</v>
      </c>
      <c r="E16" s="16">
        <v>13</v>
      </c>
      <c r="F16" s="68">
        <v>0</v>
      </c>
      <c r="H16" s="135"/>
      <c r="I16" s="87">
        <v>3934</v>
      </c>
      <c r="J16" s="87">
        <v>211</v>
      </c>
      <c r="K16" s="87">
        <v>14</v>
      </c>
      <c r="L16" s="90">
        <v>15.071428571428571</v>
      </c>
    </row>
    <row r="17" spans="8:12" x14ac:dyDescent="0.25">
      <c r="H17" s="135"/>
      <c r="I17" s="87">
        <v>4389</v>
      </c>
      <c r="J17" s="87">
        <v>124</v>
      </c>
      <c r="K17" s="87">
        <v>16</v>
      </c>
      <c r="L17" s="90">
        <v>7.75</v>
      </c>
    </row>
    <row r="18" spans="8:12" x14ac:dyDescent="0.25">
      <c r="H18" s="135"/>
      <c r="I18" s="87">
        <v>4395</v>
      </c>
      <c r="J18" s="87">
        <v>160</v>
      </c>
      <c r="K18" s="87">
        <v>16.5</v>
      </c>
      <c r="L18" s="90">
        <v>9.6969696969696972</v>
      </c>
    </row>
    <row r="19" spans="8:12" x14ac:dyDescent="0.25">
      <c r="H19" s="135"/>
      <c r="I19" s="87">
        <v>4390</v>
      </c>
      <c r="J19" s="87">
        <v>120</v>
      </c>
      <c r="K19" s="87">
        <v>16</v>
      </c>
      <c r="L19" s="90">
        <v>7.5</v>
      </c>
    </row>
    <row r="20" spans="8:12" x14ac:dyDescent="0.25">
      <c r="H20" s="135"/>
      <c r="I20" s="87">
        <v>2621</v>
      </c>
      <c r="J20" s="87">
        <v>224</v>
      </c>
      <c r="K20" s="87">
        <v>14.15</v>
      </c>
      <c r="L20" s="90">
        <v>15.830388692579504</v>
      </c>
    </row>
    <row r="21" spans="8:12" x14ac:dyDescent="0.25">
      <c r="H21" s="135"/>
      <c r="I21" s="87">
        <v>4409</v>
      </c>
      <c r="J21" s="87">
        <v>106</v>
      </c>
      <c r="K21" s="87">
        <v>12.5</v>
      </c>
      <c r="L21" s="90">
        <v>8.48</v>
      </c>
    </row>
    <row r="22" spans="8:12" x14ac:dyDescent="0.25">
      <c r="H22" s="135"/>
      <c r="I22" s="87">
        <v>2771</v>
      </c>
      <c r="J22" s="87">
        <v>12</v>
      </c>
      <c r="K22" s="87">
        <v>9.5</v>
      </c>
      <c r="L22" s="90">
        <v>1.263157894736842</v>
      </c>
    </row>
    <row r="23" spans="8:12" x14ac:dyDescent="0.25">
      <c r="H23" s="136"/>
      <c r="I23" s="88">
        <v>2615</v>
      </c>
      <c r="J23" s="88">
        <v>27</v>
      </c>
      <c r="K23" s="88">
        <v>9.5</v>
      </c>
      <c r="L23" s="91">
        <v>2.8421052631578947</v>
      </c>
    </row>
    <row r="24" spans="8:12" x14ac:dyDescent="0.25">
      <c r="H24" s="134" t="s">
        <v>3</v>
      </c>
      <c r="I24" s="92">
        <v>4408</v>
      </c>
      <c r="J24" s="92">
        <v>13</v>
      </c>
      <c r="K24" s="92">
        <v>7.4</v>
      </c>
      <c r="L24" s="93">
        <v>1.7567567567567566</v>
      </c>
    </row>
    <row r="25" spans="8:12" x14ac:dyDescent="0.25">
      <c r="H25" s="135"/>
      <c r="I25" s="14">
        <v>3930</v>
      </c>
      <c r="J25" s="14">
        <v>71</v>
      </c>
      <c r="K25" s="14">
        <v>10</v>
      </c>
      <c r="L25" s="67">
        <v>7.1</v>
      </c>
    </row>
    <row r="26" spans="8:12" x14ac:dyDescent="0.25">
      <c r="H26" s="135"/>
      <c r="I26" s="87">
        <v>4620</v>
      </c>
      <c r="J26" s="87">
        <v>1</v>
      </c>
      <c r="K26" s="87">
        <v>15</v>
      </c>
      <c r="L26" s="94">
        <v>6.6666666666666666E-2</v>
      </c>
    </row>
    <row r="27" spans="8:12" x14ac:dyDescent="0.25">
      <c r="H27" s="135"/>
      <c r="I27" s="87">
        <v>4388</v>
      </c>
      <c r="J27" s="87">
        <v>5</v>
      </c>
      <c r="K27" s="87">
        <v>12.8</v>
      </c>
      <c r="L27" s="94">
        <v>0.390625</v>
      </c>
    </row>
    <row r="28" spans="8:12" x14ac:dyDescent="0.25">
      <c r="H28" s="135"/>
      <c r="I28" s="87">
        <v>310</v>
      </c>
      <c r="J28" s="87">
        <v>2</v>
      </c>
      <c r="K28" s="87">
        <v>9</v>
      </c>
      <c r="L28" s="94">
        <v>0.22222222222222221</v>
      </c>
    </row>
    <row r="29" spans="8:12" x14ac:dyDescent="0.25">
      <c r="H29" s="135"/>
      <c r="I29" s="87">
        <v>309</v>
      </c>
      <c r="J29" s="87">
        <v>1</v>
      </c>
      <c r="K29" s="87">
        <v>13</v>
      </c>
      <c r="L29" s="94">
        <v>7.6923076923076927E-2</v>
      </c>
    </row>
    <row r="30" spans="8:12" x14ac:dyDescent="0.25">
      <c r="H30" s="135"/>
      <c r="I30" s="87">
        <v>2178</v>
      </c>
      <c r="J30" s="87">
        <v>2</v>
      </c>
      <c r="K30" s="87">
        <v>13</v>
      </c>
      <c r="L30" s="94">
        <v>0.15384615384615385</v>
      </c>
    </row>
    <row r="31" spans="8:12" x14ac:dyDescent="0.25">
      <c r="H31" s="135"/>
      <c r="I31" s="87">
        <v>2614</v>
      </c>
      <c r="J31" s="87">
        <v>2</v>
      </c>
      <c r="K31" s="87">
        <v>13.2</v>
      </c>
      <c r="L31" s="94">
        <v>0.15151515151515152</v>
      </c>
    </row>
    <row r="32" spans="8:12" x14ac:dyDescent="0.25">
      <c r="H32" s="135"/>
      <c r="I32" s="87">
        <v>4410</v>
      </c>
      <c r="J32" s="87">
        <v>15</v>
      </c>
      <c r="K32" s="87">
        <v>8.5</v>
      </c>
      <c r="L32" s="94">
        <v>1.7647058823529411</v>
      </c>
    </row>
    <row r="33" spans="8:12" x14ac:dyDescent="0.25">
      <c r="H33" s="135"/>
      <c r="I33" s="87">
        <v>3927</v>
      </c>
      <c r="J33" s="87">
        <v>28</v>
      </c>
      <c r="K33" s="87">
        <v>13.8</v>
      </c>
      <c r="L33" s="94">
        <v>2.0289855072463765</v>
      </c>
    </row>
    <row r="34" spans="8:12" x14ac:dyDescent="0.25">
      <c r="H34" s="135"/>
      <c r="I34" s="87">
        <v>788</v>
      </c>
      <c r="J34" s="87">
        <v>66</v>
      </c>
      <c r="K34" s="87">
        <v>15.3</v>
      </c>
      <c r="L34" s="94">
        <v>4.3137254901960782</v>
      </c>
    </row>
    <row r="35" spans="8:12" x14ac:dyDescent="0.25">
      <c r="H35" s="135"/>
      <c r="I35" s="87">
        <v>2491</v>
      </c>
      <c r="J35" s="87">
        <v>6</v>
      </c>
      <c r="K35" s="87">
        <v>11.7</v>
      </c>
      <c r="L35" s="94">
        <v>0.51282051282051289</v>
      </c>
    </row>
    <row r="36" spans="8:12" x14ac:dyDescent="0.25">
      <c r="H36" s="135"/>
      <c r="I36" s="87">
        <v>3931</v>
      </c>
      <c r="J36" s="87">
        <v>5</v>
      </c>
      <c r="K36" s="87">
        <v>11.8</v>
      </c>
      <c r="L36" s="94">
        <v>0.42372881355932202</v>
      </c>
    </row>
    <row r="37" spans="8:12" x14ac:dyDescent="0.25">
      <c r="H37" s="135"/>
      <c r="I37" s="87">
        <v>308</v>
      </c>
      <c r="J37" s="87">
        <v>30</v>
      </c>
      <c r="K37" s="87">
        <v>14.8</v>
      </c>
      <c r="L37" s="94">
        <v>2.0270270270270268</v>
      </c>
    </row>
    <row r="38" spans="8:12" x14ac:dyDescent="0.25">
      <c r="H38" s="135"/>
      <c r="I38" s="87">
        <v>2620</v>
      </c>
      <c r="J38" s="87">
        <v>1</v>
      </c>
      <c r="K38" s="87">
        <v>11.8</v>
      </c>
      <c r="L38" s="94">
        <v>8.4745762711864403E-2</v>
      </c>
    </row>
    <row r="39" spans="8:12" x14ac:dyDescent="0.25">
      <c r="H39" s="135"/>
      <c r="I39" s="87">
        <v>304</v>
      </c>
      <c r="J39" s="87">
        <v>3</v>
      </c>
      <c r="K39" s="87">
        <v>13.4</v>
      </c>
      <c r="L39" s="94">
        <v>0.22388059701492538</v>
      </c>
    </row>
    <row r="40" spans="8:12" x14ac:dyDescent="0.25">
      <c r="H40" s="135"/>
      <c r="I40" s="87">
        <v>2617</v>
      </c>
      <c r="J40" s="87">
        <v>16</v>
      </c>
      <c r="K40" s="87">
        <v>12.2</v>
      </c>
      <c r="L40" s="94">
        <v>1.3114754098360657</v>
      </c>
    </row>
    <row r="41" spans="8:12" x14ac:dyDescent="0.25">
      <c r="H41" s="135"/>
      <c r="I41" s="87">
        <v>295</v>
      </c>
      <c r="J41" s="87">
        <v>0</v>
      </c>
      <c r="K41" s="87">
        <v>13.5</v>
      </c>
      <c r="L41" s="94">
        <v>0</v>
      </c>
    </row>
    <row r="42" spans="8:12" x14ac:dyDescent="0.25">
      <c r="H42" s="135"/>
      <c r="I42" s="87">
        <v>3115</v>
      </c>
      <c r="J42" s="87">
        <v>1</v>
      </c>
      <c r="K42" s="87">
        <v>11.4</v>
      </c>
      <c r="L42" s="94">
        <v>8.771929824561403E-2</v>
      </c>
    </row>
    <row r="43" spans="8:12" x14ac:dyDescent="0.25">
      <c r="H43" s="135"/>
      <c r="I43" s="87">
        <v>2692</v>
      </c>
      <c r="J43" s="87">
        <v>9</v>
      </c>
      <c r="K43" s="87">
        <v>14.6</v>
      </c>
      <c r="L43" s="94">
        <v>0.61643835616438358</v>
      </c>
    </row>
    <row r="44" spans="8:12" x14ac:dyDescent="0.25">
      <c r="H44" s="135"/>
      <c r="I44" s="87">
        <v>294</v>
      </c>
      <c r="J44" s="87">
        <v>5</v>
      </c>
      <c r="K44" s="87">
        <v>12</v>
      </c>
      <c r="L44" s="94">
        <v>0.41666666666666669</v>
      </c>
    </row>
    <row r="45" spans="8:12" x14ac:dyDescent="0.25">
      <c r="H45" s="136"/>
      <c r="I45" s="88">
        <v>301</v>
      </c>
      <c r="J45" s="88">
        <v>69</v>
      </c>
      <c r="K45" s="88">
        <v>11.8</v>
      </c>
      <c r="L45" s="95">
        <v>5.8474576271186436</v>
      </c>
    </row>
    <row r="46" spans="8:12" x14ac:dyDescent="0.25">
      <c r="H46" s="8"/>
      <c r="I46" s="8"/>
    </row>
    <row r="47" spans="8:12" x14ac:dyDescent="0.25">
      <c r="H47" s="8"/>
      <c r="I47" s="8"/>
    </row>
    <row r="48" spans="8:12" x14ac:dyDescent="0.25">
      <c r="H48" s="8"/>
      <c r="I48" s="8"/>
    </row>
    <row r="49" spans="8:9" x14ac:dyDescent="0.25">
      <c r="H49" s="8"/>
      <c r="I49" s="8"/>
    </row>
  </sheetData>
  <mergeCells count="9">
    <mergeCell ref="B1:F1"/>
    <mergeCell ref="H3:K3"/>
    <mergeCell ref="F3:F4"/>
    <mergeCell ref="L3:L4"/>
    <mergeCell ref="B3:E3"/>
    <mergeCell ref="B5:B10"/>
    <mergeCell ref="H5:H23"/>
    <mergeCell ref="H24:H45"/>
    <mergeCell ref="B11:B16"/>
  </mergeCells>
  <pageMargins left="0.7" right="0.7" top="0.75" bottom="0.75" header="0.3" footer="0.3"/>
  <pageSetup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O107"/>
  <sheetViews>
    <sheetView zoomScaleNormal="100" workbookViewId="0"/>
  </sheetViews>
  <sheetFormatPr baseColWidth="10" defaultColWidth="9.140625" defaultRowHeight="15" x14ac:dyDescent="0.25"/>
  <cols>
    <col min="1" max="2" width="9.140625" style="6"/>
    <col min="3" max="3" width="12.85546875" style="6" customWidth="1"/>
    <col min="4" max="16384" width="9.140625" style="6"/>
  </cols>
  <sheetData>
    <row r="1" spans="2:62" x14ac:dyDescent="0.25">
      <c r="B1" s="133" t="s">
        <v>39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3" spans="2:62" s="4" customFormat="1" x14ac:dyDescent="0.25">
      <c r="B3" s="145" t="s">
        <v>14</v>
      </c>
      <c r="C3" s="146"/>
      <c r="D3" s="145" t="s">
        <v>5</v>
      </c>
      <c r="E3" s="153"/>
      <c r="F3" s="153"/>
      <c r="G3" s="153"/>
      <c r="H3" s="146"/>
      <c r="I3" s="145" t="s">
        <v>5</v>
      </c>
      <c r="J3" s="153"/>
      <c r="K3" s="153"/>
      <c r="L3" s="153"/>
      <c r="M3" s="146"/>
      <c r="N3" s="145" t="s">
        <v>5</v>
      </c>
      <c r="O3" s="153"/>
      <c r="P3" s="153"/>
      <c r="Q3" s="153"/>
      <c r="R3" s="146"/>
      <c r="S3" s="145" t="s">
        <v>5</v>
      </c>
      <c r="T3" s="153"/>
      <c r="U3" s="153"/>
      <c r="V3" s="153"/>
      <c r="W3" s="146"/>
      <c r="X3" s="145" t="s">
        <v>5</v>
      </c>
      <c r="Y3" s="153"/>
      <c r="Z3" s="153"/>
      <c r="AA3" s="153"/>
      <c r="AB3" s="146"/>
      <c r="AC3" s="145" t="s">
        <v>5</v>
      </c>
      <c r="AD3" s="153"/>
      <c r="AE3" s="153"/>
      <c r="AF3" s="146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</row>
    <row r="4" spans="2:62" s="4" customFormat="1" x14ac:dyDescent="0.25">
      <c r="B4" s="145" t="s">
        <v>13</v>
      </c>
      <c r="C4" s="146"/>
      <c r="D4" s="160" t="s">
        <v>0</v>
      </c>
      <c r="E4" s="160"/>
      <c r="F4" s="160"/>
      <c r="G4" s="160"/>
      <c r="H4" s="160"/>
      <c r="I4" s="145" t="s">
        <v>0</v>
      </c>
      <c r="J4" s="153"/>
      <c r="K4" s="153"/>
      <c r="L4" s="153"/>
      <c r="M4" s="146"/>
      <c r="N4" s="145" t="s">
        <v>0</v>
      </c>
      <c r="O4" s="153"/>
      <c r="P4" s="153"/>
      <c r="Q4" s="153"/>
      <c r="R4" s="146"/>
      <c r="S4" s="145" t="s">
        <v>0</v>
      </c>
      <c r="T4" s="153"/>
      <c r="U4" s="153"/>
      <c r="V4" s="153"/>
      <c r="W4" s="146"/>
      <c r="X4" s="145" t="s">
        <v>0</v>
      </c>
      <c r="Y4" s="153"/>
      <c r="Z4" s="153"/>
      <c r="AA4" s="153"/>
      <c r="AB4" s="146"/>
      <c r="AC4" s="145" t="s">
        <v>0</v>
      </c>
      <c r="AD4" s="153"/>
      <c r="AE4" s="153"/>
      <c r="AF4" s="146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</row>
    <row r="5" spans="2:62" s="18" customFormat="1" x14ac:dyDescent="0.25">
      <c r="B5" s="147" t="s">
        <v>2</v>
      </c>
      <c r="C5" s="148"/>
      <c r="D5" s="147">
        <v>2497</v>
      </c>
      <c r="E5" s="152"/>
      <c r="F5" s="152"/>
      <c r="G5" s="152"/>
      <c r="H5" s="148"/>
      <c r="I5" s="147">
        <v>2482</v>
      </c>
      <c r="J5" s="152"/>
      <c r="K5" s="152"/>
      <c r="L5" s="152"/>
      <c r="M5" s="148"/>
      <c r="N5" s="147">
        <v>2486</v>
      </c>
      <c r="O5" s="152"/>
      <c r="P5" s="152"/>
      <c r="Q5" s="152"/>
      <c r="R5" s="148"/>
      <c r="S5" s="147">
        <v>2495</v>
      </c>
      <c r="T5" s="152"/>
      <c r="U5" s="152"/>
      <c r="V5" s="152"/>
      <c r="W5" s="148"/>
      <c r="X5" s="147">
        <v>2498</v>
      </c>
      <c r="Y5" s="152"/>
      <c r="Z5" s="152"/>
      <c r="AA5" s="152"/>
      <c r="AB5" s="148"/>
      <c r="AC5" s="147">
        <v>1647</v>
      </c>
      <c r="AD5" s="152"/>
      <c r="AE5" s="152"/>
      <c r="AF5" s="148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56"/>
    </row>
    <row r="6" spans="2:62" x14ac:dyDescent="0.25">
      <c r="B6" s="130" t="s">
        <v>31</v>
      </c>
      <c r="C6" s="149"/>
      <c r="D6" s="11">
        <v>443.37900000000002</v>
      </c>
      <c r="E6" s="11">
        <v>129.28</v>
      </c>
      <c r="F6" s="11">
        <v>216.22900000000001</v>
      </c>
      <c r="G6" s="11">
        <v>157.25700000000001</v>
      </c>
      <c r="H6" s="11">
        <v>240.982</v>
      </c>
      <c r="I6" s="11">
        <v>295.274</v>
      </c>
      <c r="J6" s="12">
        <v>112.639</v>
      </c>
      <c r="K6" s="11">
        <v>234.53399999999999</v>
      </c>
      <c r="L6" s="11">
        <v>223.30099999999999</v>
      </c>
      <c r="M6" s="11">
        <v>152.47300000000001</v>
      </c>
      <c r="N6" s="11">
        <v>447.851</v>
      </c>
      <c r="O6" s="11">
        <v>123.559</v>
      </c>
      <c r="P6" s="11">
        <v>189.499</v>
      </c>
      <c r="Q6" s="11">
        <v>235.36600000000001</v>
      </c>
      <c r="R6" s="11">
        <v>280.505</v>
      </c>
      <c r="S6" s="11">
        <v>184.40299999999999</v>
      </c>
      <c r="T6" s="11">
        <v>178.47499999999999</v>
      </c>
      <c r="U6" s="11">
        <v>350.60500000000002</v>
      </c>
      <c r="V6" s="11">
        <v>213.005</v>
      </c>
      <c r="W6" s="6">
        <v>111.703</v>
      </c>
      <c r="X6" s="11">
        <v>238.17400000000001</v>
      </c>
      <c r="Y6" s="11">
        <v>86.221000000000004</v>
      </c>
      <c r="Z6" s="11">
        <v>247.95099999999999</v>
      </c>
      <c r="AA6" s="11">
        <v>352.78899999999999</v>
      </c>
      <c r="AB6" s="11">
        <v>265.42399999999998</v>
      </c>
      <c r="AC6" s="11">
        <v>344.15699999999998</v>
      </c>
      <c r="AD6" s="19">
        <v>418.52100000000002</v>
      </c>
      <c r="AE6" s="11">
        <v>226.214</v>
      </c>
      <c r="AF6" s="11">
        <v>411.34500000000003</v>
      </c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20"/>
      <c r="BJ6" s="19"/>
    </row>
    <row r="7" spans="2:62" x14ac:dyDescent="0.25">
      <c r="B7" s="131"/>
      <c r="C7" s="150"/>
      <c r="D7" s="13">
        <v>300.16199999999998</v>
      </c>
      <c r="E7" s="13">
        <v>206.244</v>
      </c>
      <c r="F7" s="13">
        <v>208.221</v>
      </c>
      <c r="G7" s="13">
        <v>138.952</v>
      </c>
      <c r="H7" s="13">
        <v>198.86</v>
      </c>
      <c r="I7" s="13">
        <v>258.976</v>
      </c>
      <c r="J7" s="14">
        <v>122.31100000000001</v>
      </c>
      <c r="K7" s="13">
        <v>275.09699999999998</v>
      </c>
      <c r="L7" s="13">
        <v>184.61099999999999</v>
      </c>
      <c r="M7" s="13">
        <v>158.506</v>
      </c>
      <c r="N7" s="13">
        <v>133.85599999999999</v>
      </c>
      <c r="O7" s="13">
        <v>116.90300000000001</v>
      </c>
      <c r="P7" s="13">
        <v>110.247</v>
      </c>
      <c r="Q7" s="13">
        <v>148.833</v>
      </c>
      <c r="R7" s="13">
        <v>254.815</v>
      </c>
      <c r="S7" s="13">
        <v>210.613</v>
      </c>
      <c r="T7" s="13">
        <v>320.02699999999999</v>
      </c>
      <c r="U7" s="13">
        <v>286.43299999999999</v>
      </c>
      <c r="V7" s="13">
        <v>305.46600000000001</v>
      </c>
      <c r="W7" s="6">
        <v>232.03800000000001</v>
      </c>
      <c r="X7" s="13">
        <v>216.64500000000001</v>
      </c>
      <c r="Y7" s="13">
        <v>225.798</v>
      </c>
      <c r="Z7" s="13">
        <v>128.864</v>
      </c>
      <c r="AA7" s="13">
        <v>189.18700000000001</v>
      </c>
      <c r="AB7" s="13">
        <v>331.78</v>
      </c>
      <c r="AC7" s="13">
        <v>332.50799999999998</v>
      </c>
      <c r="AD7" s="19">
        <v>162.14599999999999</v>
      </c>
      <c r="AE7" s="13">
        <v>242.751</v>
      </c>
      <c r="AF7" s="13">
        <v>286.64100000000002</v>
      </c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20"/>
      <c r="BJ7" s="19"/>
    </row>
    <row r="8" spans="2:62" x14ac:dyDescent="0.25">
      <c r="B8" s="131"/>
      <c r="C8" s="150"/>
      <c r="D8" s="13">
        <v>437.24200000000002</v>
      </c>
      <c r="E8" s="13">
        <v>154.44900000000001</v>
      </c>
      <c r="F8" s="13">
        <v>323.56299999999999</v>
      </c>
      <c r="G8" s="13">
        <v>252.11099999999999</v>
      </c>
      <c r="H8" s="13">
        <v>212.797</v>
      </c>
      <c r="I8" s="13">
        <v>186.06700000000001</v>
      </c>
      <c r="J8" s="14">
        <v>183.98699999999999</v>
      </c>
      <c r="K8" s="13">
        <v>199.06800000000001</v>
      </c>
      <c r="L8" s="13">
        <v>126.16</v>
      </c>
      <c r="M8" s="13">
        <v>123.871</v>
      </c>
      <c r="N8" s="13">
        <v>104.73399999999999</v>
      </c>
      <c r="O8" s="13">
        <v>183.571</v>
      </c>
      <c r="P8" s="13">
        <v>179.72300000000001</v>
      </c>
      <c r="Q8" s="13">
        <v>146.33699999999999</v>
      </c>
      <c r="R8" s="13">
        <v>131.56800000000001</v>
      </c>
      <c r="S8" s="13">
        <v>223.405</v>
      </c>
      <c r="T8" s="13">
        <v>237.75800000000001</v>
      </c>
      <c r="U8" s="13">
        <v>83.724999999999994</v>
      </c>
      <c r="V8" s="13">
        <v>189.39500000000001</v>
      </c>
      <c r="W8" s="6">
        <v>274.47199999999998</v>
      </c>
      <c r="X8" s="13">
        <v>290.17700000000002</v>
      </c>
      <c r="Y8" s="13">
        <v>369.53399999999999</v>
      </c>
      <c r="Z8" s="13">
        <v>174.31399999999999</v>
      </c>
      <c r="AA8" s="13">
        <v>87.677000000000007</v>
      </c>
      <c r="AB8" s="13">
        <v>276.44900000000001</v>
      </c>
      <c r="AC8" s="13">
        <v>367.55799999999999</v>
      </c>
      <c r="AD8" s="19">
        <v>247.01499999999999</v>
      </c>
      <c r="AE8" s="13">
        <v>386.59100000000001</v>
      </c>
      <c r="AF8" s="13">
        <v>169.42599999999999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20"/>
      <c r="BJ8" s="19"/>
    </row>
    <row r="9" spans="2:62" x14ac:dyDescent="0.25">
      <c r="B9" s="131"/>
      <c r="C9" s="150"/>
      <c r="D9" s="13">
        <v>245.45500000000001</v>
      </c>
      <c r="E9" s="13">
        <v>153.30500000000001</v>
      </c>
      <c r="F9" s="13">
        <v>191.892</v>
      </c>
      <c r="G9" s="13">
        <v>298.81</v>
      </c>
      <c r="H9" s="13">
        <v>136.14400000000001</v>
      </c>
      <c r="I9" s="13">
        <v>139.78399999999999</v>
      </c>
      <c r="J9" s="14">
        <v>144.25700000000001</v>
      </c>
      <c r="K9" s="13">
        <v>338.02</v>
      </c>
      <c r="L9" s="13">
        <v>183.363</v>
      </c>
      <c r="M9" s="13">
        <v>151.017</v>
      </c>
      <c r="N9" s="13">
        <v>228.19</v>
      </c>
      <c r="O9" s="13">
        <v>143.113</v>
      </c>
      <c r="P9" s="13">
        <v>217.685</v>
      </c>
      <c r="Q9" s="13">
        <v>136.66399999999999</v>
      </c>
      <c r="R9" s="13">
        <v>164.434</v>
      </c>
      <c r="S9" s="13">
        <v>104.94199999999999</v>
      </c>
      <c r="T9" s="13">
        <v>318.15499999999997</v>
      </c>
      <c r="U9" s="13">
        <v>184.40299999999999</v>
      </c>
      <c r="V9" s="13">
        <v>183.46700000000001</v>
      </c>
      <c r="W9" s="6">
        <v>312.851</v>
      </c>
      <c r="X9" s="13">
        <v>233.286</v>
      </c>
      <c r="Y9" s="13">
        <v>209.57300000000001</v>
      </c>
      <c r="Z9" s="13">
        <v>253.983</v>
      </c>
      <c r="AA9" s="13">
        <v>269.89600000000002</v>
      </c>
      <c r="AB9" s="13">
        <v>204.476</v>
      </c>
      <c r="AC9" s="13">
        <v>320.23500000000001</v>
      </c>
      <c r="AD9" s="19">
        <v>182.11500000000001</v>
      </c>
      <c r="AE9" s="13">
        <v>173.17</v>
      </c>
      <c r="AF9" s="13">
        <v>351.541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20"/>
      <c r="BJ9" s="19"/>
    </row>
    <row r="10" spans="2:62" x14ac:dyDescent="0.25">
      <c r="B10" s="131"/>
      <c r="C10" s="150"/>
      <c r="D10" s="13">
        <v>265.73599999999999</v>
      </c>
      <c r="E10" s="13">
        <v>171.40199999999999</v>
      </c>
      <c r="F10" s="13">
        <v>215.29300000000001</v>
      </c>
      <c r="G10" s="13">
        <v>294.44200000000001</v>
      </c>
      <c r="H10" s="13">
        <v>270.52</v>
      </c>
      <c r="I10" s="13">
        <v>113.679</v>
      </c>
      <c r="J10" s="14">
        <v>245.97499999999999</v>
      </c>
      <c r="K10" s="13">
        <v>174.93899999999999</v>
      </c>
      <c r="L10" s="13">
        <v>208.11699999999999</v>
      </c>
      <c r="M10" s="13">
        <v>342.18099999999998</v>
      </c>
      <c r="N10" s="13">
        <v>337.70800000000003</v>
      </c>
      <c r="O10" s="13">
        <v>119.087</v>
      </c>
      <c r="P10" s="13">
        <v>149.249</v>
      </c>
      <c r="Q10" s="13">
        <v>367.45400000000001</v>
      </c>
      <c r="R10" s="13">
        <v>247.95099999999999</v>
      </c>
      <c r="S10" s="13">
        <v>145.81700000000001</v>
      </c>
      <c r="T10" s="13">
        <v>183.05099999999999</v>
      </c>
      <c r="U10" s="13">
        <v>325.64400000000001</v>
      </c>
      <c r="V10" s="13">
        <v>119.607</v>
      </c>
      <c r="W10" s="6">
        <v>177.53899999999999</v>
      </c>
      <c r="X10" s="13">
        <v>212.797</v>
      </c>
      <c r="Y10" s="13">
        <v>331.88400000000001</v>
      </c>
      <c r="Z10" s="13">
        <v>164.12200000000001</v>
      </c>
      <c r="AA10" s="13">
        <v>167.65799999999999</v>
      </c>
      <c r="AB10" s="13">
        <v>326.78800000000001</v>
      </c>
      <c r="AC10" s="13">
        <v>267.29599999999999</v>
      </c>
      <c r="AD10" s="19">
        <v>310.875</v>
      </c>
      <c r="AE10" s="13">
        <v>372.34199999999998</v>
      </c>
      <c r="AF10" s="13">
        <v>180.34700000000001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20"/>
      <c r="BJ10" s="19"/>
    </row>
    <row r="11" spans="2:62" x14ac:dyDescent="0.25">
      <c r="B11" s="131"/>
      <c r="C11" s="150"/>
      <c r="D11" s="13">
        <v>386.90300000000002</v>
      </c>
      <c r="E11" s="13">
        <v>181.69900000000001</v>
      </c>
      <c r="F11" s="13">
        <v>203.852</v>
      </c>
      <c r="G11" s="13">
        <v>304.01</v>
      </c>
      <c r="H11" s="13">
        <v>157.25700000000001</v>
      </c>
      <c r="I11" s="13">
        <v>212.797</v>
      </c>
      <c r="J11" s="14">
        <v>166.202</v>
      </c>
      <c r="K11" s="13">
        <v>133.85599999999999</v>
      </c>
      <c r="L11" s="13">
        <v>74.468000000000004</v>
      </c>
      <c r="M11" s="13">
        <v>187.315</v>
      </c>
      <c r="N11" s="13">
        <v>250.75899999999999</v>
      </c>
      <c r="O11" s="13">
        <v>174.93899999999999</v>
      </c>
      <c r="P11" s="13">
        <v>160.58600000000001</v>
      </c>
      <c r="Q11" s="13">
        <v>100.054</v>
      </c>
      <c r="R11" s="13">
        <v>221.11699999999999</v>
      </c>
      <c r="S11" s="13">
        <v>163.91399999999999</v>
      </c>
      <c r="T11" s="13">
        <v>386.79899999999998</v>
      </c>
      <c r="U11" s="13">
        <v>267.19200000000001</v>
      </c>
      <c r="V11" s="13">
        <v>145.81700000000001</v>
      </c>
      <c r="W11" s="6">
        <v>121.375</v>
      </c>
      <c r="X11" s="13">
        <v>362.67</v>
      </c>
      <c r="Y11" s="13">
        <v>221.429</v>
      </c>
      <c r="Z11" s="13">
        <v>272.18400000000003</v>
      </c>
      <c r="AA11" s="13">
        <v>104.006</v>
      </c>
      <c r="AB11" s="13">
        <v>166.202</v>
      </c>
      <c r="AC11" s="13">
        <v>422.36900000000003</v>
      </c>
      <c r="AD11" s="19">
        <v>242.85499999999999</v>
      </c>
      <c r="AE11" s="13">
        <v>337.5</v>
      </c>
      <c r="AF11" s="13">
        <v>152.99299999999999</v>
      </c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20"/>
      <c r="BJ11" s="19"/>
    </row>
    <row r="12" spans="2:62" x14ac:dyDescent="0.25">
      <c r="B12" s="131"/>
      <c r="C12" s="150"/>
      <c r="D12" s="13">
        <v>284.56099999999998</v>
      </c>
      <c r="E12" s="13">
        <v>192.93199999999999</v>
      </c>
      <c r="F12" s="13">
        <v>173.79400000000001</v>
      </c>
      <c r="G12" s="13">
        <v>169.946</v>
      </c>
      <c r="H12" s="13">
        <v>193.86799999999999</v>
      </c>
      <c r="I12" s="13">
        <v>166.30600000000001</v>
      </c>
      <c r="J12" s="14">
        <v>245.87100000000001</v>
      </c>
      <c r="K12" s="13">
        <v>166.93</v>
      </c>
      <c r="L12" s="13">
        <v>142.17699999999999</v>
      </c>
      <c r="M12" s="13">
        <v>169.114</v>
      </c>
      <c r="N12" s="13">
        <v>197.196</v>
      </c>
      <c r="O12" s="13">
        <v>318.25900000000001</v>
      </c>
      <c r="P12" s="13">
        <v>209.88499999999999</v>
      </c>
      <c r="Q12" s="13">
        <v>343.01299999999998</v>
      </c>
      <c r="R12" s="13">
        <v>353.62099999999998</v>
      </c>
      <c r="S12" s="13">
        <v>191.58</v>
      </c>
      <c r="T12" s="13">
        <v>316.49099999999999</v>
      </c>
      <c r="U12" s="13">
        <v>226.83799999999999</v>
      </c>
      <c r="V12" s="13">
        <v>162.56200000000001</v>
      </c>
      <c r="W12" s="6">
        <v>128.65600000000001</v>
      </c>
      <c r="X12" s="13">
        <v>221.94900000000001</v>
      </c>
      <c r="Y12" s="13">
        <v>298.29000000000002</v>
      </c>
      <c r="Z12" s="13">
        <v>243.27099999999999</v>
      </c>
      <c r="AA12" s="13">
        <v>177.33099999999999</v>
      </c>
      <c r="AB12" s="13">
        <v>71.555999999999997</v>
      </c>
      <c r="AC12" s="13">
        <v>258.87200000000001</v>
      </c>
      <c r="AD12" s="19">
        <v>380.55900000000003</v>
      </c>
      <c r="AE12" s="13">
        <v>319.923</v>
      </c>
      <c r="AF12" s="13">
        <v>278.73700000000002</v>
      </c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20"/>
      <c r="BJ12" s="19"/>
    </row>
    <row r="13" spans="2:62" x14ac:dyDescent="0.25">
      <c r="B13" s="131"/>
      <c r="C13" s="150"/>
      <c r="D13" s="13">
        <v>305.67399999999998</v>
      </c>
      <c r="E13" s="13">
        <v>191.16300000000001</v>
      </c>
      <c r="F13" s="13">
        <v>199.48400000000001</v>
      </c>
      <c r="G13" s="13">
        <v>268.95999999999998</v>
      </c>
      <c r="H13" s="13">
        <v>279.04899999999998</v>
      </c>
      <c r="I13" s="13">
        <v>203.54</v>
      </c>
      <c r="J13" s="14">
        <v>140.19999999999999</v>
      </c>
      <c r="K13" s="13">
        <v>148.209</v>
      </c>
      <c r="L13" s="13">
        <v>188.56299999999999</v>
      </c>
      <c r="M13" s="13">
        <v>208.53299999999999</v>
      </c>
      <c r="N13" s="13">
        <v>231.518</v>
      </c>
      <c r="O13" s="13">
        <v>151.12100000000001</v>
      </c>
      <c r="P13" s="13">
        <v>368.702</v>
      </c>
      <c r="Q13" s="13">
        <v>233.80600000000001</v>
      </c>
      <c r="R13" s="13">
        <v>138.952</v>
      </c>
      <c r="S13" s="13">
        <v>179.72300000000001</v>
      </c>
      <c r="T13" s="13">
        <v>306.40199999999999</v>
      </c>
      <c r="U13" s="13">
        <v>240.04599999999999</v>
      </c>
      <c r="V13" s="13">
        <v>136.66399999999999</v>
      </c>
      <c r="W13" s="6">
        <v>258.976</v>
      </c>
      <c r="X13" s="13">
        <v>150.809</v>
      </c>
      <c r="Y13" s="13">
        <v>226.83799999999999</v>
      </c>
      <c r="Z13" s="13">
        <v>213.83699999999999</v>
      </c>
      <c r="AA13" s="13">
        <v>115.447</v>
      </c>
      <c r="AB13" s="13">
        <v>79.980999999999995</v>
      </c>
      <c r="AC13" s="13">
        <v>230.68600000000001</v>
      </c>
      <c r="AD13" s="19">
        <v>290.48899999999998</v>
      </c>
      <c r="AE13" s="13">
        <v>362.87799999999999</v>
      </c>
      <c r="AF13" s="13">
        <v>227.67</v>
      </c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20"/>
      <c r="BJ13" s="19"/>
    </row>
    <row r="14" spans="2:62" x14ac:dyDescent="0.25">
      <c r="B14" s="131"/>
      <c r="C14" s="150"/>
      <c r="D14" s="13">
        <v>208.01300000000001</v>
      </c>
      <c r="E14" s="13">
        <v>107.854</v>
      </c>
      <c r="F14" s="13">
        <v>251.48699999999999</v>
      </c>
      <c r="G14" s="13">
        <v>168.178</v>
      </c>
      <c r="H14" s="13">
        <v>210.09299999999999</v>
      </c>
      <c r="I14" s="13">
        <v>129.80000000000001</v>
      </c>
      <c r="J14" s="14">
        <v>174.31399999999999</v>
      </c>
      <c r="K14" s="13">
        <v>194.90799999999999</v>
      </c>
      <c r="L14" s="13">
        <v>99.742000000000004</v>
      </c>
      <c r="M14" s="13">
        <v>257.20699999999999</v>
      </c>
      <c r="N14" s="13">
        <v>329.38799999999998</v>
      </c>
      <c r="O14" s="13">
        <v>154.03299999999999</v>
      </c>
      <c r="P14" s="13">
        <v>118.151</v>
      </c>
      <c r="Q14" s="13">
        <v>226.422</v>
      </c>
      <c r="R14" s="13">
        <v>336.25200000000001</v>
      </c>
      <c r="S14" s="13">
        <v>155.28100000000001</v>
      </c>
      <c r="T14" s="13">
        <v>255.54300000000001</v>
      </c>
      <c r="U14" s="13">
        <v>181.179</v>
      </c>
      <c r="V14" s="13">
        <v>193.55600000000001</v>
      </c>
      <c r="W14" s="6">
        <v>194.7</v>
      </c>
      <c r="X14" s="13">
        <v>296.10599999999999</v>
      </c>
      <c r="Y14" s="13">
        <v>220.59700000000001</v>
      </c>
      <c r="Z14" s="13">
        <v>179.203</v>
      </c>
      <c r="AA14" s="13">
        <v>214.04499999999999</v>
      </c>
      <c r="AB14" s="13">
        <v>314.827</v>
      </c>
      <c r="AC14" s="13">
        <v>320.02699999999999</v>
      </c>
      <c r="AD14" s="19">
        <v>272.28800000000001</v>
      </c>
      <c r="AE14" s="13">
        <v>297.35399999999998</v>
      </c>
      <c r="AF14" s="13">
        <v>314.51499999999999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20"/>
      <c r="BJ14" s="19"/>
    </row>
    <row r="15" spans="2:62" x14ac:dyDescent="0.25">
      <c r="B15" s="131"/>
      <c r="C15" s="150"/>
      <c r="D15" s="13">
        <v>443.37900000000002</v>
      </c>
      <c r="E15" s="13">
        <v>174.93899999999999</v>
      </c>
      <c r="F15" s="13">
        <v>244.727</v>
      </c>
      <c r="G15" s="13">
        <v>317.32299999999998</v>
      </c>
      <c r="H15" s="13">
        <v>229.43799999999999</v>
      </c>
      <c r="I15" s="13">
        <v>152.68100000000001</v>
      </c>
      <c r="J15" s="14">
        <v>245.559</v>
      </c>
      <c r="K15" s="13">
        <v>220.18100000000001</v>
      </c>
      <c r="L15" s="13">
        <v>174.93899999999999</v>
      </c>
      <c r="M15" s="13">
        <v>309.52300000000002</v>
      </c>
      <c r="N15" s="13">
        <v>375.87900000000002</v>
      </c>
      <c r="O15" s="13">
        <v>159.858</v>
      </c>
      <c r="P15" s="13">
        <v>168.07400000000001</v>
      </c>
      <c r="Q15" s="13">
        <v>191.684</v>
      </c>
      <c r="R15" s="13">
        <v>211.029</v>
      </c>
      <c r="S15" s="13">
        <v>259.70400000000001</v>
      </c>
      <c r="T15" s="13">
        <v>170.77799999999999</v>
      </c>
      <c r="U15" s="13">
        <v>166.72200000000001</v>
      </c>
      <c r="V15" s="13">
        <v>221.429</v>
      </c>
      <c r="W15" s="6">
        <v>150.49700000000001</v>
      </c>
      <c r="X15" s="13">
        <v>346.54899999999998</v>
      </c>
      <c r="Y15" s="13">
        <v>345.40499999999997</v>
      </c>
      <c r="Z15" s="13">
        <v>230.06200000000001</v>
      </c>
      <c r="AA15" s="13">
        <v>220.49299999999999</v>
      </c>
      <c r="AB15" s="13">
        <v>325.02</v>
      </c>
      <c r="AC15" s="13">
        <v>363.81400000000002</v>
      </c>
      <c r="AD15" s="19">
        <v>202.39599999999999</v>
      </c>
      <c r="AE15" s="13">
        <v>228.50200000000001</v>
      </c>
      <c r="AF15" s="13">
        <v>230.89400000000001</v>
      </c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20"/>
      <c r="BJ15" s="19"/>
    </row>
    <row r="16" spans="2:62" x14ac:dyDescent="0.25">
      <c r="B16" s="131"/>
      <c r="C16" s="150"/>
      <c r="D16" s="13">
        <v>222.15700000000001</v>
      </c>
      <c r="E16" s="13">
        <v>177.227</v>
      </c>
      <c r="F16" s="13">
        <v>166.51400000000001</v>
      </c>
      <c r="G16" s="13">
        <v>268.75200000000001</v>
      </c>
      <c r="H16" s="13">
        <v>413.32100000000003</v>
      </c>
      <c r="I16" s="13">
        <v>190.435</v>
      </c>
      <c r="J16" s="14">
        <v>212.797</v>
      </c>
      <c r="K16" s="13">
        <v>210.197</v>
      </c>
      <c r="L16" s="13">
        <v>178.47499999999999</v>
      </c>
      <c r="M16" s="13">
        <v>139.05600000000001</v>
      </c>
      <c r="N16" s="13">
        <v>138.536</v>
      </c>
      <c r="O16" s="13">
        <v>186.79499999999999</v>
      </c>
      <c r="P16" s="13">
        <v>170.77799999999999</v>
      </c>
      <c r="Q16" s="13">
        <v>151.53700000000001</v>
      </c>
      <c r="R16" s="13">
        <v>203.54</v>
      </c>
      <c r="S16" s="13">
        <v>243.999</v>
      </c>
      <c r="T16" s="13">
        <v>251.48699999999999</v>
      </c>
      <c r="U16" s="13">
        <v>206.244</v>
      </c>
      <c r="V16" s="13">
        <v>267.50400000000002</v>
      </c>
      <c r="W16" s="6">
        <v>192.20400000000001</v>
      </c>
      <c r="X16" s="13">
        <v>178.267</v>
      </c>
      <c r="Y16" s="13">
        <v>405.31200000000001</v>
      </c>
      <c r="Z16" s="13">
        <v>227.25399999999999</v>
      </c>
      <c r="AA16" s="13">
        <v>288.51299999999998</v>
      </c>
      <c r="AB16" s="13">
        <v>205.72399999999999</v>
      </c>
      <c r="AC16" s="13">
        <v>139.78399999999999</v>
      </c>
      <c r="AD16" s="19">
        <v>99.846000000000004</v>
      </c>
      <c r="AE16" s="13">
        <v>461.16399999999999</v>
      </c>
      <c r="AF16" s="13">
        <v>156.73699999999999</v>
      </c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20"/>
      <c r="BJ16" s="19"/>
    </row>
    <row r="17" spans="2:67" x14ac:dyDescent="0.25">
      <c r="B17" s="131"/>
      <c r="C17" s="150"/>
      <c r="D17" s="13">
        <v>466.36399999999998</v>
      </c>
      <c r="E17" s="13">
        <v>159.96199999999999</v>
      </c>
      <c r="F17" s="13">
        <v>165.786</v>
      </c>
      <c r="G17" s="13">
        <v>245.87100000000001</v>
      </c>
      <c r="H17" s="13">
        <v>157.77699999999999</v>
      </c>
      <c r="I17" s="13">
        <v>206.14</v>
      </c>
      <c r="J17" s="14">
        <v>205.93199999999999</v>
      </c>
      <c r="K17" s="13">
        <v>219.55699999999999</v>
      </c>
      <c r="L17" s="13">
        <v>131.56800000000001</v>
      </c>
      <c r="M17" s="13">
        <v>147.16900000000001</v>
      </c>
      <c r="N17" s="13">
        <v>154.761</v>
      </c>
      <c r="O17" s="13">
        <v>120.855</v>
      </c>
      <c r="P17" s="13">
        <v>180.035</v>
      </c>
      <c r="Q17" s="13">
        <v>189.39500000000001</v>
      </c>
      <c r="R17" s="13">
        <v>346.44499999999999</v>
      </c>
      <c r="S17" s="13">
        <v>268.024</v>
      </c>
      <c r="T17" s="13">
        <v>279.77699999999999</v>
      </c>
      <c r="U17" s="13">
        <v>250.239</v>
      </c>
      <c r="V17" s="13">
        <v>122.41500000000001</v>
      </c>
      <c r="W17" s="6">
        <v>273.952</v>
      </c>
      <c r="X17" s="13">
        <v>266.15199999999999</v>
      </c>
      <c r="Y17" s="13">
        <v>223.92500000000001</v>
      </c>
      <c r="Z17" s="13">
        <v>138.952</v>
      </c>
      <c r="AA17" s="13">
        <v>157.25700000000001</v>
      </c>
      <c r="AB17" s="13">
        <v>275.92899999999997</v>
      </c>
      <c r="AC17" s="13">
        <v>139.36799999999999</v>
      </c>
      <c r="AD17" s="19">
        <v>223.821</v>
      </c>
      <c r="AE17" s="13">
        <v>298.29000000000002</v>
      </c>
      <c r="AF17" s="13">
        <v>227.774</v>
      </c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20"/>
      <c r="BJ17" s="19"/>
    </row>
    <row r="18" spans="2:67" x14ac:dyDescent="0.25">
      <c r="B18" s="131"/>
      <c r="C18" s="150"/>
      <c r="D18" s="13">
        <v>262.512</v>
      </c>
      <c r="E18" s="13">
        <v>254.91900000000001</v>
      </c>
      <c r="F18" s="13">
        <v>248.15899999999999</v>
      </c>
      <c r="G18" s="13">
        <v>191.16300000000001</v>
      </c>
      <c r="H18" s="13">
        <v>138.744</v>
      </c>
      <c r="I18" s="13">
        <v>125.848</v>
      </c>
      <c r="J18" s="14">
        <v>196.572</v>
      </c>
      <c r="K18" s="13">
        <v>163.91399999999999</v>
      </c>
      <c r="L18" s="13">
        <v>148.31299999999999</v>
      </c>
      <c r="M18" s="13">
        <v>291.113</v>
      </c>
      <c r="N18" s="13">
        <v>251.59100000000001</v>
      </c>
      <c r="O18" s="13">
        <v>183.363</v>
      </c>
      <c r="P18" s="13">
        <v>127.512</v>
      </c>
      <c r="Q18" s="13">
        <v>164.95400000000001</v>
      </c>
      <c r="R18" s="13">
        <v>255.959</v>
      </c>
      <c r="S18" s="13">
        <v>206.34800000000001</v>
      </c>
      <c r="T18" s="13">
        <v>247.22300000000001</v>
      </c>
      <c r="U18" s="13">
        <v>191.059</v>
      </c>
      <c r="V18" s="13">
        <v>360.27800000000002</v>
      </c>
      <c r="W18" s="6">
        <v>191.892</v>
      </c>
      <c r="X18" s="13">
        <v>171.298</v>
      </c>
      <c r="Y18" s="13">
        <v>369.01400000000001</v>
      </c>
      <c r="Z18" s="13">
        <v>115.967</v>
      </c>
      <c r="AA18" s="13">
        <v>244.62299999999999</v>
      </c>
      <c r="AB18" s="13">
        <v>268.12799999999999</v>
      </c>
      <c r="AC18" s="13">
        <v>352.16500000000002</v>
      </c>
      <c r="AD18" s="19">
        <v>268.024</v>
      </c>
      <c r="AE18" s="13">
        <v>287.36900000000003</v>
      </c>
      <c r="AF18" s="13">
        <v>171.922</v>
      </c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20"/>
      <c r="BJ18" s="19"/>
    </row>
    <row r="19" spans="2:67" x14ac:dyDescent="0.25">
      <c r="B19" s="131"/>
      <c r="C19" s="150"/>
      <c r="D19" s="13">
        <v>210.30099999999999</v>
      </c>
      <c r="E19" s="13">
        <v>188.875</v>
      </c>
      <c r="F19" s="13">
        <v>195.74</v>
      </c>
      <c r="G19" s="13">
        <v>190.74700000000001</v>
      </c>
      <c r="H19" s="13">
        <v>75.301000000000002</v>
      </c>
      <c r="I19" s="13">
        <v>118.56699999999999</v>
      </c>
      <c r="J19" s="14">
        <v>436.61799999999999</v>
      </c>
      <c r="K19" s="13">
        <v>326.37200000000001</v>
      </c>
      <c r="L19" s="13">
        <v>260.536</v>
      </c>
      <c r="M19" s="13">
        <v>199.69200000000001</v>
      </c>
      <c r="N19" s="13">
        <v>256.06299999999999</v>
      </c>
      <c r="O19" s="13">
        <v>338.95600000000002</v>
      </c>
      <c r="P19" s="13">
        <v>276.65699999999998</v>
      </c>
      <c r="Q19" s="13">
        <v>117.735</v>
      </c>
      <c r="R19" s="13">
        <v>270.83199999999999</v>
      </c>
      <c r="S19" s="13">
        <v>167.762</v>
      </c>
      <c r="T19" s="13">
        <v>155.17699999999999</v>
      </c>
      <c r="U19" s="13">
        <v>141.24</v>
      </c>
      <c r="V19" s="13">
        <v>204.78800000000001</v>
      </c>
      <c r="W19" s="6">
        <v>213.005</v>
      </c>
      <c r="X19" s="13">
        <v>332.71600000000001</v>
      </c>
      <c r="Y19" s="13">
        <v>280.81700000000001</v>
      </c>
      <c r="Z19" s="13">
        <v>142.28100000000001</v>
      </c>
      <c r="AA19" s="13">
        <v>232.55799999999999</v>
      </c>
      <c r="AB19" s="13">
        <v>163.18600000000001</v>
      </c>
      <c r="AC19" s="13">
        <v>171.19399999999999</v>
      </c>
      <c r="AD19" s="19">
        <v>300.26600000000002</v>
      </c>
      <c r="AE19" s="13">
        <v>284.97699999999998</v>
      </c>
      <c r="AF19" s="13">
        <v>485.29300000000001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20"/>
      <c r="BJ19" s="19"/>
    </row>
    <row r="20" spans="2:67" x14ac:dyDescent="0.25">
      <c r="B20" s="131"/>
      <c r="C20" s="150"/>
      <c r="D20" s="13">
        <v>279.77699999999999</v>
      </c>
      <c r="E20" s="13">
        <v>189.18700000000001</v>
      </c>
      <c r="F20" s="13">
        <v>110.039</v>
      </c>
      <c r="G20" s="13">
        <v>205.62</v>
      </c>
      <c r="H20" s="13">
        <v>224.54900000000001</v>
      </c>
      <c r="I20" s="13">
        <v>117.215</v>
      </c>
      <c r="J20" s="14">
        <v>271.04000000000002</v>
      </c>
      <c r="K20" s="13">
        <v>104.94199999999999</v>
      </c>
      <c r="L20" s="13">
        <v>137.08000000000001</v>
      </c>
      <c r="M20" s="13">
        <v>175.875</v>
      </c>
      <c r="N20" s="13">
        <v>199.06800000000001</v>
      </c>
      <c r="O20" s="13">
        <v>286.64100000000002</v>
      </c>
      <c r="P20" s="13">
        <v>256.89499999999998</v>
      </c>
      <c r="Q20" s="13">
        <v>399.17599999999999</v>
      </c>
      <c r="R20" s="13">
        <v>144.98500000000001</v>
      </c>
      <c r="S20" s="13">
        <v>322.315</v>
      </c>
      <c r="T20" s="13">
        <v>156.73699999999999</v>
      </c>
      <c r="U20" s="13">
        <v>173.58600000000001</v>
      </c>
      <c r="V20" s="13">
        <v>224.75800000000001</v>
      </c>
      <c r="W20" s="6">
        <v>118.047</v>
      </c>
      <c r="X20" s="13">
        <v>360.90199999999999</v>
      </c>
      <c r="Y20" s="13">
        <v>245.767</v>
      </c>
      <c r="Z20" s="13">
        <v>244.83099999999999</v>
      </c>
      <c r="AA20" s="13">
        <v>238.798</v>
      </c>
      <c r="AB20" s="13">
        <v>124.599</v>
      </c>
      <c r="AC20" s="13">
        <v>210.09299999999999</v>
      </c>
      <c r="AD20" s="19">
        <v>230.89400000000001</v>
      </c>
      <c r="AE20" s="13">
        <v>245.97499999999999</v>
      </c>
      <c r="AF20" s="13">
        <v>223.613</v>
      </c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20"/>
      <c r="BJ20" s="19"/>
    </row>
    <row r="21" spans="2:67" x14ac:dyDescent="0.25">
      <c r="B21" s="131"/>
      <c r="C21" s="150"/>
      <c r="D21" s="13">
        <v>197.196</v>
      </c>
      <c r="E21" s="13">
        <v>283.83300000000003</v>
      </c>
      <c r="F21" s="13">
        <v>166.72200000000001</v>
      </c>
      <c r="G21" s="13">
        <v>231.62200000000001</v>
      </c>
      <c r="H21" s="13">
        <v>223.821</v>
      </c>
      <c r="I21" s="13">
        <v>255.54300000000001</v>
      </c>
      <c r="J21" s="14">
        <v>198.02799999999999</v>
      </c>
      <c r="K21" s="13">
        <v>132.29599999999999</v>
      </c>
      <c r="L21" s="13">
        <v>76.028999999999996</v>
      </c>
      <c r="M21" s="13">
        <v>176.91499999999999</v>
      </c>
      <c r="N21" s="13">
        <v>192.72399999999999</v>
      </c>
      <c r="O21" s="13">
        <v>238.59</v>
      </c>
      <c r="P21" s="13">
        <v>95.894000000000005</v>
      </c>
      <c r="Q21" s="13">
        <v>339.06</v>
      </c>
      <c r="R21" s="13">
        <v>157.673</v>
      </c>
      <c r="S21" s="13">
        <v>175.35499999999999</v>
      </c>
      <c r="T21" s="13">
        <v>319.19499999999999</v>
      </c>
      <c r="U21" s="13">
        <v>203.852</v>
      </c>
      <c r="V21" s="13">
        <v>219.245</v>
      </c>
      <c r="W21" s="6">
        <v>296.00200000000001</v>
      </c>
      <c r="X21" s="13">
        <v>163.18600000000001</v>
      </c>
      <c r="Y21" s="13">
        <v>243.89500000000001</v>
      </c>
      <c r="Z21" s="13">
        <v>204.268</v>
      </c>
      <c r="AA21" s="13">
        <v>189.291</v>
      </c>
      <c r="AB21" s="13">
        <v>168.28200000000001</v>
      </c>
      <c r="AC21" s="13">
        <v>265.42399999999998</v>
      </c>
      <c r="AD21" s="19">
        <v>169.63399999999999</v>
      </c>
      <c r="AE21" s="13">
        <v>352.78899999999999</v>
      </c>
      <c r="AF21" s="13">
        <v>293.40199999999999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20"/>
      <c r="BJ21" s="19"/>
    </row>
    <row r="22" spans="2:67" x14ac:dyDescent="0.25">
      <c r="B22" s="131"/>
      <c r="C22" s="150"/>
      <c r="D22" s="13">
        <v>405</v>
      </c>
      <c r="E22" s="13">
        <v>235.57400000000001</v>
      </c>
      <c r="F22" s="13">
        <v>98.286000000000001</v>
      </c>
      <c r="G22" s="13">
        <v>233.18199999999999</v>
      </c>
      <c r="H22" s="13">
        <v>296.62599999999998</v>
      </c>
      <c r="I22" s="13">
        <v>183.25899999999999</v>
      </c>
      <c r="J22" s="14">
        <v>206.76400000000001</v>
      </c>
      <c r="K22" s="13">
        <v>210.71700000000001</v>
      </c>
      <c r="L22" s="13">
        <v>135.10400000000001</v>
      </c>
      <c r="M22" s="13">
        <v>157.881</v>
      </c>
      <c r="N22" s="13">
        <v>337.084</v>
      </c>
      <c r="O22" s="13">
        <v>164.85</v>
      </c>
      <c r="P22" s="13">
        <v>241.50299999999999</v>
      </c>
      <c r="Q22" s="13">
        <v>228.81399999999999</v>
      </c>
      <c r="R22" s="13">
        <v>133.024</v>
      </c>
      <c r="S22" s="13">
        <v>133.85599999999999</v>
      </c>
      <c r="T22" s="13">
        <v>256.99900000000002</v>
      </c>
      <c r="U22" s="13">
        <v>273.84800000000001</v>
      </c>
      <c r="V22" s="13">
        <v>327.10000000000002</v>
      </c>
      <c r="W22" s="6">
        <v>313.267</v>
      </c>
      <c r="X22" s="13">
        <v>315.45100000000002</v>
      </c>
      <c r="Y22" s="13">
        <v>217.58099999999999</v>
      </c>
      <c r="Z22" s="13">
        <v>115.03100000000001</v>
      </c>
      <c r="AA22" s="13">
        <v>119.607</v>
      </c>
      <c r="AB22" s="13">
        <v>123.871</v>
      </c>
      <c r="AC22" s="13">
        <v>199.27600000000001</v>
      </c>
      <c r="AD22" s="19">
        <v>142.80099999999999</v>
      </c>
      <c r="AE22" s="13">
        <v>233.91</v>
      </c>
      <c r="AF22" s="13">
        <v>117.319</v>
      </c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20"/>
      <c r="BJ22" s="19"/>
    </row>
    <row r="23" spans="2:67" x14ac:dyDescent="0.25">
      <c r="B23" s="131"/>
      <c r="C23" s="150"/>
      <c r="D23" s="13">
        <v>256.58300000000003</v>
      </c>
      <c r="E23" s="13">
        <v>107.126</v>
      </c>
      <c r="F23" s="13">
        <v>255.54300000000001</v>
      </c>
      <c r="G23" s="13">
        <v>126.88800000000001</v>
      </c>
      <c r="H23" s="13">
        <v>301.61799999999999</v>
      </c>
      <c r="I23" s="13">
        <v>175.97900000000001</v>
      </c>
      <c r="J23" s="14">
        <v>124.80800000000001</v>
      </c>
      <c r="K23" s="13">
        <v>245.97499999999999</v>
      </c>
      <c r="L23" s="13">
        <v>142.59299999999999</v>
      </c>
      <c r="M23" s="13">
        <v>294.858</v>
      </c>
      <c r="N23" s="13">
        <v>144.881</v>
      </c>
      <c r="O23" s="13">
        <v>117.943</v>
      </c>
      <c r="P23" s="13">
        <v>233.286</v>
      </c>
      <c r="Q23" s="13">
        <v>260.32799999999997</v>
      </c>
      <c r="R23" s="13">
        <v>265.94400000000002</v>
      </c>
      <c r="S23" s="13">
        <v>175.04300000000001</v>
      </c>
      <c r="T23" s="13">
        <v>312.53899999999999</v>
      </c>
      <c r="U23" s="13">
        <v>296.31400000000002</v>
      </c>
      <c r="V23" s="13">
        <v>180.45099999999999</v>
      </c>
      <c r="W23" s="6">
        <v>215.81299999999999</v>
      </c>
      <c r="X23" s="13">
        <v>182.42699999999999</v>
      </c>
      <c r="Y23" s="13">
        <v>443.58699999999999</v>
      </c>
      <c r="Z23" s="13">
        <v>249.511</v>
      </c>
      <c r="AA23" s="13">
        <v>127.616</v>
      </c>
      <c r="AB23" s="13">
        <v>274.68099999999998</v>
      </c>
      <c r="AC23" s="13">
        <v>395.01600000000002</v>
      </c>
      <c r="AD23" s="19">
        <v>157.56899999999999</v>
      </c>
      <c r="AE23" s="13">
        <v>238.07</v>
      </c>
      <c r="AF23" s="13">
        <v>133.85599999999999</v>
      </c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20"/>
      <c r="BJ23" s="19"/>
    </row>
    <row r="24" spans="2:67" x14ac:dyDescent="0.25">
      <c r="B24" s="131"/>
      <c r="C24" s="150"/>
      <c r="D24" s="13">
        <v>208.32499999999999</v>
      </c>
      <c r="E24" s="13">
        <v>200.316</v>
      </c>
      <c r="F24" s="13">
        <v>102.654</v>
      </c>
      <c r="G24" s="13">
        <v>302.13799999999998</v>
      </c>
      <c r="H24" s="13">
        <v>224.23699999999999</v>
      </c>
      <c r="I24" s="13">
        <v>208.845</v>
      </c>
      <c r="J24" s="14">
        <v>146.54499999999999</v>
      </c>
      <c r="K24" s="13">
        <v>219.245</v>
      </c>
      <c r="L24" s="13">
        <v>138.22399999999999</v>
      </c>
      <c r="M24" s="13">
        <v>228.29400000000001</v>
      </c>
      <c r="N24" s="13">
        <v>260.43200000000002</v>
      </c>
      <c r="O24" s="13">
        <v>187.73099999999999</v>
      </c>
      <c r="P24" s="13">
        <v>241.91900000000001</v>
      </c>
      <c r="Q24" s="13">
        <v>250.863</v>
      </c>
      <c r="R24" s="13">
        <v>329.49200000000002</v>
      </c>
      <c r="S24" s="13">
        <v>217.26900000000001</v>
      </c>
      <c r="T24" s="13">
        <v>461.892</v>
      </c>
      <c r="U24" s="13">
        <v>87.989000000000004</v>
      </c>
      <c r="V24" s="13">
        <v>254.399</v>
      </c>
      <c r="W24" s="6">
        <v>259.91199999999998</v>
      </c>
      <c r="X24" s="13">
        <v>231.934</v>
      </c>
      <c r="Y24" s="13">
        <v>212.589</v>
      </c>
      <c r="Z24" s="13">
        <v>234.95</v>
      </c>
      <c r="AA24" s="13">
        <v>94.23</v>
      </c>
      <c r="AB24" s="13">
        <v>185.02699999999999</v>
      </c>
      <c r="AC24" s="13">
        <v>248.57499999999999</v>
      </c>
      <c r="AD24" s="19">
        <v>156.321</v>
      </c>
      <c r="AE24" s="13">
        <v>313.78699999999998</v>
      </c>
      <c r="AF24" s="13">
        <v>165.16200000000001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20"/>
      <c r="BJ24" s="19"/>
    </row>
    <row r="25" spans="2:67" x14ac:dyDescent="0.25">
      <c r="B25" s="132"/>
      <c r="C25" s="151"/>
      <c r="D25" s="15">
        <v>510.15100000000001</v>
      </c>
      <c r="E25" s="15">
        <v>339.16399999999999</v>
      </c>
      <c r="F25" s="15">
        <v>152.88900000000001</v>
      </c>
      <c r="G25" s="15">
        <v>245.66300000000001</v>
      </c>
      <c r="H25" s="15">
        <v>247.74299999999999</v>
      </c>
      <c r="I25" s="15">
        <v>148.93700000000001</v>
      </c>
      <c r="J25" s="16">
        <v>316.49099999999999</v>
      </c>
      <c r="K25" s="15">
        <v>222.261</v>
      </c>
      <c r="L25" s="15">
        <v>341.245</v>
      </c>
      <c r="M25" s="15">
        <v>366.726</v>
      </c>
      <c r="N25" s="15">
        <v>236.09399999999999</v>
      </c>
      <c r="O25" s="15">
        <v>264.59199999999998</v>
      </c>
      <c r="P25" s="15">
        <v>130.42400000000001</v>
      </c>
      <c r="Q25" s="15">
        <v>153.40899999999999</v>
      </c>
      <c r="R25" s="15">
        <v>253.983</v>
      </c>
      <c r="S25" s="15">
        <v>210.613</v>
      </c>
      <c r="T25" s="15">
        <v>159.96199999999999</v>
      </c>
      <c r="U25" s="15">
        <v>167.97</v>
      </c>
      <c r="V25" s="15">
        <v>330.32400000000001</v>
      </c>
      <c r="W25" s="6">
        <v>222.88499999999999</v>
      </c>
      <c r="X25" s="15">
        <v>271.35199999999998</v>
      </c>
      <c r="Y25" s="15">
        <v>239.52600000000001</v>
      </c>
      <c r="Z25" s="15">
        <v>129.904</v>
      </c>
      <c r="AA25" s="15">
        <v>95.061999999999998</v>
      </c>
      <c r="AB25" s="15">
        <v>161.31399999999999</v>
      </c>
      <c r="AC25" s="15">
        <v>291.94600000000003</v>
      </c>
      <c r="AD25" s="19">
        <v>145.297</v>
      </c>
      <c r="AE25" s="15">
        <v>480.82100000000003</v>
      </c>
      <c r="AF25" s="15">
        <v>263.34399999999999</v>
      </c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20"/>
      <c r="BJ25" s="19"/>
    </row>
    <row r="26" spans="2:67" x14ac:dyDescent="0.25">
      <c r="B26" s="141" t="s">
        <v>9</v>
      </c>
      <c r="C26" s="143"/>
      <c r="D26" s="11">
        <f>AVERAGE(D6:D25)</f>
        <v>316.94349999999997</v>
      </c>
      <c r="E26" s="11">
        <f t="shared" ref="E26:H26" si="0">AVERAGE(E6:E25)</f>
        <v>189.97250000000003</v>
      </c>
      <c r="F26" s="11">
        <f t="shared" si="0"/>
        <v>194.54370000000003</v>
      </c>
      <c r="G26" s="11">
        <f t="shared" si="0"/>
        <v>230.58174999999991</v>
      </c>
      <c r="H26" s="10">
        <f t="shared" si="0"/>
        <v>221.63724999999999</v>
      </c>
      <c r="I26" s="11">
        <f>AVERAGE(I6:I25)</f>
        <v>179.48359999999997</v>
      </c>
      <c r="J26" s="11">
        <f t="shared" ref="J26:M26" si="1">AVERAGE(J6:J25)</f>
        <v>204.84549999999999</v>
      </c>
      <c r="K26" s="11">
        <f t="shared" si="1"/>
        <v>207.0609</v>
      </c>
      <c r="L26" s="11">
        <f t="shared" si="1"/>
        <v>164.73039999999997</v>
      </c>
      <c r="M26" s="11">
        <f t="shared" si="1"/>
        <v>211.86594999999997</v>
      </c>
      <c r="N26" s="11">
        <f>AVERAGE(N6:N25)</f>
        <v>240.41565000000006</v>
      </c>
      <c r="O26" s="11">
        <f t="shared" ref="O26:R26" si="2">AVERAGE(O6:O25)</f>
        <v>186.73795000000001</v>
      </c>
      <c r="P26" s="11">
        <f t="shared" si="2"/>
        <v>191.33520000000001</v>
      </c>
      <c r="Q26" s="11">
        <f t="shared" si="2"/>
        <v>219.24519999999998</v>
      </c>
      <c r="R26" s="11">
        <f t="shared" si="2"/>
        <v>235.10605000000001</v>
      </c>
      <c r="S26" s="11">
        <f>AVERAGE(S6:S25)</f>
        <v>196.9983</v>
      </c>
      <c r="T26" s="11">
        <f t="shared" ref="T26:W26" si="3">AVERAGE(T6:T25)</f>
        <v>263.72335000000004</v>
      </c>
      <c r="U26" s="11">
        <f t="shared" si="3"/>
        <v>215.25640000000004</v>
      </c>
      <c r="V26" s="11">
        <f t="shared" si="3"/>
        <v>218.11149999999998</v>
      </c>
      <c r="W26" s="11">
        <f t="shared" si="3"/>
        <v>212.98930000000001</v>
      </c>
      <c r="X26" s="11">
        <f>AVERAGE(X6:X25)</f>
        <v>252.14234999999999</v>
      </c>
      <c r="Y26" s="11">
        <f t="shared" ref="Y26:AB26" si="4">AVERAGE(Y6:Y25)</f>
        <v>270.87909999999999</v>
      </c>
      <c r="Z26" s="11">
        <f t="shared" si="4"/>
        <v>195.53700000000001</v>
      </c>
      <c r="AA26" s="11">
        <f t="shared" si="4"/>
        <v>184.30420000000001</v>
      </c>
      <c r="AB26" s="11">
        <f t="shared" si="4"/>
        <v>215.66220000000004</v>
      </c>
      <c r="AC26" s="21">
        <f>AVERAGE(AC6:AC25)</f>
        <v>282.01814999999999</v>
      </c>
      <c r="AD26" s="21">
        <f t="shared" ref="AD26:AF26" si="5">AVERAGE(AD6:AD25)</f>
        <v>230.1866</v>
      </c>
      <c r="AE26" s="21">
        <f t="shared" si="5"/>
        <v>307.21885000000003</v>
      </c>
      <c r="AF26" s="21">
        <f t="shared" si="5"/>
        <v>242.12655000000001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</row>
    <row r="27" spans="2:67" s="4" customFormat="1" x14ac:dyDescent="0.25">
      <c r="B27" s="141" t="s">
        <v>10</v>
      </c>
      <c r="C27" s="143"/>
      <c r="D27" s="141">
        <f>AVERAGE(D26:H26)</f>
        <v>230.73573999999999</v>
      </c>
      <c r="E27" s="142"/>
      <c r="F27" s="142"/>
      <c r="G27" s="142"/>
      <c r="H27" s="143"/>
      <c r="I27" s="141">
        <f>AVERAGE(I26:M26)</f>
        <v>193.59726999999995</v>
      </c>
      <c r="J27" s="142"/>
      <c r="K27" s="142"/>
      <c r="L27" s="142"/>
      <c r="M27" s="143"/>
      <c r="N27" s="141">
        <f>AVERAGE(N26:R26)</f>
        <v>214.56801000000002</v>
      </c>
      <c r="O27" s="142"/>
      <c r="P27" s="142"/>
      <c r="Q27" s="142"/>
      <c r="R27" s="143"/>
      <c r="S27" s="141">
        <f>AVERAGE(S26:W26)</f>
        <v>221.41577000000001</v>
      </c>
      <c r="T27" s="142"/>
      <c r="U27" s="142"/>
      <c r="V27" s="142"/>
      <c r="W27" s="143"/>
      <c r="X27" s="141">
        <f>AVERAGE(X26:AB26)</f>
        <v>223.70497</v>
      </c>
      <c r="Y27" s="142"/>
      <c r="Z27" s="142"/>
      <c r="AA27" s="142"/>
      <c r="AB27" s="143"/>
      <c r="AC27" s="141">
        <f>AVERAGE(AC26:AF26)</f>
        <v>265.38753750000001</v>
      </c>
      <c r="AD27" s="142"/>
      <c r="AE27" s="142"/>
      <c r="AF27" s="143"/>
      <c r="AG27" s="19"/>
      <c r="AH27" s="23"/>
      <c r="AI27" s="23"/>
      <c r="AJ27" s="23"/>
      <c r="AK27" s="23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</row>
    <row r="28" spans="2:67" s="4" customFormat="1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</row>
    <row r="29" spans="2:67" x14ac:dyDescent="0.25">
      <c r="B29" s="145" t="s">
        <v>14</v>
      </c>
      <c r="C29" s="146"/>
      <c r="D29" s="140" t="s">
        <v>5</v>
      </c>
      <c r="E29" s="140"/>
      <c r="F29" s="140"/>
      <c r="G29" s="140"/>
      <c r="H29" s="140"/>
      <c r="I29" s="140" t="s">
        <v>5</v>
      </c>
      <c r="J29" s="140"/>
      <c r="K29" s="140"/>
      <c r="L29" s="140"/>
      <c r="M29" s="140"/>
      <c r="N29" s="140" t="s">
        <v>5</v>
      </c>
      <c r="O29" s="140"/>
      <c r="P29" s="140"/>
      <c r="Q29" s="140"/>
      <c r="R29" s="140"/>
      <c r="S29" s="140" t="s">
        <v>5</v>
      </c>
      <c r="T29" s="140"/>
      <c r="U29" s="140"/>
      <c r="V29" s="140"/>
      <c r="W29" s="140"/>
      <c r="X29" s="140" t="s">
        <v>5</v>
      </c>
      <c r="Y29" s="140"/>
      <c r="Z29" s="140"/>
      <c r="AA29" s="140"/>
      <c r="AB29" s="140"/>
      <c r="AC29" s="140" t="s">
        <v>5</v>
      </c>
      <c r="AD29" s="140"/>
      <c r="AE29" s="140"/>
      <c r="AF29" s="140"/>
      <c r="AG29" s="140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</row>
    <row r="30" spans="2:67" x14ac:dyDescent="0.25">
      <c r="B30" s="145" t="s">
        <v>13</v>
      </c>
      <c r="C30" s="146"/>
      <c r="D30" s="140" t="s">
        <v>3</v>
      </c>
      <c r="E30" s="140"/>
      <c r="F30" s="140"/>
      <c r="G30" s="140"/>
      <c r="H30" s="140"/>
      <c r="I30" s="140" t="s">
        <v>3</v>
      </c>
      <c r="J30" s="140"/>
      <c r="K30" s="140"/>
      <c r="L30" s="140"/>
      <c r="M30" s="140"/>
      <c r="N30" s="140" t="s">
        <v>3</v>
      </c>
      <c r="O30" s="140"/>
      <c r="P30" s="140"/>
      <c r="Q30" s="140"/>
      <c r="R30" s="140"/>
      <c r="S30" s="140" t="s">
        <v>3</v>
      </c>
      <c r="T30" s="140"/>
      <c r="U30" s="140"/>
      <c r="V30" s="140"/>
      <c r="W30" s="140"/>
      <c r="X30" s="140" t="s">
        <v>3</v>
      </c>
      <c r="Y30" s="140"/>
      <c r="Z30" s="140"/>
      <c r="AA30" s="140"/>
      <c r="AB30" s="140"/>
      <c r="AC30" s="140" t="s">
        <v>3</v>
      </c>
      <c r="AD30" s="140"/>
      <c r="AE30" s="140"/>
      <c r="AF30" s="140"/>
      <c r="AG30" s="140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</row>
    <row r="31" spans="2:67" s="97" customFormat="1" x14ac:dyDescent="0.25">
      <c r="B31" s="147" t="s">
        <v>2</v>
      </c>
      <c r="C31" s="148"/>
      <c r="D31" s="147">
        <v>1920</v>
      </c>
      <c r="E31" s="152"/>
      <c r="F31" s="152"/>
      <c r="G31" s="152"/>
      <c r="H31" s="148"/>
      <c r="I31" s="147">
        <v>2463</v>
      </c>
      <c r="J31" s="152"/>
      <c r="K31" s="152"/>
      <c r="L31" s="152"/>
      <c r="M31" s="148"/>
      <c r="N31" s="147">
        <v>2484</v>
      </c>
      <c r="O31" s="152"/>
      <c r="P31" s="152"/>
      <c r="Q31" s="152"/>
      <c r="R31" s="148"/>
      <c r="S31" s="147">
        <v>2489</v>
      </c>
      <c r="T31" s="152"/>
      <c r="U31" s="152"/>
      <c r="V31" s="152"/>
      <c r="W31" s="148"/>
      <c r="X31" s="147">
        <v>3009</v>
      </c>
      <c r="Y31" s="152"/>
      <c r="Z31" s="152"/>
      <c r="AA31" s="152"/>
      <c r="AB31" s="148"/>
      <c r="AC31" s="147">
        <v>2485</v>
      </c>
      <c r="AD31" s="152"/>
      <c r="AE31" s="152"/>
      <c r="AF31" s="152"/>
      <c r="AG31" s="14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spans="2:67" x14ac:dyDescent="0.25">
      <c r="B32" s="130" t="s">
        <v>31</v>
      </c>
      <c r="C32" s="149"/>
      <c r="D32" s="11">
        <v>314.61900000000003</v>
      </c>
      <c r="E32" s="10">
        <v>134.27199999999999</v>
      </c>
      <c r="F32" s="11">
        <v>164.95400000000001</v>
      </c>
      <c r="G32" s="11">
        <v>295.58600000000001</v>
      </c>
      <c r="H32" s="11">
        <v>301.82600000000002</v>
      </c>
      <c r="I32" s="10">
        <v>243.167</v>
      </c>
      <c r="J32" s="11">
        <v>341.036</v>
      </c>
      <c r="K32" s="10">
        <v>151.32900000000001</v>
      </c>
      <c r="L32" s="11">
        <v>185.547</v>
      </c>
      <c r="M32" s="11">
        <v>300.89</v>
      </c>
      <c r="N32" s="11">
        <v>358.19799999999998</v>
      </c>
      <c r="O32" s="11">
        <v>240.774</v>
      </c>
      <c r="P32" s="11">
        <v>275.40899999999999</v>
      </c>
      <c r="Q32" s="11">
        <v>344.26100000000002</v>
      </c>
      <c r="R32" s="11">
        <v>272.18400000000003</v>
      </c>
      <c r="S32" s="11">
        <v>387.21499999999997</v>
      </c>
      <c r="T32" s="11">
        <v>354.86900000000003</v>
      </c>
      <c r="U32" s="11">
        <v>215.08500000000001</v>
      </c>
      <c r="V32" s="11">
        <v>301.30599999999998</v>
      </c>
      <c r="W32" s="11">
        <v>273.64</v>
      </c>
      <c r="X32" s="11">
        <v>361.214</v>
      </c>
      <c r="Y32" s="11">
        <v>196.15600000000001</v>
      </c>
      <c r="Z32" s="11">
        <v>227.67</v>
      </c>
      <c r="AA32" s="11">
        <v>234.74199999999999</v>
      </c>
      <c r="AB32" s="11">
        <v>154.345</v>
      </c>
      <c r="AC32" s="11">
        <v>327.41199999999998</v>
      </c>
      <c r="AD32" s="11">
        <v>105.04600000000001</v>
      </c>
      <c r="AE32" s="11">
        <v>74.572000000000003</v>
      </c>
      <c r="AF32" s="12">
        <v>151.22499999999999</v>
      </c>
      <c r="AG32" s="11">
        <v>166.72200000000001</v>
      </c>
    </row>
    <row r="33" spans="2:33" x14ac:dyDescent="0.25">
      <c r="B33" s="131"/>
      <c r="C33" s="150"/>
      <c r="D33" s="13">
        <v>301.41000000000003</v>
      </c>
      <c r="E33" s="10">
        <v>221.01300000000001</v>
      </c>
      <c r="F33" s="13">
        <v>224.654</v>
      </c>
      <c r="G33" s="13">
        <v>358.51</v>
      </c>
      <c r="H33" s="13">
        <v>141.03200000000001</v>
      </c>
      <c r="I33" s="10">
        <v>323.25099999999998</v>
      </c>
      <c r="J33" s="13">
        <v>288.92899999999997</v>
      </c>
      <c r="K33" s="10">
        <v>128.76</v>
      </c>
      <c r="L33" s="13">
        <v>165.68199999999999</v>
      </c>
      <c r="M33" s="13">
        <v>441.71499999999997</v>
      </c>
      <c r="N33" s="13">
        <v>227.04599999999999</v>
      </c>
      <c r="O33" s="13">
        <v>243.999</v>
      </c>
      <c r="P33" s="13">
        <v>212.48500000000001</v>
      </c>
      <c r="Q33" s="13">
        <v>165.578</v>
      </c>
      <c r="R33" s="13">
        <v>313.16300000000001</v>
      </c>
      <c r="S33" s="13">
        <v>416.54500000000002</v>
      </c>
      <c r="T33" s="13">
        <v>214.25299999999999</v>
      </c>
      <c r="U33" s="13">
        <v>190.851</v>
      </c>
      <c r="V33" s="13">
        <v>150.28899999999999</v>
      </c>
      <c r="W33" s="13">
        <v>144.56899999999999</v>
      </c>
      <c r="X33" s="13">
        <v>239.214</v>
      </c>
      <c r="Y33" s="13">
        <v>213.21299999999999</v>
      </c>
      <c r="Z33" s="13">
        <v>414.56900000000002</v>
      </c>
      <c r="AA33" s="13">
        <v>170.36199999999999</v>
      </c>
      <c r="AB33" s="13">
        <v>81.644999999999996</v>
      </c>
      <c r="AC33" s="13">
        <v>169.738</v>
      </c>
      <c r="AD33" s="13">
        <v>82.165000000000006</v>
      </c>
      <c r="AE33" s="13">
        <v>170.36199999999999</v>
      </c>
      <c r="AF33" s="14">
        <v>202.708</v>
      </c>
      <c r="AG33" s="13">
        <v>226.63</v>
      </c>
    </row>
    <row r="34" spans="2:33" x14ac:dyDescent="0.25">
      <c r="B34" s="131"/>
      <c r="C34" s="150"/>
      <c r="D34" s="13">
        <v>243.583</v>
      </c>
      <c r="E34" s="10">
        <v>104.94199999999999</v>
      </c>
      <c r="F34" s="13">
        <v>224.54900000000001</v>
      </c>
      <c r="G34" s="13">
        <v>254.399</v>
      </c>
      <c r="H34" s="13">
        <v>143.113</v>
      </c>
      <c r="I34" s="10">
        <v>277.80099999999999</v>
      </c>
      <c r="J34" s="13">
        <v>284.45699999999999</v>
      </c>
      <c r="K34" s="10">
        <v>183.88300000000001</v>
      </c>
      <c r="L34" s="13">
        <v>153.929</v>
      </c>
      <c r="M34" s="13">
        <v>334.9</v>
      </c>
      <c r="N34" s="13">
        <v>338.02</v>
      </c>
      <c r="O34" s="13">
        <v>153.09700000000001</v>
      </c>
      <c r="P34" s="13">
        <v>237.03</v>
      </c>
      <c r="Q34" s="13">
        <v>200.94</v>
      </c>
      <c r="R34" s="13">
        <v>119.919</v>
      </c>
      <c r="S34" s="13">
        <v>222.67699999999999</v>
      </c>
      <c r="T34" s="13">
        <v>244.83099999999999</v>
      </c>
      <c r="U34" s="13">
        <v>211.029</v>
      </c>
      <c r="V34" s="13">
        <v>227.25399999999999</v>
      </c>
      <c r="W34" s="13">
        <v>284.97699999999998</v>
      </c>
      <c r="X34" s="13">
        <v>315.65899999999999</v>
      </c>
      <c r="Y34" s="13">
        <v>236.30199999999999</v>
      </c>
      <c r="Z34" s="13">
        <v>237.55</v>
      </c>
      <c r="AA34" s="13">
        <v>294.33800000000002</v>
      </c>
      <c r="AB34" s="13">
        <v>118.879</v>
      </c>
      <c r="AC34" s="13">
        <v>186.17099999999999</v>
      </c>
      <c r="AD34" s="13">
        <v>119.295</v>
      </c>
      <c r="AE34" s="13">
        <v>156.321</v>
      </c>
      <c r="AF34" s="14">
        <v>207.7</v>
      </c>
      <c r="AG34" s="13">
        <v>232.55799999999999</v>
      </c>
    </row>
    <row r="35" spans="2:33" x14ac:dyDescent="0.25">
      <c r="B35" s="131"/>
      <c r="C35" s="150"/>
      <c r="D35" s="13">
        <v>192.1</v>
      </c>
      <c r="E35" s="10">
        <v>183.67500000000001</v>
      </c>
      <c r="F35" s="13">
        <v>149.14500000000001</v>
      </c>
      <c r="G35" s="13">
        <v>138.12</v>
      </c>
      <c r="H35" s="13">
        <v>146.441</v>
      </c>
      <c r="I35" s="10">
        <v>219.869</v>
      </c>
      <c r="J35" s="13">
        <v>188.667</v>
      </c>
      <c r="K35" s="10">
        <v>335.21199999999999</v>
      </c>
      <c r="L35" s="13">
        <v>197.404</v>
      </c>
      <c r="M35" s="13">
        <v>440.57</v>
      </c>
      <c r="N35" s="13">
        <v>310.77100000000002</v>
      </c>
      <c r="O35" s="13">
        <v>160.066</v>
      </c>
      <c r="P35" s="13">
        <v>131.048</v>
      </c>
      <c r="Q35" s="13">
        <v>461.99599999999998</v>
      </c>
      <c r="R35" s="13">
        <v>275.20100000000002</v>
      </c>
      <c r="S35" s="13">
        <v>254.50299999999999</v>
      </c>
      <c r="T35" s="13">
        <v>229.334</v>
      </c>
      <c r="U35" s="13">
        <v>189.60300000000001</v>
      </c>
      <c r="V35" s="13">
        <v>171.81800000000001</v>
      </c>
      <c r="W35" s="13">
        <v>118.879</v>
      </c>
      <c r="X35" s="13">
        <v>332.404</v>
      </c>
      <c r="Y35" s="13">
        <v>287.78500000000003</v>
      </c>
      <c r="Z35" s="13">
        <v>204.37200000000001</v>
      </c>
      <c r="AA35" s="13">
        <v>238.59</v>
      </c>
      <c r="AB35" s="13">
        <v>304.322</v>
      </c>
      <c r="AC35" s="13">
        <v>225.798</v>
      </c>
      <c r="AD35" s="13">
        <v>129.904</v>
      </c>
      <c r="AE35" s="13">
        <v>217.477</v>
      </c>
      <c r="AF35" s="14">
        <v>95.061999999999998</v>
      </c>
      <c r="AG35" s="13">
        <v>186.58699999999999</v>
      </c>
    </row>
    <row r="36" spans="2:33" x14ac:dyDescent="0.25">
      <c r="B36" s="131"/>
      <c r="C36" s="150"/>
      <c r="D36" s="13">
        <v>174.00200000000001</v>
      </c>
      <c r="E36" s="10">
        <v>177.95500000000001</v>
      </c>
      <c r="F36" s="13">
        <v>156.321</v>
      </c>
      <c r="G36" s="13">
        <v>113.15900000000001</v>
      </c>
      <c r="H36" s="13">
        <v>146.02500000000001</v>
      </c>
      <c r="I36" s="10">
        <v>304.01</v>
      </c>
      <c r="J36" s="13">
        <v>204.58</v>
      </c>
      <c r="K36" s="10">
        <v>241.50299999999999</v>
      </c>
      <c r="L36" s="13">
        <v>160.58600000000001</v>
      </c>
      <c r="M36" s="13">
        <v>544.577</v>
      </c>
      <c r="N36" s="13">
        <v>275.82499999999999</v>
      </c>
      <c r="O36" s="13">
        <v>245.45500000000001</v>
      </c>
      <c r="P36" s="13">
        <v>217.99700000000001</v>
      </c>
      <c r="Q36" s="13">
        <v>228.398</v>
      </c>
      <c r="R36" s="13">
        <v>285.91300000000001</v>
      </c>
      <c r="S36" s="13">
        <v>92.046000000000006</v>
      </c>
      <c r="T36" s="13">
        <v>172.02600000000001</v>
      </c>
      <c r="U36" s="13">
        <v>188.56299999999999</v>
      </c>
      <c r="V36" s="13">
        <v>216.125</v>
      </c>
      <c r="W36" s="13">
        <v>141.86500000000001</v>
      </c>
      <c r="X36" s="13">
        <v>212.06899999999999</v>
      </c>
      <c r="Y36" s="13">
        <v>185.44300000000001</v>
      </c>
      <c r="Z36" s="13">
        <v>195.74</v>
      </c>
      <c r="AA36" s="13">
        <v>356.53300000000002</v>
      </c>
      <c r="AB36" s="13">
        <v>306.81799999999998</v>
      </c>
      <c r="AC36" s="13">
        <v>197.50800000000001</v>
      </c>
      <c r="AD36" s="13">
        <v>91.837999999999994</v>
      </c>
      <c r="AE36" s="13">
        <v>307.44200000000001</v>
      </c>
      <c r="AF36" s="14">
        <v>194.07599999999999</v>
      </c>
      <c r="AG36" s="13">
        <v>178.995</v>
      </c>
    </row>
    <row r="37" spans="2:33" x14ac:dyDescent="0.25">
      <c r="B37" s="131"/>
      <c r="C37" s="150"/>
      <c r="D37" s="13">
        <v>374.63099999999997</v>
      </c>
      <c r="E37" s="10">
        <v>199.48400000000001</v>
      </c>
      <c r="F37" s="13">
        <v>168.90600000000001</v>
      </c>
      <c r="G37" s="13">
        <v>149.56100000000001</v>
      </c>
      <c r="H37" s="13">
        <v>232.55799999999999</v>
      </c>
      <c r="I37" s="10">
        <v>201.25200000000001</v>
      </c>
      <c r="J37" s="13">
        <v>400.32</v>
      </c>
      <c r="K37" s="10">
        <v>151.953</v>
      </c>
      <c r="L37" s="13">
        <v>221.94900000000001</v>
      </c>
      <c r="M37" s="13">
        <v>283.83300000000003</v>
      </c>
      <c r="N37" s="13">
        <v>143.84100000000001</v>
      </c>
      <c r="O37" s="13">
        <v>127.096</v>
      </c>
      <c r="P37" s="13">
        <v>196.78</v>
      </c>
      <c r="Q37" s="13">
        <v>439.01</v>
      </c>
      <c r="R37" s="13">
        <v>314.09899999999999</v>
      </c>
      <c r="S37" s="13">
        <v>177.53899999999999</v>
      </c>
      <c r="T37" s="13">
        <v>162.77000000000001</v>
      </c>
      <c r="U37" s="13">
        <v>135.208</v>
      </c>
      <c r="V37" s="13">
        <v>201.876</v>
      </c>
      <c r="W37" s="13">
        <v>117.423</v>
      </c>
      <c r="X37" s="13">
        <v>304.52999999999997</v>
      </c>
      <c r="Y37" s="13">
        <v>182.739</v>
      </c>
      <c r="Z37" s="13">
        <v>137.49600000000001</v>
      </c>
      <c r="AA37" s="13">
        <v>132.08799999999999</v>
      </c>
      <c r="AB37" s="13">
        <v>172.44200000000001</v>
      </c>
      <c r="AC37" s="13">
        <v>228.50200000000001</v>
      </c>
      <c r="AD37" s="13">
        <v>86.844999999999999</v>
      </c>
      <c r="AE37" s="13">
        <v>182.21899999999999</v>
      </c>
      <c r="AF37" s="14">
        <v>134.584</v>
      </c>
      <c r="AG37" s="13">
        <v>137.80799999999999</v>
      </c>
    </row>
    <row r="38" spans="2:33" x14ac:dyDescent="0.25">
      <c r="B38" s="131"/>
      <c r="C38" s="150"/>
      <c r="D38" s="13">
        <v>320.54700000000003</v>
      </c>
      <c r="E38" s="10">
        <v>151.84899999999999</v>
      </c>
      <c r="F38" s="13">
        <v>181.49100000000001</v>
      </c>
      <c r="G38" s="13">
        <v>143.00899999999999</v>
      </c>
      <c r="H38" s="13">
        <v>183.67500000000001</v>
      </c>
      <c r="I38" s="10">
        <v>264.488</v>
      </c>
      <c r="J38" s="13">
        <v>183.779</v>
      </c>
      <c r="K38" s="10">
        <v>315.13900000000001</v>
      </c>
      <c r="L38" s="13">
        <v>283.72899999999998</v>
      </c>
      <c r="M38" s="13">
        <v>182.84299999999999</v>
      </c>
      <c r="N38" s="13">
        <v>211.965</v>
      </c>
      <c r="O38" s="13">
        <v>231.726</v>
      </c>
      <c r="P38" s="13">
        <v>246.18299999999999</v>
      </c>
      <c r="Q38" s="13">
        <v>186.27500000000001</v>
      </c>
      <c r="R38" s="13">
        <v>209.36500000000001</v>
      </c>
      <c r="S38" s="13">
        <v>164.33</v>
      </c>
      <c r="T38" s="13">
        <v>275.92899999999997</v>
      </c>
      <c r="U38" s="13">
        <v>239.006</v>
      </c>
      <c r="V38" s="13">
        <v>226.63</v>
      </c>
      <c r="W38" s="13">
        <v>149.66499999999999</v>
      </c>
      <c r="X38" s="13">
        <v>199.69200000000001</v>
      </c>
      <c r="Y38" s="13">
        <v>213.733</v>
      </c>
      <c r="Z38" s="13">
        <v>77.277000000000001</v>
      </c>
      <c r="AA38" s="13">
        <v>347.27699999999999</v>
      </c>
      <c r="AB38" s="13">
        <v>208.74100000000001</v>
      </c>
      <c r="AC38" s="13">
        <v>212.381</v>
      </c>
      <c r="AD38" s="13">
        <v>121.999</v>
      </c>
      <c r="AE38" s="13">
        <v>196.988</v>
      </c>
      <c r="AF38" s="14">
        <v>74.468000000000004</v>
      </c>
      <c r="AG38" s="13">
        <v>181.179</v>
      </c>
    </row>
    <row r="39" spans="2:33" x14ac:dyDescent="0.25">
      <c r="B39" s="131"/>
      <c r="C39" s="150"/>
      <c r="D39" s="13">
        <v>143.529</v>
      </c>
      <c r="E39" s="10">
        <v>345.71699999999998</v>
      </c>
      <c r="F39" s="13">
        <v>249.303</v>
      </c>
      <c r="G39" s="13">
        <v>161.52199999999999</v>
      </c>
      <c r="H39" s="13">
        <v>136.56</v>
      </c>
      <c r="I39" s="10">
        <v>300.57799999999997</v>
      </c>
      <c r="J39" s="13">
        <v>214.565</v>
      </c>
      <c r="K39" s="10">
        <v>219.869</v>
      </c>
      <c r="L39" s="13">
        <v>268.95999999999998</v>
      </c>
      <c r="M39" s="13">
        <v>232.35</v>
      </c>
      <c r="N39" s="13">
        <v>199.58799999999999</v>
      </c>
      <c r="O39" s="13">
        <v>195.94800000000001</v>
      </c>
      <c r="P39" s="13">
        <v>182.63499999999999</v>
      </c>
      <c r="Q39" s="13">
        <v>187.21100000000001</v>
      </c>
      <c r="R39" s="13">
        <v>204.78800000000001</v>
      </c>
      <c r="S39" s="13">
        <v>314.51499999999999</v>
      </c>
      <c r="T39" s="13">
        <v>212.589</v>
      </c>
      <c r="U39" s="13">
        <v>279.25700000000001</v>
      </c>
      <c r="V39" s="13">
        <v>180.76300000000001</v>
      </c>
      <c r="W39" s="13">
        <v>199.58799999999999</v>
      </c>
      <c r="X39" s="13">
        <v>224.75800000000001</v>
      </c>
      <c r="Y39" s="13">
        <v>122.20699999999999</v>
      </c>
      <c r="Z39" s="13">
        <v>110.455</v>
      </c>
      <c r="AA39" s="13">
        <v>125.224</v>
      </c>
      <c r="AB39" s="13">
        <v>250.55099999999999</v>
      </c>
      <c r="AC39" s="13">
        <v>224.96600000000001</v>
      </c>
      <c r="AD39" s="13">
        <v>141.65700000000001</v>
      </c>
      <c r="AE39" s="13">
        <v>173.274</v>
      </c>
      <c r="AF39" s="14">
        <v>135.416</v>
      </c>
      <c r="AG39" s="13">
        <v>142.59299999999999</v>
      </c>
    </row>
    <row r="40" spans="2:33" x14ac:dyDescent="0.25">
      <c r="B40" s="131"/>
      <c r="C40" s="150"/>
      <c r="D40" s="13">
        <v>217.26900000000001</v>
      </c>
      <c r="E40" s="10">
        <v>180.45099999999999</v>
      </c>
      <c r="F40" s="13">
        <v>190.851</v>
      </c>
      <c r="G40" s="13">
        <v>215.501</v>
      </c>
      <c r="H40" s="13">
        <v>282.37700000000001</v>
      </c>
      <c r="I40" s="10">
        <v>169.946</v>
      </c>
      <c r="J40" s="13">
        <v>230.47800000000001</v>
      </c>
      <c r="K40" s="10">
        <v>251.071</v>
      </c>
      <c r="L40" s="13">
        <v>204.78800000000001</v>
      </c>
      <c r="M40" s="13">
        <v>227.67</v>
      </c>
      <c r="N40" s="13">
        <v>297.97800000000001</v>
      </c>
      <c r="O40" s="13">
        <v>82.373000000000005</v>
      </c>
      <c r="P40" s="13">
        <v>182.63499999999999</v>
      </c>
      <c r="Q40" s="13">
        <v>355.70100000000002</v>
      </c>
      <c r="R40" s="13">
        <v>190.227</v>
      </c>
      <c r="S40" s="13">
        <v>214.149</v>
      </c>
      <c r="T40" s="13">
        <v>175.97900000000001</v>
      </c>
      <c r="U40" s="13">
        <v>310.77100000000002</v>
      </c>
      <c r="V40" s="13">
        <v>294.23399999999998</v>
      </c>
      <c r="W40" s="13">
        <v>197.3</v>
      </c>
      <c r="X40" s="13">
        <v>220.90899999999999</v>
      </c>
      <c r="Y40" s="13">
        <v>235.054</v>
      </c>
      <c r="Z40" s="13">
        <v>303.69799999999998</v>
      </c>
      <c r="AA40" s="13">
        <v>163.18600000000001</v>
      </c>
      <c r="AB40" s="13">
        <v>111.807</v>
      </c>
      <c r="AC40" s="13">
        <v>282.58499999999998</v>
      </c>
      <c r="AD40" s="13">
        <v>226.83799999999999</v>
      </c>
      <c r="AE40" s="13">
        <v>129.696</v>
      </c>
      <c r="AF40" s="14">
        <v>159.75399999999999</v>
      </c>
      <c r="AG40" s="13">
        <v>173.17</v>
      </c>
    </row>
    <row r="41" spans="2:33" x14ac:dyDescent="0.25">
      <c r="B41" s="131"/>
      <c r="C41" s="150"/>
      <c r="D41" s="13">
        <v>199.38</v>
      </c>
      <c r="E41" s="10">
        <v>197.404</v>
      </c>
      <c r="F41" s="13">
        <v>149.041</v>
      </c>
      <c r="G41" s="13">
        <v>130.42400000000001</v>
      </c>
      <c r="H41" s="13">
        <v>244.31100000000001</v>
      </c>
      <c r="I41" s="10">
        <v>267.29599999999999</v>
      </c>
      <c r="J41" s="13">
        <v>257.72699999999998</v>
      </c>
      <c r="K41" s="10">
        <v>295.37799999999999</v>
      </c>
      <c r="L41" s="13">
        <v>216.64500000000001</v>
      </c>
      <c r="M41" s="13">
        <v>395.43200000000002</v>
      </c>
      <c r="N41" s="13">
        <v>120.54300000000001</v>
      </c>
      <c r="O41" s="13">
        <v>267.19200000000001</v>
      </c>
      <c r="P41" s="13">
        <v>151.745</v>
      </c>
      <c r="Q41" s="13">
        <v>193.55600000000001</v>
      </c>
      <c r="R41" s="13">
        <v>227.04599999999999</v>
      </c>
      <c r="S41" s="13">
        <v>223.30099999999999</v>
      </c>
      <c r="T41" s="13">
        <v>191.892</v>
      </c>
      <c r="U41" s="13">
        <v>173.37799999999999</v>
      </c>
      <c r="V41" s="13">
        <v>181.803</v>
      </c>
      <c r="W41" s="13">
        <v>240.67</v>
      </c>
      <c r="X41" s="13">
        <v>270</v>
      </c>
      <c r="Y41" s="13">
        <v>281.02499999999998</v>
      </c>
      <c r="Z41" s="13">
        <v>273.84800000000001</v>
      </c>
      <c r="AA41" s="13">
        <v>194.18</v>
      </c>
      <c r="AB41" s="13">
        <v>219.55699999999999</v>
      </c>
      <c r="AC41" s="13">
        <v>199.9</v>
      </c>
      <c r="AD41" s="13">
        <v>217.78899999999999</v>
      </c>
      <c r="AE41" s="13">
        <v>138.84800000000001</v>
      </c>
      <c r="AF41" s="14">
        <v>279.673</v>
      </c>
      <c r="AG41" s="13">
        <v>100.782</v>
      </c>
    </row>
    <row r="42" spans="2:33" x14ac:dyDescent="0.25">
      <c r="B42" s="131"/>
      <c r="C42" s="150"/>
      <c r="D42" s="13">
        <v>198.756</v>
      </c>
      <c r="E42" s="10">
        <v>201.77199999999999</v>
      </c>
      <c r="F42" s="13">
        <v>171.922</v>
      </c>
      <c r="G42" s="13">
        <v>169.21799999999999</v>
      </c>
      <c r="H42" s="13">
        <v>70.932000000000002</v>
      </c>
      <c r="I42" s="10">
        <v>297.04199999999997</v>
      </c>
      <c r="J42" s="13">
        <v>238.48599999999999</v>
      </c>
      <c r="K42" s="10">
        <v>237.34200000000001</v>
      </c>
      <c r="L42" s="13">
        <v>230.374</v>
      </c>
      <c r="M42" s="13">
        <v>272.60000000000002</v>
      </c>
      <c r="N42" s="13">
        <v>130.32</v>
      </c>
      <c r="O42" s="13">
        <v>391.06400000000002</v>
      </c>
      <c r="P42" s="13">
        <v>187.107</v>
      </c>
      <c r="Q42" s="13">
        <v>166.51400000000001</v>
      </c>
      <c r="R42" s="13">
        <v>245.351</v>
      </c>
      <c r="S42" s="13">
        <v>61.26</v>
      </c>
      <c r="T42" s="13">
        <v>237.86199999999999</v>
      </c>
      <c r="U42" s="13">
        <v>108.999</v>
      </c>
      <c r="V42" s="13">
        <v>271.04000000000002</v>
      </c>
      <c r="W42" s="13">
        <v>255.33500000000001</v>
      </c>
      <c r="X42" s="13">
        <v>176.60300000000001</v>
      </c>
      <c r="Y42" s="13">
        <v>285.185</v>
      </c>
      <c r="Z42" s="13">
        <v>263.96800000000002</v>
      </c>
      <c r="AA42" s="13">
        <v>282.68900000000002</v>
      </c>
      <c r="AB42" s="13">
        <v>207.18</v>
      </c>
      <c r="AC42" s="13">
        <v>315.34699999999998</v>
      </c>
      <c r="AD42" s="13">
        <v>141.86500000000001</v>
      </c>
      <c r="AE42" s="13">
        <v>186.37899999999999</v>
      </c>
      <c r="AF42" s="14">
        <v>208.11699999999999</v>
      </c>
      <c r="AG42" s="13">
        <v>212.90100000000001</v>
      </c>
    </row>
    <row r="43" spans="2:33" x14ac:dyDescent="0.25">
      <c r="B43" s="131"/>
      <c r="C43" s="150"/>
      <c r="D43" s="13">
        <v>314.61900000000003</v>
      </c>
      <c r="E43" s="10">
        <v>181.28299999999999</v>
      </c>
      <c r="F43" s="13">
        <v>256.791</v>
      </c>
      <c r="G43" s="13">
        <v>258.66399999999999</v>
      </c>
      <c r="H43" s="13">
        <v>192.93199999999999</v>
      </c>
      <c r="I43" s="10">
        <v>396.36799999999999</v>
      </c>
      <c r="J43" s="13">
        <v>218.517</v>
      </c>
      <c r="K43" s="10">
        <v>224.23699999999999</v>
      </c>
      <c r="L43" s="13">
        <v>235.886</v>
      </c>
      <c r="M43" s="13">
        <v>164.226</v>
      </c>
      <c r="N43" s="13">
        <v>115.863</v>
      </c>
      <c r="O43" s="13">
        <v>250.96700000000001</v>
      </c>
      <c r="P43" s="13">
        <v>201.876</v>
      </c>
      <c r="Q43" s="13">
        <v>282.16899999999998</v>
      </c>
      <c r="R43" s="13">
        <v>309.10700000000003</v>
      </c>
      <c r="S43" s="13">
        <v>434.95400000000001</v>
      </c>
      <c r="T43" s="13">
        <v>271.04000000000002</v>
      </c>
      <c r="U43" s="13">
        <v>242.023</v>
      </c>
      <c r="V43" s="13">
        <v>180.971</v>
      </c>
      <c r="W43" s="13">
        <v>178.78700000000001</v>
      </c>
      <c r="X43" s="13">
        <v>154.553</v>
      </c>
      <c r="Y43" s="13">
        <v>238.69399999999999</v>
      </c>
      <c r="Z43" s="13">
        <v>504.846</v>
      </c>
      <c r="AA43" s="13">
        <v>310.14699999999999</v>
      </c>
      <c r="AB43" s="13">
        <v>86.533000000000001</v>
      </c>
      <c r="AC43" s="13">
        <v>316.07499999999999</v>
      </c>
      <c r="AD43" s="13">
        <v>219.76499999999999</v>
      </c>
      <c r="AE43" s="13">
        <v>154.96899999999999</v>
      </c>
      <c r="AF43" s="14">
        <v>196.67599999999999</v>
      </c>
      <c r="AG43" s="13">
        <v>164.95400000000001</v>
      </c>
    </row>
    <row r="44" spans="2:33" x14ac:dyDescent="0.25">
      <c r="B44" s="131"/>
      <c r="C44" s="150"/>
      <c r="D44" s="13">
        <v>114.82299999999999</v>
      </c>
      <c r="E44" s="10">
        <v>131.88</v>
      </c>
      <c r="F44" s="13">
        <v>215.18899999999999</v>
      </c>
      <c r="G44" s="13">
        <v>225.798</v>
      </c>
      <c r="H44" s="13">
        <v>144.36099999999999</v>
      </c>
      <c r="I44" s="10">
        <v>219.34899999999999</v>
      </c>
      <c r="J44" s="13">
        <v>347.69299999999998</v>
      </c>
      <c r="K44" s="10">
        <v>209.15700000000001</v>
      </c>
      <c r="L44" s="13">
        <v>283.00099999999998</v>
      </c>
      <c r="M44" s="13">
        <v>201.66800000000001</v>
      </c>
      <c r="N44" s="13">
        <v>335.31599999999997</v>
      </c>
      <c r="O44" s="13">
        <v>303.49</v>
      </c>
      <c r="P44" s="13">
        <v>201.66800000000001</v>
      </c>
      <c r="Q44" s="13">
        <v>390.54300000000001</v>
      </c>
      <c r="R44" s="13">
        <v>276.24099999999999</v>
      </c>
      <c r="S44" s="13">
        <v>219.97300000000001</v>
      </c>
      <c r="T44" s="13">
        <v>292.67399999999998</v>
      </c>
      <c r="U44" s="13">
        <v>153.51300000000001</v>
      </c>
      <c r="V44" s="13">
        <v>131.88</v>
      </c>
      <c r="W44" s="13">
        <v>141.761</v>
      </c>
      <c r="X44" s="13">
        <v>195.428</v>
      </c>
      <c r="Y44" s="13">
        <v>181.28299999999999</v>
      </c>
      <c r="Z44" s="13">
        <v>231.31</v>
      </c>
      <c r="AA44" s="13">
        <v>293.50599999999997</v>
      </c>
      <c r="AB44" s="13">
        <v>317.84300000000002</v>
      </c>
      <c r="AC44" s="13">
        <v>292.36200000000002</v>
      </c>
      <c r="AD44" s="13">
        <v>139.26400000000001</v>
      </c>
      <c r="AE44" s="13">
        <v>174.83500000000001</v>
      </c>
      <c r="AF44" s="14">
        <v>86.013000000000005</v>
      </c>
      <c r="AG44" s="13">
        <v>198.964</v>
      </c>
    </row>
    <row r="45" spans="2:33" x14ac:dyDescent="0.25">
      <c r="B45" s="131"/>
      <c r="C45" s="150"/>
      <c r="D45" s="13">
        <v>165.47399999999999</v>
      </c>
      <c r="E45" s="10">
        <v>196.46799999999999</v>
      </c>
      <c r="F45" s="13">
        <v>128.24</v>
      </c>
      <c r="G45" s="13">
        <v>234.01400000000001</v>
      </c>
      <c r="H45" s="13">
        <v>156.113</v>
      </c>
      <c r="I45" s="10">
        <v>230.58199999999999</v>
      </c>
      <c r="J45" s="13">
        <v>224.75800000000001</v>
      </c>
      <c r="K45" s="10">
        <v>313.37099999999998</v>
      </c>
      <c r="L45" s="13">
        <v>252.11099999999999</v>
      </c>
      <c r="M45" s="13">
        <v>200.00399999999999</v>
      </c>
      <c r="N45" s="13">
        <v>432.25</v>
      </c>
      <c r="O45" s="13">
        <v>328.55599999999998</v>
      </c>
      <c r="P45" s="13">
        <v>243.583</v>
      </c>
      <c r="Q45" s="13">
        <v>226.52600000000001</v>
      </c>
      <c r="R45" s="13">
        <v>141.03200000000001</v>
      </c>
      <c r="S45" s="13">
        <v>162.25</v>
      </c>
      <c r="T45" s="13">
        <v>235.36600000000001</v>
      </c>
      <c r="U45" s="13">
        <v>260.32799999999997</v>
      </c>
      <c r="V45" s="13">
        <v>217.893</v>
      </c>
      <c r="W45" s="13">
        <v>177.643</v>
      </c>
      <c r="X45" s="13">
        <v>273.952</v>
      </c>
      <c r="Y45" s="13">
        <v>196.572</v>
      </c>
      <c r="Z45" s="13">
        <v>188.875</v>
      </c>
      <c r="AA45" s="13">
        <v>300.47399999999999</v>
      </c>
      <c r="AB45" s="13">
        <v>147.89699999999999</v>
      </c>
      <c r="AC45" s="13">
        <v>296.93799999999999</v>
      </c>
      <c r="AD45" s="13">
        <v>223.50899999999999</v>
      </c>
      <c r="AE45" s="13">
        <v>231.62200000000001</v>
      </c>
      <c r="AF45" s="14">
        <v>141.761</v>
      </c>
      <c r="AG45" s="13">
        <v>191.58</v>
      </c>
    </row>
    <row r="46" spans="2:33" x14ac:dyDescent="0.25">
      <c r="B46" s="131"/>
      <c r="C46" s="150"/>
      <c r="D46" s="13">
        <v>295.06599999999997</v>
      </c>
      <c r="E46" s="10">
        <v>198.34</v>
      </c>
      <c r="F46" s="13">
        <v>290.59300000000002</v>
      </c>
      <c r="G46" s="13">
        <v>264.69600000000003</v>
      </c>
      <c r="H46" s="13">
        <v>224.54900000000001</v>
      </c>
      <c r="I46" s="10">
        <v>122.727</v>
      </c>
      <c r="J46" s="13">
        <v>303.90600000000001</v>
      </c>
      <c r="K46" s="10">
        <v>229.75</v>
      </c>
      <c r="L46" s="13">
        <v>206.55600000000001</v>
      </c>
      <c r="M46" s="13">
        <v>211.65299999999999</v>
      </c>
      <c r="N46" s="13">
        <v>172.13</v>
      </c>
      <c r="O46" s="13">
        <v>279.56900000000002</v>
      </c>
      <c r="P46" s="13">
        <v>135.93600000000001</v>
      </c>
      <c r="Q46" s="13">
        <v>322.10700000000003</v>
      </c>
      <c r="R46" s="13">
        <v>378.89499999999998</v>
      </c>
      <c r="S46" s="13">
        <v>346.34100000000001</v>
      </c>
      <c r="T46" s="13">
        <v>250.239</v>
      </c>
      <c r="U46" s="13">
        <v>313.16300000000001</v>
      </c>
      <c r="V46" s="13">
        <v>119.503</v>
      </c>
      <c r="W46" s="13">
        <v>195.11600000000001</v>
      </c>
      <c r="X46" s="13">
        <v>315.24299999999999</v>
      </c>
      <c r="Y46" s="13">
        <v>202.916</v>
      </c>
      <c r="Z46" s="13">
        <v>261.78399999999999</v>
      </c>
      <c r="AA46" s="13">
        <v>191.16300000000001</v>
      </c>
      <c r="AB46" s="13">
        <v>494.13400000000001</v>
      </c>
      <c r="AC46" s="13">
        <v>257.10300000000001</v>
      </c>
      <c r="AD46" s="13">
        <v>135.624</v>
      </c>
      <c r="AE46" s="13">
        <v>142.07300000000001</v>
      </c>
      <c r="AF46" s="14">
        <v>158.09</v>
      </c>
      <c r="AG46" s="13">
        <v>213.52500000000001</v>
      </c>
    </row>
    <row r="47" spans="2:33" x14ac:dyDescent="0.25">
      <c r="B47" s="131"/>
      <c r="C47" s="150"/>
      <c r="D47" s="13">
        <v>164.53800000000001</v>
      </c>
      <c r="E47" s="10">
        <v>238.798</v>
      </c>
      <c r="F47" s="13">
        <v>177.851</v>
      </c>
      <c r="G47" s="13">
        <v>203.54</v>
      </c>
      <c r="H47" s="13">
        <v>128.24</v>
      </c>
      <c r="I47" s="10">
        <v>247.95099999999999</v>
      </c>
      <c r="J47" s="13">
        <v>487.685</v>
      </c>
      <c r="K47" s="10">
        <v>345.30099999999999</v>
      </c>
      <c r="L47" s="13">
        <v>223.50899999999999</v>
      </c>
      <c r="M47" s="13">
        <v>310.875</v>
      </c>
      <c r="N47" s="13">
        <v>223.197</v>
      </c>
      <c r="O47" s="13">
        <v>189.499</v>
      </c>
      <c r="P47" s="13">
        <v>211.86099999999999</v>
      </c>
      <c r="Q47" s="13">
        <v>263.86399999999998</v>
      </c>
      <c r="R47" s="13">
        <v>180.34700000000001</v>
      </c>
      <c r="S47" s="13">
        <v>331.67599999999999</v>
      </c>
      <c r="T47" s="13">
        <v>297.35399999999998</v>
      </c>
      <c r="U47" s="13">
        <v>224.23699999999999</v>
      </c>
      <c r="V47" s="13">
        <v>298.60199999999998</v>
      </c>
      <c r="W47" s="13">
        <v>224.23699999999999</v>
      </c>
      <c r="X47" s="13">
        <v>143.529</v>
      </c>
      <c r="Y47" s="13">
        <v>207.804</v>
      </c>
      <c r="Z47" s="13">
        <v>357.99</v>
      </c>
      <c r="AA47" s="13">
        <v>215.60499999999999</v>
      </c>
      <c r="AB47" s="13">
        <v>362.67</v>
      </c>
      <c r="AC47" s="13">
        <v>207.7</v>
      </c>
      <c r="AD47" s="13">
        <v>110.351</v>
      </c>
      <c r="AE47" s="13">
        <v>216.749</v>
      </c>
      <c r="AF47" s="14">
        <v>112.639</v>
      </c>
      <c r="AG47" s="13">
        <v>261.68</v>
      </c>
    </row>
    <row r="48" spans="2:33" x14ac:dyDescent="0.25">
      <c r="B48" s="131"/>
      <c r="C48" s="150"/>
      <c r="D48" s="13">
        <v>195.94800000000001</v>
      </c>
      <c r="E48" s="10">
        <v>132.816</v>
      </c>
      <c r="F48" s="13">
        <v>298.08199999999999</v>
      </c>
      <c r="G48" s="13">
        <v>251.59100000000001</v>
      </c>
      <c r="H48" s="13">
        <v>158.61000000000001</v>
      </c>
      <c r="I48" s="10">
        <v>268.95999999999998</v>
      </c>
      <c r="J48" s="13">
        <v>210.50899999999999</v>
      </c>
      <c r="K48" s="10">
        <v>221.429</v>
      </c>
      <c r="L48" s="13">
        <v>306.298</v>
      </c>
      <c r="M48" s="13">
        <v>302.346</v>
      </c>
      <c r="N48" s="13">
        <v>148.209</v>
      </c>
      <c r="O48" s="13">
        <v>213.10900000000001</v>
      </c>
      <c r="P48" s="13">
        <v>282.065</v>
      </c>
      <c r="Q48" s="13">
        <v>247.01499999999999</v>
      </c>
      <c r="R48" s="13">
        <v>564.02599999999995</v>
      </c>
      <c r="S48" s="13">
        <v>280.505</v>
      </c>
      <c r="T48" s="13">
        <v>120.023</v>
      </c>
      <c r="U48" s="13">
        <v>159.13</v>
      </c>
      <c r="V48" s="13">
        <v>245.143</v>
      </c>
      <c r="W48" s="13">
        <v>162.874</v>
      </c>
      <c r="X48" s="13">
        <v>140.82400000000001</v>
      </c>
      <c r="Y48" s="13">
        <v>366.10199999999998</v>
      </c>
      <c r="Z48" s="13">
        <v>289.65699999999998</v>
      </c>
      <c r="AA48" s="13">
        <v>249.19900000000001</v>
      </c>
      <c r="AB48" s="13">
        <v>296.73</v>
      </c>
      <c r="AC48" s="13">
        <v>237.13399999999999</v>
      </c>
      <c r="AD48" s="13">
        <v>128.76</v>
      </c>
      <c r="AE48" s="13">
        <v>123.351</v>
      </c>
      <c r="AF48" s="14">
        <v>314.20299999999997</v>
      </c>
      <c r="AG48" s="13">
        <v>189.91499999999999</v>
      </c>
    </row>
    <row r="49" spans="2:98" x14ac:dyDescent="0.25">
      <c r="B49" s="131"/>
      <c r="C49" s="150"/>
      <c r="D49" s="13">
        <v>190.95500000000001</v>
      </c>
      <c r="E49" s="10">
        <v>155.59299999999999</v>
      </c>
      <c r="F49" s="13">
        <v>244.31100000000001</v>
      </c>
      <c r="G49" s="13">
        <v>183.25899999999999</v>
      </c>
      <c r="H49" s="13">
        <v>244.727</v>
      </c>
      <c r="I49" s="10">
        <v>274.57600000000002</v>
      </c>
      <c r="J49" s="13">
        <v>409.88900000000001</v>
      </c>
      <c r="K49" s="10">
        <v>380.66300000000001</v>
      </c>
      <c r="L49" s="13">
        <v>258.87200000000001</v>
      </c>
      <c r="M49" s="13">
        <v>149.87299999999999</v>
      </c>
      <c r="N49" s="13">
        <v>247.535</v>
      </c>
      <c r="O49" s="13">
        <v>298.91399999999999</v>
      </c>
      <c r="P49" s="13">
        <v>227.15</v>
      </c>
      <c r="Q49" s="13">
        <v>233.702</v>
      </c>
      <c r="R49" s="13">
        <v>147.89699999999999</v>
      </c>
      <c r="S49" s="13">
        <v>230.374</v>
      </c>
      <c r="T49" s="13">
        <v>294.54599999999999</v>
      </c>
      <c r="U49" s="13">
        <v>159.13</v>
      </c>
      <c r="V49" s="13">
        <v>243.68700000000001</v>
      </c>
      <c r="W49" s="13">
        <v>121.791</v>
      </c>
      <c r="X49" s="13">
        <v>119.711</v>
      </c>
      <c r="Y49" s="13">
        <v>449.09899999999999</v>
      </c>
      <c r="Z49" s="13">
        <v>159.858</v>
      </c>
      <c r="AA49" s="13">
        <v>189.499</v>
      </c>
      <c r="AB49" s="13">
        <v>549.15300000000002</v>
      </c>
      <c r="AC49" s="13">
        <v>355.70100000000002</v>
      </c>
      <c r="AD49" s="13">
        <v>93.085999999999999</v>
      </c>
      <c r="AE49" s="13">
        <v>232.24600000000001</v>
      </c>
      <c r="AF49" s="14">
        <v>245.87100000000001</v>
      </c>
      <c r="AG49" s="13">
        <v>231.934</v>
      </c>
    </row>
    <row r="50" spans="2:98" x14ac:dyDescent="0.25">
      <c r="B50" s="131"/>
      <c r="C50" s="150"/>
      <c r="D50" s="13">
        <v>360.17399999999998</v>
      </c>
      <c r="E50" s="10">
        <v>167.03399999999999</v>
      </c>
      <c r="F50" s="13">
        <v>199.38</v>
      </c>
      <c r="G50" s="13">
        <v>166.93</v>
      </c>
      <c r="H50" s="13">
        <v>102.654</v>
      </c>
      <c r="I50" s="10">
        <v>414.98500000000001</v>
      </c>
      <c r="J50" s="13">
        <v>188.56299999999999</v>
      </c>
      <c r="K50" s="10">
        <v>175.14699999999999</v>
      </c>
      <c r="L50" s="13">
        <v>182.63499999999999</v>
      </c>
      <c r="M50" s="13">
        <v>343.84500000000003</v>
      </c>
      <c r="N50" s="13">
        <v>264.17599999999999</v>
      </c>
      <c r="O50" s="13">
        <v>195.94800000000001</v>
      </c>
      <c r="P50" s="13">
        <v>196.15600000000001</v>
      </c>
      <c r="Q50" s="13">
        <v>161.31399999999999</v>
      </c>
      <c r="R50" s="13">
        <v>169.01</v>
      </c>
      <c r="S50" s="13">
        <v>214.565</v>
      </c>
      <c r="T50" s="13">
        <v>187.93899999999999</v>
      </c>
      <c r="U50" s="13">
        <v>122.20699999999999</v>
      </c>
      <c r="V50" s="13">
        <v>173.58600000000001</v>
      </c>
      <c r="W50" s="13">
        <v>238.48599999999999</v>
      </c>
      <c r="X50" s="13">
        <v>224.75800000000001</v>
      </c>
      <c r="Y50" s="13">
        <v>211.65299999999999</v>
      </c>
      <c r="Z50" s="13">
        <v>207.7</v>
      </c>
      <c r="AA50" s="13">
        <v>120.33499999999999</v>
      </c>
      <c r="AB50" s="13">
        <v>247.327</v>
      </c>
      <c r="AC50" s="13">
        <v>289.553</v>
      </c>
      <c r="AD50" s="13">
        <v>178.68299999999999</v>
      </c>
      <c r="AE50" s="13">
        <v>126.056</v>
      </c>
      <c r="AF50" s="14">
        <v>175.251</v>
      </c>
      <c r="AG50" s="13">
        <v>200.21199999999999</v>
      </c>
    </row>
    <row r="51" spans="2:98" x14ac:dyDescent="0.25">
      <c r="B51" s="132"/>
      <c r="C51" s="151"/>
      <c r="D51" s="15">
        <v>235.054</v>
      </c>
      <c r="E51" s="10">
        <v>166.30600000000001</v>
      </c>
      <c r="F51" s="15">
        <v>228.60599999999999</v>
      </c>
      <c r="G51" s="15">
        <v>182.32300000000001</v>
      </c>
      <c r="H51" s="15">
        <v>118.255</v>
      </c>
      <c r="I51" s="10">
        <v>218.93299999999999</v>
      </c>
      <c r="J51" s="15">
        <v>265.00799999999998</v>
      </c>
      <c r="K51" s="10">
        <v>322.21100000000001</v>
      </c>
      <c r="L51" s="15">
        <v>137.70400000000001</v>
      </c>
      <c r="M51" s="15">
        <v>346.86099999999999</v>
      </c>
      <c r="N51" s="15">
        <v>235.15799999999999</v>
      </c>
      <c r="O51" s="15">
        <v>251.90299999999999</v>
      </c>
      <c r="P51" s="15">
        <v>167.13800000000001</v>
      </c>
      <c r="Q51" s="15">
        <v>330.94799999999998</v>
      </c>
      <c r="R51" s="15">
        <v>171.19399999999999</v>
      </c>
      <c r="S51" s="15">
        <v>235.886</v>
      </c>
      <c r="T51" s="15">
        <v>217.99700000000001</v>
      </c>
      <c r="U51" s="15">
        <v>212.69300000000001</v>
      </c>
      <c r="V51" s="15">
        <v>148.72900000000001</v>
      </c>
      <c r="W51" s="15">
        <v>158.09</v>
      </c>
      <c r="X51" s="15">
        <v>102.86199999999999</v>
      </c>
      <c r="Y51" s="15">
        <v>199.58799999999999</v>
      </c>
      <c r="Z51" s="15">
        <v>198.44399999999999</v>
      </c>
      <c r="AA51" s="15">
        <v>376.29500000000002</v>
      </c>
      <c r="AB51" s="15">
        <v>516.91099999999994</v>
      </c>
      <c r="AC51" s="15">
        <v>355.70100000000002</v>
      </c>
      <c r="AD51" s="15">
        <v>85.700999999999993</v>
      </c>
      <c r="AE51" s="15">
        <v>286.12099999999998</v>
      </c>
      <c r="AF51" s="16">
        <v>160.274</v>
      </c>
      <c r="AG51" s="15">
        <v>167.24199999999999</v>
      </c>
    </row>
    <row r="52" spans="2:98" x14ac:dyDescent="0.25">
      <c r="B52" s="141" t="s">
        <v>9</v>
      </c>
      <c r="C52" s="143"/>
      <c r="D52" s="11">
        <f>AVERAGE(D32:D51)</f>
        <v>235.82384999999999</v>
      </c>
      <c r="E52" s="11">
        <f t="shared" ref="E52:AG52" si="6">AVERAGE(E32:E51)</f>
        <v>183.3526</v>
      </c>
      <c r="F52" s="11">
        <f t="shared" si="6"/>
        <v>203.50900000000001</v>
      </c>
      <c r="G52" s="11">
        <f t="shared" si="6"/>
        <v>204.99119999999999</v>
      </c>
      <c r="H52" s="10">
        <f t="shared" si="6"/>
        <v>174.96454999999997</v>
      </c>
      <c r="I52" s="11">
        <f t="shared" si="6"/>
        <v>263.15654999999998</v>
      </c>
      <c r="J52" s="11">
        <f t="shared" si="6"/>
        <v>274.4776</v>
      </c>
      <c r="K52" s="11">
        <f t="shared" si="6"/>
        <v>246.63524999999998</v>
      </c>
      <c r="L52" s="11">
        <f t="shared" si="6"/>
        <v>218.80824999999996</v>
      </c>
      <c r="M52" s="10">
        <f t="shared" si="6"/>
        <v>294.43655000000001</v>
      </c>
      <c r="N52" s="11">
        <f t="shared" si="6"/>
        <v>239.39645000000004</v>
      </c>
      <c r="O52" s="11">
        <f t="shared" si="6"/>
        <v>232.53725000000003</v>
      </c>
      <c r="P52" s="11">
        <f t="shared" si="6"/>
        <v>204.42435000000003</v>
      </c>
      <c r="Q52" s="11">
        <f t="shared" si="6"/>
        <v>269.38140000000004</v>
      </c>
      <c r="R52" s="11">
        <f t="shared" si="6"/>
        <v>249.75025000000005</v>
      </c>
      <c r="S52" s="11">
        <f t="shared" si="6"/>
        <v>249.23019999999997</v>
      </c>
      <c r="T52" s="11">
        <f t="shared" si="6"/>
        <v>231.97560000000004</v>
      </c>
      <c r="U52" s="11">
        <f t="shared" si="6"/>
        <v>204.40870000000001</v>
      </c>
      <c r="V52" s="11">
        <f t="shared" si="6"/>
        <v>209.15659999999997</v>
      </c>
      <c r="W52" s="11">
        <f t="shared" si="6"/>
        <v>186.13479999999998</v>
      </c>
      <c r="X52" s="11">
        <f t="shared" si="6"/>
        <v>226.39559999999997</v>
      </c>
      <c r="Y52" s="11">
        <f t="shared" si="6"/>
        <v>234.62764999999999</v>
      </c>
      <c r="Z52" s="11">
        <f t="shared" si="6"/>
        <v>242.35535000000004</v>
      </c>
      <c r="AA52" s="11">
        <f t="shared" si="6"/>
        <v>239.27159999999998</v>
      </c>
      <c r="AB52" s="11">
        <f t="shared" si="6"/>
        <v>257.77424999999999</v>
      </c>
      <c r="AC52" s="11">
        <f t="shared" si="6"/>
        <v>258.92874999999998</v>
      </c>
      <c r="AD52" s="11">
        <f t="shared" si="6"/>
        <v>138.9992</v>
      </c>
      <c r="AE52" s="11">
        <f t="shared" si="6"/>
        <v>181.07999999999998</v>
      </c>
      <c r="AF52" s="11">
        <f t="shared" si="6"/>
        <v>171.67805000000001</v>
      </c>
      <c r="AG52" s="11">
        <f t="shared" si="6"/>
        <v>187.99655000000001</v>
      </c>
    </row>
    <row r="53" spans="2:98" x14ac:dyDescent="0.25">
      <c r="B53" s="141" t="s">
        <v>10</v>
      </c>
      <c r="C53" s="143"/>
      <c r="D53" s="144">
        <f>AVERAGE(D52:H52)</f>
        <v>200.52823999999995</v>
      </c>
      <c r="E53" s="144"/>
      <c r="F53" s="144"/>
      <c r="G53" s="144"/>
      <c r="H53" s="144"/>
      <c r="I53" s="144">
        <f>AVERAGE(I52:M52)</f>
        <v>259.50283999999999</v>
      </c>
      <c r="J53" s="144"/>
      <c r="K53" s="144"/>
      <c r="L53" s="144"/>
      <c r="M53" s="144"/>
      <c r="N53" s="144">
        <f>AVERAGE(N52:R52)</f>
        <v>239.09794000000002</v>
      </c>
      <c r="O53" s="144"/>
      <c r="P53" s="144"/>
      <c r="Q53" s="144"/>
      <c r="R53" s="144"/>
      <c r="S53" s="144">
        <f>AVERAGE(S52:W52)</f>
        <v>216.18117999999998</v>
      </c>
      <c r="T53" s="144"/>
      <c r="U53" s="144"/>
      <c r="V53" s="144"/>
      <c r="W53" s="144"/>
      <c r="X53" s="144">
        <f>AVERAGE(X52:AB52)</f>
        <v>240.08489</v>
      </c>
      <c r="Y53" s="144"/>
      <c r="Z53" s="144"/>
      <c r="AA53" s="144"/>
      <c r="AB53" s="144"/>
      <c r="AC53" s="144">
        <f>AVERAGE(AC52:AG52)</f>
        <v>187.73651000000001</v>
      </c>
      <c r="AD53" s="144"/>
      <c r="AE53" s="144"/>
      <c r="AF53" s="144"/>
      <c r="AG53" s="14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</row>
    <row r="54" spans="2:98" x14ac:dyDescent="0.25">
      <c r="B54" s="7"/>
      <c r="C54" s="7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</row>
    <row r="56" spans="2:98" x14ac:dyDescent="0.25">
      <c r="B56" s="145" t="s">
        <v>14</v>
      </c>
      <c r="C56" s="146"/>
      <c r="D56" s="140" t="s">
        <v>6</v>
      </c>
      <c r="E56" s="140"/>
      <c r="F56" s="140"/>
      <c r="G56" s="140"/>
      <c r="H56" s="140"/>
      <c r="I56" s="140" t="s">
        <v>6</v>
      </c>
      <c r="J56" s="140"/>
      <c r="K56" s="140"/>
      <c r="L56" s="140"/>
      <c r="M56" s="140"/>
      <c r="N56" s="140" t="s">
        <v>6</v>
      </c>
      <c r="O56" s="140"/>
      <c r="P56" s="140"/>
      <c r="Q56" s="140"/>
      <c r="R56" s="140"/>
      <c r="S56" s="140" t="s">
        <v>6</v>
      </c>
      <c r="T56" s="140"/>
      <c r="U56" s="140"/>
      <c r="V56" s="140"/>
      <c r="W56" s="140"/>
      <c r="X56" s="140" t="s">
        <v>6</v>
      </c>
      <c r="Y56" s="140"/>
      <c r="Z56" s="140"/>
      <c r="AA56" s="140"/>
      <c r="AB56" s="140"/>
      <c r="AC56" s="140" t="s">
        <v>6</v>
      </c>
      <c r="AD56" s="140"/>
      <c r="AE56" s="140"/>
      <c r="AF56" s="140"/>
      <c r="AG56" s="140"/>
      <c r="AH56" s="140" t="s">
        <v>6</v>
      </c>
      <c r="AI56" s="140"/>
      <c r="AJ56" s="140"/>
      <c r="AK56" s="140"/>
      <c r="AL56" s="140"/>
      <c r="AM56" s="140" t="s">
        <v>6</v>
      </c>
      <c r="AN56" s="140"/>
      <c r="AO56" s="140"/>
      <c r="AP56" s="140"/>
      <c r="AQ56" s="140"/>
      <c r="AR56" s="140" t="s">
        <v>6</v>
      </c>
      <c r="AS56" s="140"/>
      <c r="AT56" s="140"/>
      <c r="AU56" s="140"/>
      <c r="AV56" s="140"/>
      <c r="AW56" s="140" t="s">
        <v>6</v>
      </c>
      <c r="AX56" s="140"/>
      <c r="AY56" s="140"/>
      <c r="AZ56" s="140"/>
      <c r="BA56" s="140"/>
      <c r="BB56" s="140" t="s">
        <v>6</v>
      </c>
      <c r="BC56" s="140"/>
      <c r="BD56" s="140"/>
      <c r="BE56" s="140"/>
      <c r="BF56" s="140"/>
      <c r="BG56" s="140" t="s">
        <v>6</v>
      </c>
      <c r="BH56" s="140"/>
      <c r="BI56" s="140"/>
      <c r="BJ56" s="140"/>
      <c r="BK56" s="140"/>
      <c r="BL56" s="140" t="s">
        <v>6</v>
      </c>
      <c r="BM56" s="140"/>
      <c r="BN56" s="140"/>
      <c r="BO56" s="140"/>
      <c r="BP56" s="140"/>
      <c r="BQ56" s="140" t="s">
        <v>6</v>
      </c>
      <c r="BR56" s="140"/>
      <c r="BS56" s="140"/>
      <c r="BT56" s="140"/>
      <c r="BU56" s="140"/>
      <c r="BV56" s="140" t="s">
        <v>6</v>
      </c>
      <c r="BW56" s="140"/>
      <c r="BX56" s="140"/>
      <c r="BY56" s="140"/>
      <c r="BZ56" s="140"/>
      <c r="CA56" s="140" t="s">
        <v>6</v>
      </c>
      <c r="CB56" s="140"/>
      <c r="CC56" s="140"/>
      <c r="CD56" s="140"/>
      <c r="CE56" s="140"/>
      <c r="CF56" s="140" t="s">
        <v>6</v>
      </c>
      <c r="CG56" s="140"/>
      <c r="CH56" s="140"/>
      <c r="CI56" s="140"/>
      <c r="CJ56" s="140"/>
      <c r="CK56" s="140" t="s">
        <v>6</v>
      </c>
      <c r="CL56" s="140"/>
      <c r="CM56" s="140"/>
      <c r="CN56" s="140"/>
      <c r="CO56" s="140"/>
      <c r="CP56" s="140" t="s">
        <v>6</v>
      </c>
      <c r="CQ56" s="140"/>
      <c r="CR56" s="140"/>
      <c r="CS56" s="140"/>
      <c r="CT56" s="140"/>
    </row>
    <row r="57" spans="2:98" x14ac:dyDescent="0.25">
      <c r="B57" s="145" t="s">
        <v>13</v>
      </c>
      <c r="C57" s="146"/>
      <c r="D57" s="140" t="s">
        <v>0</v>
      </c>
      <c r="E57" s="140"/>
      <c r="F57" s="140"/>
      <c r="G57" s="140"/>
      <c r="H57" s="140"/>
      <c r="I57" s="140" t="s">
        <v>0</v>
      </c>
      <c r="J57" s="140"/>
      <c r="K57" s="140"/>
      <c r="L57" s="140"/>
      <c r="M57" s="140"/>
      <c r="N57" s="140" t="s">
        <v>0</v>
      </c>
      <c r="O57" s="140"/>
      <c r="P57" s="140"/>
      <c r="Q57" s="140"/>
      <c r="R57" s="140"/>
      <c r="S57" s="140" t="s">
        <v>0</v>
      </c>
      <c r="T57" s="140"/>
      <c r="U57" s="140"/>
      <c r="V57" s="140"/>
      <c r="W57" s="140"/>
      <c r="X57" s="140" t="s">
        <v>0</v>
      </c>
      <c r="Y57" s="140"/>
      <c r="Z57" s="140"/>
      <c r="AA57" s="140"/>
      <c r="AB57" s="140"/>
      <c r="AC57" s="140" t="s">
        <v>0</v>
      </c>
      <c r="AD57" s="140"/>
      <c r="AE57" s="140"/>
      <c r="AF57" s="140"/>
      <c r="AG57" s="140"/>
      <c r="AH57" s="140" t="s">
        <v>0</v>
      </c>
      <c r="AI57" s="140"/>
      <c r="AJ57" s="140"/>
      <c r="AK57" s="140"/>
      <c r="AL57" s="140"/>
      <c r="AM57" s="140" t="s">
        <v>0</v>
      </c>
      <c r="AN57" s="140"/>
      <c r="AO57" s="140"/>
      <c r="AP57" s="140"/>
      <c r="AQ57" s="140"/>
      <c r="AR57" s="140" t="s">
        <v>0</v>
      </c>
      <c r="AS57" s="140"/>
      <c r="AT57" s="140"/>
      <c r="AU57" s="140"/>
      <c r="AV57" s="140"/>
      <c r="AW57" s="140" t="s">
        <v>0</v>
      </c>
      <c r="AX57" s="140"/>
      <c r="AY57" s="140"/>
      <c r="AZ57" s="140"/>
      <c r="BA57" s="140"/>
      <c r="BB57" s="140" t="s">
        <v>0</v>
      </c>
      <c r="BC57" s="140"/>
      <c r="BD57" s="140"/>
      <c r="BE57" s="140"/>
      <c r="BF57" s="140"/>
      <c r="BG57" s="140" t="s">
        <v>0</v>
      </c>
      <c r="BH57" s="140"/>
      <c r="BI57" s="140"/>
      <c r="BJ57" s="140"/>
      <c r="BK57" s="140"/>
      <c r="BL57" s="140" t="s">
        <v>0</v>
      </c>
      <c r="BM57" s="140"/>
      <c r="BN57" s="140"/>
      <c r="BO57" s="140"/>
      <c r="BP57" s="140"/>
      <c r="BQ57" s="140" t="s">
        <v>0</v>
      </c>
      <c r="BR57" s="140"/>
      <c r="BS57" s="140"/>
      <c r="BT57" s="140"/>
      <c r="BU57" s="140"/>
      <c r="BV57" s="140" t="s">
        <v>0</v>
      </c>
      <c r="BW57" s="140"/>
      <c r="BX57" s="140"/>
      <c r="BY57" s="140"/>
      <c r="BZ57" s="140"/>
      <c r="CA57" s="140" t="s">
        <v>0</v>
      </c>
      <c r="CB57" s="140"/>
      <c r="CC57" s="140"/>
      <c r="CD57" s="140"/>
      <c r="CE57" s="140"/>
      <c r="CF57" s="140" t="s">
        <v>0</v>
      </c>
      <c r="CG57" s="140"/>
      <c r="CH57" s="140"/>
      <c r="CI57" s="140"/>
      <c r="CJ57" s="140"/>
      <c r="CK57" s="140" t="s">
        <v>0</v>
      </c>
      <c r="CL57" s="140"/>
      <c r="CM57" s="140"/>
      <c r="CN57" s="140"/>
      <c r="CO57" s="140"/>
      <c r="CP57" s="140" t="s">
        <v>0</v>
      </c>
      <c r="CQ57" s="140"/>
      <c r="CR57" s="140"/>
      <c r="CS57" s="140"/>
      <c r="CT57" s="140"/>
    </row>
    <row r="58" spans="2:98" s="97" customFormat="1" x14ac:dyDescent="0.25">
      <c r="B58" s="147" t="s">
        <v>2</v>
      </c>
      <c r="C58" s="148"/>
      <c r="D58" s="157">
        <v>3934</v>
      </c>
      <c r="E58" s="158"/>
      <c r="F58" s="158"/>
      <c r="G58" s="158"/>
      <c r="H58" s="159"/>
      <c r="I58" s="157">
        <v>3933</v>
      </c>
      <c r="J58" s="158"/>
      <c r="K58" s="158"/>
      <c r="L58" s="158"/>
      <c r="M58" s="159"/>
      <c r="N58" s="157">
        <v>2621</v>
      </c>
      <c r="O58" s="158"/>
      <c r="P58" s="158"/>
      <c r="Q58" s="158"/>
      <c r="R58" s="159"/>
      <c r="S58" s="157">
        <v>2771</v>
      </c>
      <c r="T58" s="158"/>
      <c r="U58" s="158"/>
      <c r="V58" s="158"/>
      <c r="W58" s="159"/>
      <c r="X58" s="157">
        <v>2613</v>
      </c>
      <c r="Y58" s="158"/>
      <c r="Z58" s="158"/>
      <c r="AA58" s="158"/>
      <c r="AB58" s="159"/>
      <c r="AC58" s="157">
        <v>2687</v>
      </c>
      <c r="AD58" s="158"/>
      <c r="AE58" s="158"/>
      <c r="AF58" s="158"/>
      <c r="AG58" s="159"/>
      <c r="AH58" s="157">
        <v>2615</v>
      </c>
      <c r="AI58" s="158"/>
      <c r="AJ58" s="158"/>
      <c r="AK58" s="158"/>
      <c r="AL58" s="159"/>
      <c r="AM58" s="157">
        <v>4397</v>
      </c>
      <c r="AN58" s="158"/>
      <c r="AO58" s="158"/>
      <c r="AP58" s="158"/>
      <c r="AQ58" s="159"/>
      <c r="AR58" s="157">
        <v>4389</v>
      </c>
      <c r="AS58" s="158"/>
      <c r="AT58" s="158"/>
      <c r="AU58" s="158"/>
      <c r="AV58" s="159"/>
      <c r="AW58" s="157">
        <v>4409</v>
      </c>
      <c r="AX58" s="158"/>
      <c r="AY58" s="158"/>
      <c r="AZ58" s="158"/>
      <c r="BA58" s="159"/>
      <c r="BB58" s="157">
        <v>4390</v>
      </c>
      <c r="BC58" s="158"/>
      <c r="BD58" s="158"/>
      <c r="BE58" s="158"/>
      <c r="BF58" s="159"/>
      <c r="BG58" s="157">
        <v>4395</v>
      </c>
      <c r="BH58" s="158"/>
      <c r="BI58" s="158"/>
      <c r="BJ58" s="158"/>
      <c r="BK58" s="159"/>
      <c r="BL58" s="157">
        <v>2475</v>
      </c>
      <c r="BM58" s="158"/>
      <c r="BN58" s="158"/>
      <c r="BO58" s="158"/>
      <c r="BP58" s="159"/>
      <c r="BQ58" s="157">
        <v>2690</v>
      </c>
      <c r="BR58" s="158"/>
      <c r="BS58" s="158"/>
      <c r="BT58" s="158"/>
      <c r="BU58" s="159"/>
      <c r="BV58" s="157">
        <v>300</v>
      </c>
      <c r="BW58" s="158"/>
      <c r="BX58" s="158"/>
      <c r="BY58" s="158"/>
      <c r="BZ58" s="159"/>
      <c r="CA58" s="157">
        <v>2774</v>
      </c>
      <c r="CB58" s="158"/>
      <c r="CC58" s="158"/>
      <c r="CD58" s="158"/>
      <c r="CE58" s="159"/>
      <c r="CF58" s="157">
        <v>4386</v>
      </c>
      <c r="CG58" s="158"/>
      <c r="CH58" s="158"/>
      <c r="CI58" s="158"/>
      <c r="CJ58" s="159"/>
      <c r="CK58" s="157">
        <v>2120</v>
      </c>
      <c r="CL58" s="158"/>
      <c r="CM58" s="158"/>
      <c r="CN58" s="158"/>
      <c r="CO58" s="159"/>
      <c r="CP58" s="157">
        <v>2270</v>
      </c>
      <c r="CQ58" s="158"/>
      <c r="CR58" s="158"/>
      <c r="CS58" s="158"/>
      <c r="CT58" s="159"/>
    </row>
    <row r="59" spans="2:98" x14ac:dyDescent="0.25">
      <c r="B59" s="130" t="s">
        <v>31</v>
      </c>
      <c r="C59" s="149"/>
      <c r="D59" s="11">
        <v>249.7</v>
      </c>
      <c r="E59" s="11">
        <v>167.8</v>
      </c>
      <c r="F59" s="11">
        <v>290.70000000000005</v>
      </c>
      <c r="G59" s="11">
        <v>332.1</v>
      </c>
      <c r="H59" s="11">
        <v>461.2</v>
      </c>
      <c r="I59" s="11">
        <v>144</v>
      </c>
      <c r="J59" s="11">
        <v>183.4</v>
      </c>
      <c r="K59" s="11">
        <v>136.9</v>
      </c>
      <c r="L59" s="11">
        <v>189.29999999999998</v>
      </c>
      <c r="M59" s="11">
        <v>214.1</v>
      </c>
      <c r="N59" s="11">
        <v>113.8</v>
      </c>
      <c r="O59" s="11">
        <v>208.70000000000002</v>
      </c>
      <c r="P59" s="11">
        <v>242.3</v>
      </c>
      <c r="Q59" s="11">
        <v>200.10000000000002</v>
      </c>
      <c r="R59" s="11">
        <v>396</v>
      </c>
      <c r="S59" s="11">
        <v>387.8</v>
      </c>
      <c r="T59" s="11">
        <v>202.7</v>
      </c>
      <c r="U59" s="11">
        <v>467.4</v>
      </c>
      <c r="V59" s="11">
        <v>178.1</v>
      </c>
      <c r="W59" s="11">
        <v>287</v>
      </c>
      <c r="X59" s="11">
        <v>213.5</v>
      </c>
      <c r="Y59" s="11">
        <v>149.70000000000002</v>
      </c>
      <c r="Z59" s="11">
        <v>216.70000000000002</v>
      </c>
      <c r="AA59" s="11">
        <v>382.1</v>
      </c>
      <c r="AB59" s="11">
        <v>96.830000000000013</v>
      </c>
      <c r="AC59" s="11">
        <v>342.3</v>
      </c>
      <c r="AD59" s="11">
        <v>279.3</v>
      </c>
      <c r="AE59" s="11">
        <v>244.6</v>
      </c>
      <c r="AF59" s="11">
        <v>360.4</v>
      </c>
      <c r="AG59" s="11">
        <v>217.2</v>
      </c>
      <c r="AH59" s="11">
        <v>287</v>
      </c>
      <c r="AI59" s="11">
        <v>134.20000000000002</v>
      </c>
      <c r="AJ59" s="11">
        <v>298</v>
      </c>
      <c r="AK59" s="11">
        <v>249.2</v>
      </c>
      <c r="AL59" s="11">
        <v>612.1</v>
      </c>
      <c r="AM59" s="11">
        <v>150.1</v>
      </c>
      <c r="AN59" s="11">
        <v>364.3</v>
      </c>
      <c r="AO59" s="11">
        <v>222.6</v>
      </c>
      <c r="AP59" s="11">
        <v>145.6</v>
      </c>
      <c r="AQ59" s="11">
        <v>298.59999999999997</v>
      </c>
      <c r="AR59" s="11">
        <v>213.5</v>
      </c>
      <c r="AS59" s="11">
        <v>164.4</v>
      </c>
      <c r="AT59" s="11">
        <v>188</v>
      </c>
      <c r="AU59" s="11">
        <v>265.5</v>
      </c>
      <c r="AV59" s="11">
        <v>274.39999999999998</v>
      </c>
      <c r="AW59" s="11">
        <v>285.90000000000003</v>
      </c>
      <c r="AX59" s="11">
        <v>232.20000000000002</v>
      </c>
      <c r="AY59" s="11">
        <v>170.2</v>
      </c>
      <c r="AZ59" s="11">
        <v>98.81</v>
      </c>
      <c r="BA59" s="11">
        <v>218.9</v>
      </c>
      <c r="BB59" s="11">
        <v>268.89999999999998</v>
      </c>
      <c r="BC59" s="11">
        <v>419.7</v>
      </c>
      <c r="BD59" s="11">
        <v>335.5</v>
      </c>
      <c r="BE59" s="11">
        <v>282.29999999999995</v>
      </c>
      <c r="BF59" s="11">
        <v>299</v>
      </c>
      <c r="BG59" s="11">
        <v>402.40000000000003</v>
      </c>
      <c r="BH59" s="11">
        <v>402.5</v>
      </c>
      <c r="BI59" s="11">
        <v>124.69999999999999</v>
      </c>
      <c r="BJ59" s="11">
        <v>404.9</v>
      </c>
      <c r="BK59" s="11">
        <v>289.39999999999998</v>
      </c>
      <c r="BL59" s="11">
        <v>138.84800000000001</v>
      </c>
      <c r="BM59" s="11">
        <v>236.09399999999999</v>
      </c>
      <c r="BN59" s="11">
        <v>134.68799999999999</v>
      </c>
      <c r="BO59" s="11">
        <v>360.38200000000001</v>
      </c>
      <c r="BP59" s="11">
        <v>160.58600000000001</v>
      </c>
      <c r="BQ59" s="11">
        <v>223.197</v>
      </c>
      <c r="BR59" s="11">
        <v>221.01300000000001</v>
      </c>
      <c r="BS59" s="11">
        <v>165.578</v>
      </c>
      <c r="BT59" s="11">
        <v>100.366</v>
      </c>
      <c r="BU59" s="11">
        <v>302.03399999999999</v>
      </c>
      <c r="BV59" s="11">
        <v>285.601</v>
      </c>
      <c r="BW59" s="11">
        <v>417.79300000000001</v>
      </c>
      <c r="BX59" s="11">
        <v>262.096</v>
      </c>
      <c r="BY59" s="11">
        <v>352.78899999999999</v>
      </c>
      <c r="BZ59" s="11">
        <v>275.20100000000002</v>
      </c>
      <c r="CA59" s="11">
        <v>270.20800000000003</v>
      </c>
      <c r="CB59" s="11">
        <v>183.363</v>
      </c>
      <c r="CC59" s="11">
        <v>186.79499999999999</v>
      </c>
      <c r="CD59" s="11">
        <v>110.871</v>
      </c>
      <c r="CE59" s="11">
        <v>249.19900000000001</v>
      </c>
      <c r="CF59" s="11">
        <v>220.80500000000001</v>
      </c>
      <c r="CG59" s="11">
        <v>407.49599999999998</v>
      </c>
      <c r="CH59" s="11">
        <v>115.863</v>
      </c>
      <c r="CI59" s="11">
        <v>324.291</v>
      </c>
      <c r="CJ59" s="11">
        <v>363.81400000000002</v>
      </c>
      <c r="CK59" s="11">
        <v>220.38900000000001</v>
      </c>
      <c r="CL59" s="11">
        <v>461.892</v>
      </c>
      <c r="CM59" s="11">
        <v>315.13900000000001</v>
      </c>
      <c r="CN59" s="11">
        <v>268.12799999999999</v>
      </c>
      <c r="CO59" s="11">
        <v>256.99900000000002</v>
      </c>
      <c r="CP59" s="11">
        <v>284.14499999999998</v>
      </c>
      <c r="CQ59" s="11">
        <v>138.01599999999999</v>
      </c>
      <c r="CR59" s="11">
        <v>425.28199999999998</v>
      </c>
      <c r="CS59" s="11">
        <v>237.96600000000001</v>
      </c>
      <c r="CT59" s="11">
        <v>257.62299999999999</v>
      </c>
    </row>
    <row r="60" spans="2:98" x14ac:dyDescent="0.25">
      <c r="B60" s="131"/>
      <c r="C60" s="150"/>
      <c r="D60" s="13">
        <v>314.5</v>
      </c>
      <c r="E60" s="13">
        <v>120.89999999999999</v>
      </c>
      <c r="F60" s="13">
        <v>298.8</v>
      </c>
      <c r="G60" s="13">
        <v>220.6</v>
      </c>
      <c r="H60" s="13">
        <v>451.7</v>
      </c>
      <c r="I60" s="13">
        <v>277.3</v>
      </c>
      <c r="J60" s="13">
        <v>61.680000000000007</v>
      </c>
      <c r="K60" s="13">
        <v>243.7</v>
      </c>
      <c r="L60" s="13">
        <v>276.60000000000002</v>
      </c>
      <c r="M60" s="13">
        <v>224</v>
      </c>
      <c r="N60" s="13">
        <v>120.4</v>
      </c>
      <c r="O60" s="13">
        <v>391</v>
      </c>
      <c r="P60" s="13">
        <v>152.80000000000001</v>
      </c>
      <c r="Q60" s="13">
        <v>151.6</v>
      </c>
      <c r="R60" s="13">
        <v>289.59999999999997</v>
      </c>
      <c r="S60" s="13">
        <v>193.20000000000002</v>
      </c>
      <c r="T60" s="13">
        <v>197</v>
      </c>
      <c r="U60" s="13">
        <v>551.79999999999995</v>
      </c>
      <c r="V60" s="13">
        <v>114.4</v>
      </c>
      <c r="W60" s="13">
        <v>249.9</v>
      </c>
      <c r="X60" s="13">
        <v>151.69999999999999</v>
      </c>
      <c r="Y60" s="13">
        <v>181.20000000000002</v>
      </c>
      <c r="Z60" s="13">
        <v>258.8</v>
      </c>
      <c r="AA60" s="13">
        <v>384.2</v>
      </c>
      <c r="AB60" s="13">
        <v>260.7</v>
      </c>
      <c r="AC60" s="13">
        <v>126.4</v>
      </c>
      <c r="AD60" s="13">
        <v>347.09999999999997</v>
      </c>
      <c r="AE60" s="13">
        <v>212.3</v>
      </c>
      <c r="AF60" s="13">
        <v>295.10000000000002</v>
      </c>
      <c r="AG60" s="13">
        <v>202.6</v>
      </c>
      <c r="AH60" s="13">
        <v>177</v>
      </c>
      <c r="AI60" s="13">
        <v>456.4</v>
      </c>
      <c r="AJ60" s="13">
        <v>210.5</v>
      </c>
      <c r="AK60" s="13">
        <v>228.4</v>
      </c>
      <c r="AL60" s="13">
        <v>126.69999999999999</v>
      </c>
      <c r="AM60" s="13">
        <v>298.89999999999998</v>
      </c>
      <c r="AN60" s="13">
        <v>222.9</v>
      </c>
      <c r="AO60" s="13">
        <v>245.9</v>
      </c>
      <c r="AP60" s="13">
        <v>261.60000000000002</v>
      </c>
      <c r="AQ60" s="13">
        <v>218.1</v>
      </c>
      <c r="AR60" s="13">
        <v>235.4</v>
      </c>
      <c r="AS60" s="13">
        <v>214.9</v>
      </c>
      <c r="AT60" s="13">
        <v>345.3</v>
      </c>
      <c r="AU60" s="13">
        <v>202.1</v>
      </c>
      <c r="AV60" s="13">
        <v>180.5</v>
      </c>
      <c r="AW60" s="13">
        <v>211.39999999999998</v>
      </c>
      <c r="AX60" s="13">
        <v>221</v>
      </c>
      <c r="AY60" s="13">
        <v>134.9</v>
      </c>
      <c r="AZ60" s="13">
        <v>257.10000000000002</v>
      </c>
      <c r="BA60" s="13">
        <v>231.7</v>
      </c>
      <c r="BB60" s="13">
        <v>251.6</v>
      </c>
      <c r="BC60" s="13">
        <v>351.7</v>
      </c>
      <c r="BD60" s="13">
        <v>316.3</v>
      </c>
      <c r="BE60" s="13">
        <v>309.39999999999998</v>
      </c>
      <c r="BF60" s="13">
        <v>266.89999999999998</v>
      </c>
      <c r="BG60" s="13">
        <v>203.9</v>
      </c>
      <c r="BH60" s="13">
        <v>274.60000000000002</v>
      </c>
      <c r="BI60" s="13">
        <v>212.4</v>
      </c>
      <c r="BJ60" s="13">
        <v>135.1</v>
      </c>
      <c r="BK60" s="13">
        <v>250.99999999999997</v>
      </c>
      <c r="BL60" s="13">
        <v>168.386</v>
      </c>
      <c r="BM60" s="13">
        <v>104.73399999999999</v>
      </c>
      <c r="BN60" s="13">
        <v>162.874</v>
      </c>
      <c r="BO60" s="13">
        <v>209.67699999999999</v>
      </c>
      <c r="BP60" s="13">
        <v>82.373000000000005</v>
      </c>
      <c r="BQ60" s="13">
        <v>268.95999999999998</v>
      </c>
      <c r="BR60" s="13">
        <v>189.291</v>
      </c>
      <c r="BS60" s="13">
        <v>296.41800000000001</v>
      </c>
      <c r="BT60" s="13">
        <v>212.06899999999999</v>
      </c>
      <c r="BU60" s="13">
        <v>209.88499999999999</v>
      </c>
      <c r="BV60" s="13">
        <v>237.86199999999999</v>
      </c>
      <c r="BW60" s="13">
        <v>269.89600000000002</v>
      </c>
      <c r="BX60" s="13">
        <v>144.04900000000001</v>
      </c>
      <c r="BY60" s="13">
        <v>229.64599999999999</v>
      </c>
      <c r="BZ60" s="13">
        <v>284.76900000000001</v>
      </c>
      <c r="CA60" s="13">
        <v>161.41800000000001</v>
      </c>
      <c r="CB60" s="13">
        <v>115.447</v>
      </c>
      <c r="CC60" s="13">
        <v>313.05900000000003</v>
      </c>
      <c r="CD60" s="13">
        <v>317.63499999999999</v>
      </c>
      <c r="CE60" s="13">
        <v>178.78700000000001</v>
      </c>
      <c r="CF60" s="13">
        <v>233.18199999999999</v>
      </c>
      <c r="CG60" s="13">
        <v>232.35</v>
      </c>
      <c r="CH60" s="13">
        <v>224.86199999999999</v>
      </c>
      <c r="CI60" s="13">
        <v>436.93</v>
      </c>
      <c r="CJ60" s="13">
        <v>219.661</v>
      </c>
      <c r="CK60" s="13">
        <v>218.41300000000001</v>
      </c>
      <c r="CL60" s="13">
        <v>325.12400000000002</v>
      </c>
      <c r="CM60" s="13">
        <v>264.38400000000001</v>
      </c>
      <c r="CN60" s="13">
        <v>143.84100000000001</v>
      </c>
      <c r="CO60" s="13">
        <v>239.422</v>
      </c>
      <c r="CP60" s="13">
        <v>182.739</v>
      </c>
      <c r="CQ60" s="13">
        <v>165.89</v>
      </c>
      <c r="CR60" s="13">
        <v>309.21100000000001</v>
      </c>
      <c r="CS60" s="13">
        <v>155.905</v>
      </c>
      <c r="CT60" s="13">
        <v>147.89699999999999</v>
      </c>
    </row>
    <row r="61" spans="2:98" x14ac:dyDescent="0.25">
      <c r="B61" s="131"/>
      <c r="C61" s="150"/>
      <c r="D61" s="13">
        <v>232</v>
      </c>
      <c r="E61" s="13">
        <v>358.09999999999997</v>
      </c>
      <c r="F61" s="13">
        <v>268.89999999999998</v>
      </c>
      <c r="G61" s="13">
        <v>266.40000000000003</v>
      </c>
      <c r="H61" s="13">
        <v>531.6</v>
      </c>
      <c r="I61" s="13">
        <v>211.1</v>
      </c>
      <c r="J61" s="13">
        <v>168.6</v>
      </c>
      <c r="K61" s="13">
        <v>143.6</v>
      </c>
      <c r="L61" s="13">
        <v>303.39999999999998</v>
      </c>
      <c r="M61" s="13">
        <v>476.7</v>
      </c>
      <c r="N61" s="13">
        <v>339.6</v>
      </c>
      <c r="O61" s="13">
        <v>161.80000000000001</v>
      </c>
      <c r="P61" s="13">
        <v>474.9</v>
      </c>
      <c r="Q61" s="13">
        <v>95.79</v>
      </c>
      <c r="R61" s="13">
        <v>234.79999999999998</v>
      </c>
      <c r="S61" s="13">
        <v>313.10000000000002</v>
      </c>
      <c r="T61" s="13">
        <v>517.30000000000007</v>
      </c>
      <c r="U61" s="13">
        <v>398.7</v>
      </c>
      <c r="V61" s="13">
        <v>358.2</v>
      </c>
      <c r="W61" s="13">
        <v>290.60000000000002</v>
      </c>
      <c r="X61" s="13">
        <v>369.2</v>
      </c>
      <c r="Y61" s="13">
        <v>276.09999999999997</v>
      </c>
      <c r="Z61" s="13">
        <v>182.8</v>
      </c>
      <c r="AA61" s="13">
        <v>211.1</v>
      </c>
      <c r="AB61" s="13">
        <v>155.4</v>
      </c>
      <c r="AC61" s="13">
        <v>300.29999999999995</v>
      </c>
      <c r="AD61" s="13">
        <v>274.8</v>
      </c>
      <c r="AE61" s="13">
        <v>255.30000000000004</v>
      </c>
      <c r="AF61" s="13">
        <v>216.6</v>
      </c>
      <c r="AG61" s="13">
        <v>284.5</v>
      </c>
      <c r="AH61" s="13">
        <v>460.5</v>
      </c>
      <c r="AI61" s="13">
        <v>89.649999999999991</v>
      </c>
      <c r="AJ61" s="13">
        <v>177.6</v>
      </c>
      <c r="AK61" s="13">
        <v>317.60000000000002</v>
      </c>
      <c r="AL61" s="13">
        <v>383.90000000000003</v>
      </c>
      <c r="AM61" s="13">
        <v>145.69999999999999</v>
      </c>
      <c r="AN61" s="13">
        <v>231</v>
      </c>
      <c r="AO61" s="13">
        <v>249.1</v>
      </c>
      <c r="AP61" s="13">
        <v>159.6</v>
      </c>
      <c r="AQ61" s="13">
        <v>252.3</v>
      </c>
      <c r="AR61" s="13">
        <v>286.5</v>
      </c>
      <c r="AS61" s="13">
        <v>259.3</v>
      </c>
      <c r="AT61" s="13">
        <v>124.49999999999999</v>
      </c>
      <c r="AU61" s="13">
        <v>229.9</v>
      </c>
      <c r="AV61" s="13">
        <v>391.3</v>
      </c>
      <c r="AW61" s="13">
        <v>162</v>
      </c>
      <c r="AX61" s="13">
        <v>151.6</v>
      </c>
      <c r="AY61" s="13">
        <v>145.1</v>
      </c>
      <c r="AZ61" s="13">
        <v>154.79999999999998</v>
      </c>
      <c r="BA61" s="13">
        <v>244.20000000000002</v>
      </c>
      <c r="BB61" s="13">
        <v>186.2</v>
      </c>
      <c r="BC61" s="13">
        <v>246.3</v>
      </c>
      <c r="BD61" s="13">
        <v>350</v>
      </c>
      <c r="BE61" s="13">
        <v>334.90000000000003</v>
      </c>
      <c r="BF61" s="13">
        <v>277.10000000000002</v>
      </c>
      <c r="BG61" s="13">
        <v>225.6</v>
      </c>
      <c r="BH61" s="13">
        <v>262.59999999999997</v>
      </c>
      <c r="BI61" s="13">
        <v>235.8</v>
      </c>
      <c r="BJ61" s="13">
        <v>281.2</v>
      </c>
      <c r="BK61" s="13">
        <v>104.9</v>
      </c>
      <c r="BL61" s="13">
        <v>178.47499999999999</v>
      </c>
      <c r="BM61" s="13">
        <v>200.94</v>
      </c>
      <c r="BN61" s="13">
        <v>193.14</v>
      </c>
      <c r="BO61" s="13">
        <v>238.798</v>
      </c>
      <c r="BP61" s="13">
        <v>128.96799999999999</v>
      </c>
      <c r="BQ61" s="13">
        <v>205.828</v>
      </c>
      <c r="BR61" s="13">
        <v>127.72</v>
      </c>
      <c r="BS61" s="13">
        <v>141.96899999999999</v>
      </c>
      <c r="BT61" s="13">
        <v>369.95</v>
      </c>
      <c r="BU61" s="13">
        <v>153.40899999999999</v>
      </c>
      <c r="BV61" s="13">
        <v>267.29599999999999</v>
      </c>
      <c r="BW61" s="13">
        <v>446.39499999999998</v>
      </c>
      <c r="BX61" s="13">
        <v>177.227</v>
      </c>
      <c r="BY61" s="13">
        <v>210.30099999999999</v>
      </c>
      <c r="BZ61" s="13">
        <v>171.922</v>
      </c>
      <c r="CA61" s="13">
        <v>371.19799999999998</v>
      </c>
      <c r="CB61" s="13">
        <v>191.684</v>
      </c>
      <c r="CC61" s="13">
        <v>197.82</v>
      </c>
      <c r="CD61" s="13">
        <v>115.03100000000001</v>
      </c>
      <c r="CE61" s="13">
        <v>163.39400000000001</v>
      </c>
      <c r="CF61" s="13">
        <v>225.17400000000001</v>
      </c>
      <c r="CG61" s="13">
        <v>333.44400000000002</v>
      </c>
      <c r="CH61" s="13">
        <v>344.57299999999998</v>
      </c>
      <c r="CI61" s="13">
        <v>204.16399999999999</v>
      </c>
      <c r="CJ61" s="13">
        <v>370.36599999999999</v>
      </c>
      <c r="CK61" s="13">
        <v>201.25200000000001</v>
      </c>
      <c r="CL61" s="13">
        <v>321.483</v>
      </c>
      <c r="CM61" s="13">
        <v>529.28800000000001</v>
      </c>
      <c r="CN61" s="13">
        <v>190.74700000000001</v>
      </c>
      <c r="CO61" s="13">
        <v>204.16399999999999</v>
      </c>
      <c r="CP61" s="13">
        <v>252.00700000000001</v>
      </c>
      <c r="CQ61" s="13">
        <v>286.43299999999999</v>
      </c>
      <c r="CR61" s="13">
        <v>449.51499999999999</v>
      </c>
      <c r="CS61" s="13">
        <v>293.714</v>
      </c>
      <c r="CT61" s="13">
        <v>173.898</v>
      </c>
    </row>
    <row r="62" spans="2:98" x14ac:dyDescent="0.25">
      <c r="B62" s="131"/>
      <c r="C62" s="150"/>
      <c r="D62" s="13">
        <v>385.3</v>
      </c>
      <c r="E62" s="13">
        <v>167.3</v>
      </c>
      <c r="F62" s="13">
        <v>246.3</v>
      </c>
      <c r="G62" s="13">
        <v>503</v>
      </c>
      <c r="H62" s="13">
        <v>419.90000000000003</v>
      </c>
      <c r="I62" s="13">
        <v>281.40000000000003</v>
      </c>
      <c r="J62" s="13">
        <v>203.1</v>
      </c>
      <c r="K62" s="13">
        <v>260.5</v>
      </c>
      <c r="L62" s="13">
        <v>146.30000000000001</v>
      </c>
      <c r="M62" s="13">
        <v>383.90000000000003</v>
      </c>
      <c r="N62" s="13">
        <v>184.4</v>
      </c>
      <c r="O62" s="13">
        <v>373.79999999999995</v>
      </c>
      <c r="P62" s="13">
        <v>287.09999999999997</v>
      </c>
      <c r="Q62" s="13">
        <v>183.79999999999998</v>
      </c>
      <c r="R62" s="13">
        <v>373.3</v>
      </c>
      <c r="S62" s="13">
        <v>490.69999999999993</v>
      </c>
      <c r="T62" s="13">
        <v>181.6</v>
      </c>
      <c r="U62" s="13">
        <v>463.09999999999997</v>
      </c>
      <c r="V62" s="13">
        <v>303.10000000000002</v>
      </c>
      <c r="W62" s="13">
        <v>124.49999999999999</v>
      </c>
      <c r="X62" s="13">
        <v>366.6</v>
      </c>
      <c r="Y62" s="13">
        <v>303.7</v>
      </c>
      <c r="Z62" s="13">
        <v>240.6</v>
      </c>
      <c r="AA62" s="13">
        <v>188.1</v>
      </c>
      <c r="AB62" s="13">
        <v>192.3</v>
      </c>
      <c r="AC62" s="13">
        <v>172.39999999999998</v>
      </c>
      <c r="AD62" s="13">
        <v>493.70000000000005</v>
      </c>
      <c r="AE62" s="13">
        <v>390.90000000000003</v>
      </c>
      <c r="AF62" s="13">
        <v>344.5</v>
      </c>
      <c r="AG62" s="13">
        <v>372</v>
      </c>
      <c r="AH62" s="13">
        <v>228.8</v>
      </c>
      <c r="AI62" s="13">
        <v>432.4</v>
      </c>
      <c r="AJ62" s="13">
        <v>180.9</v>
      </c>
      <c r="AK62" s="13">
        <v>187.6</v>
      </c>
      <c r="AL62" s="13">
        <v>359.7</v>
      </c>
      <c r="AM62" s="13">
        <v>255.20000000000002</v>
      </c>
      <c r="AN62" s="13">
        <v>179.8</v>
      </c>
      <c r="AO62" s="13">
        <v>201</v>
      </c>
      <c r="AP62" s="13">
        <v>450</v>
      </c>
      <c r="AQ62" s="13">
        <v>113.9</v>
      </c>
      <c r="AR62" s="13">
        <v>168.9</v>
      </c>
      <c r="AS62" s="13">
        <v>212.9</v>
      </c>
      <c r="AT62" s="13">
        <v>284.5</v>
      </c>
      <c r="AU62" s="13">
        <v>358.9</v>
      </c>
      <c r="AV62" s="13">
        <v>245.5</v>
      </c>
      <c r="AW62" s="13">
        <v>174.7</v>
      </c>
      <c r="AX62" s="13">
        <v>280.7</v>
      </c>
      <c r="AY62" s="13">
        <v>243.2</v>
      </c>
      <c r="AZ62" s="13">
        <v>274.39999999999998</v>
      </c>
      <c r="BA62" s="13">
        <v>265.8</v>
      </c>
      <c r="BB62" s="13">
        <v>268.5</v>
      </c>
      <c r="BC62" s="13">
        <v>228.2</v>
      </c>
      <c r="BD62" s="13">
        <v>316.3</v>
      </c>
      <c r="BE62" s="13">
        <v>294.8</v>
      </c>
      <c r="BF62" s="13">
        <v>350.1</v>
      </c>
      <c r="BG62" s="13">
        <v>157</v>
      </c>
      <c r="BH62" s="13">
        <v>211.7</v>
      </c>
      <c r="BI62" s="13">
        <v>304.3</v>
      </c>
      <c r="BJ62" s="13">
        <v>483.09999999999997</v>
      </c>
      <c r="BK62" s="13">
        <v>307.3</v>
      </c>
      <c r="BL62" s="13">
        <v>95.686000000000007</v>
      </c>
      <c r="BM62" s="13">
        <v>111.807</v>
      </c>
      <c r="BN62" s="13">
        <v>275.51299999999998</v>
      </c>
      <c r="BO62" s="13">
        <v>251.90299999999999</v>
      </c>
      <c r="BP62" s="13">
        <v>167.24199999999999</v>
      </c>
      <c r="BQ62" s="13">
        <v>238.90199999999999</v>
      </c>
      <c r="BR62" s="13">
        <v>214.66900000000001</v>
      </c>
      <c r="BS62" s="13">
        <v>162.14599999999999</v>
      </c>
      <c r="BT62" s="13">
        <v>268.64800000000002</v>
      </c>
      <c r="BU62" s="13">
        <v>128.864</v>
      </c>
      <c r="BV62" s="13">
        <v>164.018</v>
      </c>
      <c r="BW62" s="13">
        <v>424.24099999999999</v>
      </c>
      <c r="BX62" s="13">
        <v>110.247</v>
      </c>
      <c r="BY62" s="13">
        <v>269.584</v>
      </c>
      <c r="BZ62" s="13">
        <v>191.58</v>
      </c>
      <c r="CA62" s="13">
        <v>145.40100000000001</v>
      </c>
      <c r="CB62" s="13">
        <v>124.80800000000001</v>
      </c>
      <c r="CC62" s="13">
        <v>206.66</v>
      </c>
      <c r="CD62" s="13">
        <v>116.071</v>
      </c>
      <c r="CE62" s="13">
        <v>187.315</v>
      </c>
      <c r="CF62" s="13">
        <v>397.61599999999999</v>
      </c>
      <c r="CG62" s="13">
        <v>354.45299999999997</v>
      </c>
      <c r="CH62" s="13">
        <v>240.67</v>
      </c>
      <c r="CI62" s="13">
        <v>234.32599999999999</v>
      </c>
      <c r="CJ62" s="13">
        <v>246.59899999999999</v>
      </c>
      <c r="CK62" s="13">
        <v>203.54</v>
      </c>
      <c r="CL62" s="13">
        <v>248.99100000000001</v>
      </c>
      <c r="CM62" s="13">
        <v>323.459</v>
      </c>
      <c r="CN62" s="13">
        <v>181.387</v>
      </c>
      <c r="CO62" s="13">
        <v>261.05599999999998</v>
      </c>
      <c r="CP62" s="13">
        <v>63.235999999999997</v>
      </c>
      <c r="CQ62" s="13">
        <v>280.29700000000003</v>
      </c>
      <c r="CR62" s="13">
        <v>188.459</v>
      </c>
      <c r="CS62" s="13">
        <v>262.096</v>
      </c>
      <c r="CT62" s="13">
        <v>53.771000000000001</v>
      </c>
    </row>
    <row r="63" spans="2:98" x14ac:dyDescent="0.25">
      <c r="B63" s="131"/>
      <c r="C63" s="150"/>
      <c r="D63" s="13">
        <v>324.59999999999997</v>
      </c>
      <c r="E63" s="13">
        <v>281</v>
      </c>
      <c r="F63" s="13">
        <v>237.9</v>
      </c>
      <c r="G63" s="13">
        <v>186.89999999999998</v>
      </c>
      <c r="H63" s="13">
        <v>366.40000000000003</v>
      </c>
      <c r="I63" s="13">
        <v>256.60000000000002</v>
      </c>
      <c r="J63" s="13">
        <v>88.51</v>
      </c>
      <c r="K63" s="13">
        <v>128.19999999999999</v>
      </c>
      <c r="L63" s="13">
        <v>187.70000000000002</v>
      </c>
      <c r="M63" s="13">
        <v>143.29999999999998</v>
      </c>
      <c r="N63" s="13">
        <v>320</v>
      </c>
      <c r="O63" s="13">
        <v>204.1</v>
      </c>
      <c r="P63" s="13">
        <v>276</v>
      </c>
      <c r="Q63" s="13">
        <v>195.70000000000002</v>
      </c>
      <c r="R63" s="13">
        <v>521.70000000000005</v>
      </c>
      <c r="S63" s="13">
        <v>313.5</v>
      </c>
      <c r="T63" s="13">
        <v>264.5</v>
      </c>
      <c r="U63" s="13">
        <v>329.7</v>
      </c>
      <c r="V63" s="13">
        <v>437.3</v>
      </c>
      <c r="W63" s="13">
        <v>380.5</v>
      </c>
      <c r="X63" s="13">
        <v>156.5</v>
      </c>
      <c r="Y63" s="13">
        <v>322.7</v>
      </c>
      <c r="Z63" s="13">
        <v>199.9</v>
      </c>
      <c r="AA63" s="13">
        <v>398.09999999999997</v>
      </c>
      <c r="AB63" s="13">
        <v>238.1</v>
      </c>
      <c r="AC63" s="13">
        <v>523.9</v>
      </c>
      <c r="AD63" s="13">
        <v>369.7</v>
      </c>
      <c r="AE63" s="13">
        <v>267.60000000000002</v>
      </c>
      <c r="AF63" s="13">
        <v>269.2</v>
      </c>
      <c r="AG63" s="13">
        <v>454.59999999999997</v>
      </c>
      <c r="AH63" s="13">
        <v>93.289999999999992</v>
      </c>
      <c r="AI63" s="13">
        <v>248</v>
      </c>
      <c r="AJ63" s="13">
        <v>322.7</v>
      </c>
      <c r="AK63" s="13">
        <v>231.6</v>
      </c>
      <c r="AL63" s="13">
        <v>138.1</v>
      </c>
      <c r="AM63" s="13">
        <v>124.8</v>
      </c>
      <c r="AN63" s="13">
        <v>193</v>
      </c>
      <c r="AO63" s="13">
        <v>261.2</v>
      </c>
      <c r="AP63" s="13">
        <v>68.23</v>
      </c>
      <c r="AQ63" s="13">
        <v>253.9</v>
      </c>
      <c r="AR63" s="13">
        <v>149.70000000000002</v>
      </c>
      <c r="AS63" s="13">
        <v>116.5</v>
      </c>
      <c r="AT63" s="13">
        <v>180.2</v>
      </c>
      <c r="AU63" s="13">
        <v>367.7</v>
      </c>
      <c r="AV63" s="13">
        <v>292.40000000000003</v>
      </c>
      <c r="AW63" s="13">
        <v>234.70000000000002</v>
      </c>
      <c r="AX63" s="13">
        <v>309.09999999999997</v>
      </c>
      <c r="AY63" s="13">
        <v>183.9</v>
      </c>
      <c r="AZ63" s="13">
        <v>288.10000000000002</v>
      </c>
      <c r="BA63" s="13">
        <v>418.59999999999997</v>
      </c>
      <c r="BB63" s="13">
        <v>235.5</v>
      </c>
      <c r="BC63" s="13">
        <v>435.6</v>
      </c>
      <c r="BD63" s="13">
        <v>204.3</v>
      </c>
      <c r="BE63" s="13">
        <v>296.60000000000002</v>
      </c>
      <c r="BF63" s="13">
        <v>259.40000000000003</v>
      </c>
      <c r="BG63" s="13">
        <v>261</v>
      </c>
      <c r="BH63" s="13">
        <v>146.20000000000002</v>
      </c>
      <c r="BI63" s="13">
        <v>168.5</v>
      </c>
      <c r="BJ63" s="13">
        <v>131.9</v>
      </c>
      <c r="BK63" s="13">
        <v>146.9</v>
      </c>
      <c r="BL63" s="13">
        <v>242.54300000000001</v>
      </c>
      <c r="BM63" s="13">
        <v>107.958</v>
      </c>
      <c r="BN63" s="13">
        <v>181.387</v>
      </c>
      <c r="BO63" s="13">
        <v>195.32400000000001</v>
      </c>
      <c r="BP63" s="13">
        <v>209.15700000000001</v>
      </c>
      <c r="BQ63" s="13">
        <v>160.898</v>
      </c>
      <c r="BR63" s="13">
        <v>101.09399999999999</v>
      </c>
      <c r="BS63" s="13">
        <v>78.004999999999995</v>
      </c>
      <c r="BT63" s="13">
        <v>251.90299999999999</v>
      </c>
      <c r="BU63" s="13">
        <v>142.17699999999999</v>
      </c>
      <c r="BV63" s="13">
        <v>218.101</v>
      </c>
      <c r="BW63" s="13">
        <v>390.75099999999998</v>
      </c>
      <c r="BX63" s="13">
        <v>272.08</v>
      </c>
      <c r="BY63" s="13">
        <v>658.15200000000004</v>
      </c>
      <c r="BZ63" s="13">
        <v>163.70599999999999</v>
      </c>
      <c r="CA63" s="13">
        <v>323.14699999999999</v>
      </c>
      <c r="CB63" s="13">
        <v>177.01900000000001</v>
      </c>
      <c r="CC63" s="13">
        <v>190.227</v>
      </c>
      <c r="CD63" s="13">
        <v>148.209</v>
      </c>
      <c r="CE63" s="13">
        <v>93.19</v>
      </c>
      <c r="CF63" s="13">
        <v>192.62</v>
      </c>
      <c r="CG63" s="13">
        <v>299.226</v>
      </c>
      <c r="CH63" s="13">
        <v>180.76300000000001</v>
      </c>
      <c r="CI63" s="13">
        <v>324.70800000000003</v>
      </c>
      <c r="CJ63" s="13">
        <v>316.17899999999997</v>
      </c>
      <c r="CK63" s="13">
        <v>260.22399999999999</v>
      </c>
      <c r="CL63" s="13">
        <v>312.74700000000001</v>
      </c>
      <c r="CM63" s="13">
        <v>315.65899999999999</v>
      </c>
      <c r="CN63" s="13">
        <v>124.703</v>
      </c>
      <c r="CO63" s="13">
        <v>286.43299999999999</v>
      </c>
      <c r="CP63" s="13">
        <v>459.81200000000001</v>
      </c>
      <c r="CQ63" s="13">
        <v>259.80799999999999</v>
      </c>
      <c r="CR63" s="13">
        <v>150.70500000000001</v>
      </c>
      <c r="CS63" s="13">
        <v>171.922</v>
      </c>
      <c r="CT63" s="13">
        <v>219.55699999999999</v>
      </c>
    </row>
    <row r="64" spans="2:98" x14ac:dyDescent="0.25">
      <c r="B64" s="131"/>
      <c r="C64" s="150"/>
      <c r="D64" s="13">
        <v>335.79999999999995</v>
      </c>
      <c r="E64" s="13">
        <v>363.7</v>
      </c>
      <c r="F64" s="13">
        <v>265</v>
      </c>
      <c r="G64" s="13">
        <v>345.3</v>
      </c>
      <c r="H64" s="13">
        <v>229.4</v>
      </c>
      <c r="I64" s="13">
        <v>330</v>
      </c>
      <c r="J64" s="13">
        <v>163.9</v>
      </c>
      <c r="K64" s="13">
        <v>431.7</v>
      </c>
      <c r="L64" s="13">
        <v>229.2</v>
      </c>
      <c r="M64" s="13">
        <v>314.7</v>
      </c>
      <c r="N64" s="13">
        <v>490.9</v>
      </c>
      <c r="O64" s="13">
        <v>267.39999999999998</v>
      </c>
      <c r="P64" s="13">
        <v>248.60000000000002</v>
      </c>
      <c r="Q64" s="13">
        <v>308.89999999999998</v>
      </c>
      <c r="R64" s="13">
        <v>209.5</v>
      </c>
      <c r="S64" s="13">
        <v>341.6</v>
      </c>
      <c r="T64" s="13">
        <v>83.31</v>
      </c>
      <c r="U64" s="13">
        <v>420.1</v>
      </c>
      <c r="V64" s="13">
        <v>153.69999999999999</v>
      </c>
      <c r="W64" s="13">
        <v>132.10000000000002</v>
      </c>
      <c r="X64" s="13">
        <v>331.1</v>
      </c>
      <c r="Y64" s="13">
        <v>345.7</v>
      </c>
      <c r="Z64" s="13">
        <v>185.2</v>
      </c>
      <c r="AA64" s="13">
        <v>186.79999999999998</v>
      </c>
      <c r="AB64" s="13">
        <v>151.80000000000001</v>
      </c>
      <c r="AC64" s="13">
        <v>431.1</v>
      </c>
      <c r="AD64" s="13">
        <v>164.6</v>
      </c>
      <c r="AE64" s="13">
        <v>277.5</v>
      </c>
      <c r="AF64" s="13">
        <v>67.709999999999994</v>
      </c>
      <c r="AG64" s="13">
        <v>530.5</v>
      </c>
      <c r="AH64" s="13">
        <v>148.5</v>
      </c>
      <c r="AI64" s="13">
        <v>353.5</v>
      </c>
      <c r="AJ64" s="13">
        <v>265.7</v>
      </c>
      <c r="AK64" s="13">
        <v>215.79999999999998</v>
      </c>
      <c r="AL64" s="13">
        <v>160.80000000000001</v>
      </c>
      <c r="AM64" s="13">
        <v>308</v>
      </c>
      <c r="AN64" s="13">
        <v>200.7</v>
      </c>
      <c r="AO64" s="13">
        <v>116.80000000000001</v>
      </c>
      <c r="AP64" s="13">
        <v>141.80000000000001</v>
      </c>
      <c r="AQ64" s="13">
        <v>195.1</v>
      </c>
      <c r="AR64" s="13">
        <v>148.6</v>
      </c>
      <c r="AS64" s="13">
        <v>166.60000000000002</v>
      </c>
      <c r="AT64" s="13">
        <v>255.89999999999998</v>
      </c>
      <c r="AU64" s="13">
        <v>183.79999999999998</v>
      </c>
      <c r="AV64" s="13">
        <v>187.4</v>
      </c>
      <c r="AW64" s="13">
        <v>193</v>
      </c>
      <c r="AX64" s="13">
        <v>190.9</v>
      </c>
      <c r="AY64" s="13">
        <v>156.30000000000001</v>
      </c>
      <c r="AZ64" s="13">
        <v>159.9</v>
      </c>
      <c r="BA64" s="13">
        <v>144.69999999999999</v>
      </c>
      <c r="BB64" s="13">
        <v>206.6</v>
      </c>
      <c r="BC64" s="13">
        <v>358.59999999999997</v>
      </c>
      <c r="BD64" s="13">
        <v>328.6</v>
      </c>
      <c r="BE64" s="13">
        <v>281.3</v>
      </c>
      <c r="BF64" s="13">
        <v>320.89999999999998</v>
      </c>
      <c r="BG64" s="13">
        <v>276.3</v>
      </c>
      <c r="BH64" s="13">
        <v>512.6</v>
      </c>
      <c r="BI64" s="13">
        <v>396.7</v>
      </c>
      <c r="BJ64" s="13">
        <v>275.10000000000002</v>
      </c>
      <c r="BK64" s="13">
        <v>123.8</v>
      </c>
      <c r="BL64" s="13">
        <v>174.41800000000001</v>
      </c>
      <c r="BM64" s="13">
        <v>265.94400000000002</v>
      </c>
      <c r="BN64" s="13">
        <v>168.07400000000001</v>
      </c>
      <c r="BO64" s="13">
        <v>239.94200000000001</v>
      </c>
      <c r="BP64" s="13">
        <v>196.988</v>
      </c>
      <c r="BQ64" s="13">
        <v>227.67</v>
      </c>
      <c r="BR64" s="13">
        <v>133.96</v>
      </c>
      <c r="BS64" s="13">
        <v>127.2</v>
      </c>
      <c r="BT64" s="13">
        <v>289.86500000000001</v>
      </c>
      <c r="BU64" s="13">
        <v>149.977</v>
      </c>
      <c r="BV64" s="13">
        <v>260.01600000000002</v>
      </c>
      <c r="BW64" s="13">
        <v>318.15499999999997</v>
      </c>
      <c r="BX64" s="13">
        <v>239.94200000000001</v>
      </c>
      <c r="BY64" s="13">
        <v>341.97300000000001</v>
      </c>
      <c r="BZ64" s="13">
        <v>324.291</v>
      </c>
      <c r="CA64" s="13">
        <v>237.446</v>
      </c>
      <c r="CB64" s="13">
        <v>95.477999999999994</v>
      </c>
      <c r="CC64" s="13">
        <v>201.46</v>
      </c>
      <c r="CD64" s="13">
        <v>147.16900000000001</v>
      </c>
      <c r="CE64" s="13">
        <v>166.09800000000001</v>
      </c>
      <c r="CF64" s="13">
        <v>330.74</v>
      </c>
      <c r="CG64" s="13">
        <v>309.93900000000002</v>
      </c>
      <c r="CH64" s="13">
        <v>462.62</v>
      </c>
      <c r="CI64" s="13">
        <v>396.57600000000002</v>
      </c>
      <c r="CJ64" s="13">
        <v>157.36099999999999</v>
      </c>
      <c r="CK64" s="13">
        <v>201.148</v>
      </c>
      <c r="CL64" s="13">
        <v>145.40100000000001</v>
      </c>
      <c r="CM64" s="13">
        <v>307.96300000000002</v>
      </c>
      <c r="CN64" s="13">
        <v>224.44499999999999</v>
      </c>
      <c r="CO64" s="13">
        <v>249.92699999999999</v>
      </c>
      <c r="CP64" s="13">
        <v>432.04199999999997</v>
      </c>
      <c r="CQ64" s="13">
        <v>347.79700000000003</v>
      </c>
      <c r="CR64" s="13">
        <v>90.692999999999998</v>
      </c>
      <c r="CS64" s="13">
        <v>257.10300000000001</v>
      </c>
      <c r="CT64" s="13">
        <v>120.751</v>
      </c>
    </row>
    <row r="65" spans="2:113" x14ac:dyDescent="0.25">
      <c r="B65" s="131"/>
      <c r="C65" s="150"/>
      <c r="D65" s="13">
        <v>179.1</v>
      </c>
      <c r="E65" s="13">
        <v>258.09999999999997</v>
      </c>
      <c r="F65" s="13">
        <v>179.8</v>
      </c>
      <c r="G65" s="13">
        <v>356.09999999999997</v>
      </c>
      <c r="H65" s="13">
        <v>578.79999999999995</v>
      </c>
      <c r="I65" s="13">
        <v>106.2</v>
      </c>
      <c r="J65" s="13">
        <v>366.8</v>
      </c>
      <c r="K65" s="13">
        <v>270.8</v>
      </c>
      <c r="L65" s="13">
        <v>245.8</v>
      </c>
      <c r="M65" s="13">
        <v>194.20000000000002</v>
      </c>
      <c r="N65" s="13">
        <v>475.7</v>
      </c>
      <c r="O65" s="13">
        <v>214.3</v>
      </c>
      <c r="P65" s="13">
        <v>178.9</v>
      </c>
      <c r="Q65" s="13">
        <v>191.8</v>
      </c>
      <c r="R65" s="13">
        <v>353.20000000000005</v>
      </c>
      <c r="S65" s="13">
        <v>266.89999999999998</v>
      </c>
      <c r="T65" s="13">
        <v>378.4</v>
      </c>
      <c r="U65" s="13">
        <v>420.3</v>
      </c>
      <c r="V65" s="13">
        <v>392.09999999999997</v>
      </c>
      <c r="W65" s="13">
        <v>225.1</v>
      </c>
      <c r="X65" s="13">
        <v>171</v>
      </c>
      <c r="Y65" s="13">
        <v>248.69999999999996</v>
      </c>
      <c r="Z65" s="13">
        <v>207.70000000000002</v>
      </c>
      <c r="AA65" s="13">
        <v>231.1</v>
      </c>
      <c r="AB65" s="13">
        <v>244</v>
      </c>
      <c r="AC65" s="13">
        <v>298.5</v>
      </c>
      <c r="AD65" s="13">
        <v>277.10000000000002</v>
      </c>
      <c r="AE65" s="13">
        <v>201.39999999999998</v>
      </c>
      <c r="AF65" s="13">
        <v>174.5</v>
      </c>
      <c r="AG65" s="13">
        <v>194.20000000000002</v>
      </c>
      <c r="AH65" s="13">
        <v>291.89999999999998</v>
      </c>
      <c r="AI65" s="13">
        <v>163.1</v>
      </c>
      <c r="AJ65" s="13">
        <v>165.3</v>
      </c>
      <c r="AK65" s="13">
        <v>174.7</v>
      </c>
      <c r="AL65" s="13">
        <v>415</v>
      </c>
      <c r="AM65" s="13">
        <v>217.4</v>
      </c>
      <c r="AN65" s="13">
        <v>309.8</v>
      </c>
      <c r="AO65" s="13">
        <v>269.59999999999997</v>
      </c>
      <c r="AP65" s="13">
        <v>218.1</v>
      </c>
      <c r="AQ65" s="13">
        <v>300.8</v>
      </c>
      <c r="AR65" s="13">
        <v>324</v>
      </c>
      <c r="AS65" s="13">
        <v>207.3</v>
      </c>
      <c r="AT65" s="13">
        <v>345.5</v>
      </c>
      <c r="AU65" s="13">
        <v>390.2</v>
      </c>
      <c r="AV65" s="13">
        <v>164.79999999999998</v>
      </c>
      <c r="AW65" s="13">
        <v>100.1</v>
      </c>
      <c r="AX65" s="13">
        <v>313.89999999999998</v>
      </c>
      <c r="AY65" s="13">
        <v>213.7</v>
      </c>
      <c r="AZ65" s="13">
        <v>150.70000000000002</v>
      </c>
      <c r="BA65" s="13">
        <v>340.2</v>
      </c>
      <c r="BB65" s="13">
        <v>249.1</v>
      </c>
      <c r="BC65" s="13">
        <v>352.7</v>
      </c>
      <c r="BD65" s="13">
        <v>166.70000000000002</v>
      </c>
      <c r="BE65" s="13">
        <v>263.39999999999998</v>
      </c>
      <c r="BF65" s="13">
        <v>407.8</v>
      </c>
      <c r="BG65" s="13">
        <v>305.60000000000002</v>
      </c>
      <c r="BH65" s="13">
        <v>237.29999999999998</v>
      </c>
      <c r="BI65" s="13">
        <v>140.4</v>
      </c>
      <c r="BJ65" s="13">
        <v>262.29999999999995</v>
      </c>
      <c r="BK65" s="13">
        <v>263.10000000000002</v>
      </c>
      <c r="BL65" s="13">
        <v>138.744</v>
      </c>
      <c r="BM65" s="13">
        <v>83.828999999999994</v>
      </c>
      <c r="BN65" s="13">
        <v>243.375</v>
      </c>
      <c r="BO65" s="13">
        <v>253.87899999999999</v>
      </c>
      <c r="BP65" s="13">
        <v>222.78100000000001</v>
      </c>
      <c r="BQ65" s="13">
        <v>122.935</v>
      </c>
      <c r="BR65" s="13">
        <v>209.67699999999999</v>
      </c>
      <c r="BS65" s="13">
        <v>157.25700000000001</v>
      </c>
      <c r="BT65" s="13">
        <v>264.072</v>
      </c>
      <c r="BU65" s="13">
        <v>177.01900000000001</v>
      </c>
      <c r="BV65" s="13">
        <v>260.22399999999999</v>
      </c>
      <c r="BW65" s="13">
        <v>244.51900000000001</v>
      </c>
      <c r="BX65" s="13">
        <v>338.54</v>
      </c>
      <c r="BY65" s="13">
        <v>220.80500000000001</v>
      </c>
      <c r="BZ65" s="13">
        <v>275.51299999999998</v>
      </c>
      <c r="CA65" s="13">
        <v>263.86399999999998</v>
      </c>
      <c r="CB65" s="13">
        <v>114.71899999999999</v>
      </c>
      <c r="CC65" s="13">
        <v>186.58699999999999</v>
      </c>
      <c r="CD65" s="13">
        <v>148.31299999999999</v>
      </c>
      <c r="CE65" s="13">
        <v>85.388999999999996</v>
      </c>
      <c r="CF65" s="13">
        <v>312.22699999999998</v>
      </c>
      <c r="CG65" s="13">
        <v>217.99700000000001</v>
      </c>
      <c r="CH65" s="13">
        <v>431.21</v>
      </c>
      <c r="CI65" s="13">
        <v>445.56299999999999</v>
      </c>
      <c r="CJ65" s="13">
        <v>274.16000000000003</v>
      </c>
      <c r="CK65" s="13">
        <v>186.58699999999999</v>
      </c>
      <c r="CL65" s="13">
        <v>380.351</v>
      </c>
      <c r="CM65" s="13">
        <v>322.10700000000003</v>
      </c>
      <c r="CN65" s="13">
        <v>244.20699999999999</v>
      </c>
      <c r="CO65" s="13">
        <v>271.56</v>
      </c>
      <c r="CP65" s="13">
        <v>269.584</v>
      </c>
      <c r="CQ65" s="13">
        <v>432.04199999999997</v>
      </c>
      <c r="CR65" s="13">
        <v>243.167</v>
      </c>
      <c r="CS65" s="13">
        <v>240.982</v>
      </c>
      <c r="CT65" s="13">
        <v>152.577</v>
      </c>
    </row>
    <row r="66" spans="2:113" x14ac:dyDescent="0.25">
      <c r="B66" s="131"/>
      <c r="C66" s="150"/>
      <c r="D66" s="13">
        <v>169.5</v>
      </c>
      <c r="E66" s="13">
        <v>258.89999999999998</v>
      </c>
      <c r="F66" s="13">
        <v>321.2</v>
      </c>
      <c r="G66" s="13">
        <v>319.2</v>
      </c>
      <c r="H66" s="13">
        <v>287.7</v>
      </c>
      <c r="I66" s="13">
        <v>295.5</v>
      </c>
      <c r="J66" s="13">
        <v>279.40000000000003</v>
      </c>
      <c r="K66" s="13">
        <v>213.1</v>
      </c>
      <c r="L66" s="13">
        <v>222.5</v>
      </c>
      <c r="M66" s="13">
        <v>355.6</v>
      </c>
      <c r="N66" s="13">
        <v>123.39999999999999</v>
      </c>
      <c r="O66" s="13">
        <v>276.39999999999998</v>
      </c>
      <c r="P66" s="13">
        <v>147.19999999999999</v>
      </c>
      <c r="Q66" s="13">
        <v>681.4</v>
      </c>
      <c r="R66" s="13">
        <v>647.5</v>
      </c>
      <c r="S66" s="13">
        <v>81.440000000000012</v>
      </c>
      <c r="T66" s="13">
        <v>129.80000000000001</v>
      </c>
      <c r="U66" s="13">
        <v>183.4</v>
      </c>
      <c r="V66" s="13">
        <v>289.2</v>
      </c>
      <c r="W66" s="13">
        <v>304.79999999999995</v>
      </c>
      <c r="X66" s="13">
        <v>127.69999999999999</v>
      </c>
      <c r="Y66" s="13">
        <v>356</v>
      </c>
      <c r="Z66" s="13">
        <v>408.1</v>
      </c>
      <c r="AA66" s="13">
        <v>217</v>
      </c>
      <c r="AB66" s="13">
        <v>336.4</v>
      </c>
      <c r="AC66" s="13">
        <v>439</v>
      </c>
      <c r="AD66" s="13">
        <v>232.7</v>
      </c>
      <c r="AE66" s="13">
        <v>76.03</v>
      </c>
      <c r="AF66" s="13">
        <v>395.2</v>
      </c>
      <c r="AG66" s="13">
        <v>250.60000000000002</v>
      </c>
      <c r="AH66" s="13">
        <v>311.89999999999998</v>
      </c>
      <c r="AI66" s="13">
        <v>77.070000000000007</v>
      </c>
      <c r="AJ66" s="13">
        <v>426</v>
      </c>
      <c r="AK66" s="13">
        <v>208.8</v>
      </c>
      <c r="AL66" s="13">
        <v>81.11999999999999</v>
      </c>
      <c r="AM66" s="13">
        <v>334.09999999999997</v>
      </c>
      <c r="AN66" s="13">
        <v>305.2</v>
      </c>
      <c r="AO66" s="13">
        <v>268.2</v>
      </c>
      <c r="AP66" s="13">
        <v>228.1</v>
      </c>
      <c r="AQ66" s="13">
        <v>131.69999999999999</v>
      </c>
      <c r="AR66" s="13">
        <v>205</v>
      </c>
      <c r="AS66" s="13">
        <v>265.7</v>
      </c>
      <c r="AT66" s="13">
        <v>231.9</v>
      </c>
      <c r="AU66" s="13">
        <v>246.20000000000002</v>
      </c>
      <c r="AV66" s="13">
        <v>262.39999999999998</v>
      </c>
      <c r="AW66" s="13">
        <v>363.2</v>
      </c>
      <c r="AX66" s="13">
        <v>253.9</v>
      </c>
      <c r="AY66" s="13">
        <v>118.2</v>
      </c>
      <c r="AZ66" s="13">
        <v>149.70000000000002</v>
      </c>
      <c r="BA66" s="13">
        <v>257.7</v>
      </c>
      <c r="BB66" s="13">
        <v>227.6</v>
      </c>
      <c r="BC66" s="13">
        <v>404.79999999999995</v>
      </c>
      <c r="BD66" s="13">
        <v>209.7</v>
      </c>
      <c r="BE66" s="13">
        <v>308.5</v>
      </c>
      <c r="BF66" s="13">
        <v>115.19999999999999</v>
      </c>
      <c r="BG66" s="13">
        <v>225.4</v>
      </c>
      <c r="BH66" s="13">
        <v>524.59999999999991</v>
      </c>
      <c r="BI66" s="13">
        <v>372.4</v>
      </c>
      <c r="BJ66" s="13">
        <v>448.7</v>
      </c>
      <c r="BK66" s="13">
        <v>212.9</v>
      </c>
      <c r="BL66" s="13">
        <v>203.64400000000001</v>
      </c>
      <c r="BM66" s="13">
        <v>245.66300000000001</v>
      </c>
      <c r="BN66" s="13">
        <v>190.227</v>
      </c>
      <c r="BO66" s="13">
        <v>159.54599999999999</v>
      </c>
      <c r="BP66" s="13">
        <v>249.095</v>
      </c>
      <c r="BQ66" s="13">
        <v>138.952</v>
      </c>
      <c r="BR66" s="13">
        <v>440.25799999999998</v>
      </c>
      <c r="BS66" s="13">
        <v>209.78100000000001</v>
      </c>
      <c r="BT66" s="13">
        <v>298.70600000000002</v>
      </c>
      <c r="BU66" s="13">
        <v>232.03800000000001</v>
      </c>
      <c r="BV66" s="13">
        <v>350.709</v>
      </c>
      <c r="BW66" s="13">
        <v>333.44400000000002</v>
      </c>
      <c r="BX66" s="13">
        <v>216.125</v>
      </c>
      <c r="BY66" s="13">
        <v>433.18599999999998</v>
      </c>
      <c r="BZ66" s="13">
        <v>302.55399999999997</v>
      </c>
      <c r="CA66" s="13">
        <v>285.91300000000001</v>
      </c>
      <c r="CB66" s="13">
        <v>138.63999999999999</v>
      </c>
      <c r="CC66" s="13">
        <v>238.27799999999999</v>
      </c>
      <c r="CD66" s="13">
        <v>178.47499999999999</v>
      </c>
      <c r="CE66" s="13">
        <v>146.233</v>
      </c>
      <c r="CF66" s="13">
        <v>267.81599999999997</v>
      </c>
      <c r="CG66" s="13">
        <v>163.18600000000001</v>
      </c>
      <c r="CH66" s="13">
        <v>257.41500000000002</v>
      </c>
      <c r="CI66" s="13">
        <v>129.696</v>
      </c>
      <c r="CJ66" s="13">
        <v>292.25799999999998</v>
      </c>
      <c r="CK66" s="13">
        <v>222.67699999999999</v>
      </c>
      <c r="CL66" s="13">
        <v>262.2</v>
      </c>
      <c r="CM66" s="13">
        <v>197.50800000000001</v>
      </c>
      <c r="CN66" s="13">
        <v>117.319</v>
      </c>
      <c r="CO66" s="13">
        <v>165.68199999999999</v>
      </c>
      <c r="CP66" s="13">
        <v>309.93900000000002</v>
      </c>
      <c r="CQ66" s="13">
        <v>215.29300000000001</v>
      </c>
      <c r="CR66" s="13">
        <v>261.99200000000002</v>
      </c>
      <c r="CS66" s="13">
        <v>337.916</v>
      </c>
      <c r="CT66" s="13">
        <v>241.19</v>
      </c>
    </row>
    <row r="67" spans="2:113" x14ac:dyDescent="0.25">
      <c r="B67" s="131"/>
      <c r="C67" s="150"/>
      <c r="D67" s="13">
        <v>283.5</v>
      </c>
      <c r="E67" s="13">
        <v>350.2</v>
      </c>
      <c r="F67" s="13">
        <v>210</v>
      </c>
      <c r="G67" s="13">
        <v>206.8</v>
      </c>
      <c r="H67" s="13">
        <v>294.3</v>
      </c>
      <c r="I67" s="13">
        <v>303.7</v>
      </c>
      <c r="J67" s="13">
        <v>101.3</v>
      </c>
      <c r="K67" s="13">
        <v>238.29999999999998</v>
      </c>
      <c r="L67" s="13">
        <v>207.70000000000002</v>
      </c>
      <c r="M67" s="13">
        <v>369</v>
      </c>
      <c r="N67" s="13">
        <v>207.9</v>
      </c>
      <c r="O67" s="13">
        <v>310.10000000000002</v>
      </c>
      <c r="P67" s="13">
        <v>75.2</v>
      </c>
      <c r="Q67" s="13">
        <v>363</v>
      </c>
      <c r="R67" s="13">
        <v>327.5</v>
      </c>
      <c r="S67" s="13">
        <v>426.5</v>
      </c>
      <c r="T67" s="13">
        <v>247.2</v>
      </c>
      <c r="U67" s="13">
        <v>324</v>
      </c>
      <c r="V67" s="13">
        <v>140.70000000000002</v>
      </c>
      <c r="W67" s="13">
        <v>184.4</v>
      </c>
      <c r="X67" s="13">
        <v>213.5</v>
      </c>
      <c r="Y67" s="13">
        <v>194.5</v>
      </c>
      <c r="Z67" s="13">
        <v>228.29999999999998</v>
      </c>
      <c r="AA67" s="13">
        <v>244</v>
      </c>
      <c r="AB67" s="13">
        <v>173</v>
      </c>
      <c r="AC67" s="13">
        <v>341.7</v>
      </c>
      <c r="AD67" s="13">
        <v>241.5</v>
      </c>
      <c r="AE67" s="13">
        <v>277.40000000000003</v>
      </c>
      <c r="AF67" s="13">
        <v>330.7</v>
      </c>
      <c r="AG67" s="13">
        <v>348</v>
      </c>
      <c r="AH67" s="13">
        <v>143.6</v>
      </c>
      <c r="AI67" s="13">
        <v>253.49999999999997</v>
      </c>
      <c r="AJ67" s="13">
        <v>477.4</v>
      </c>
      <c r="AK67" s="13">
        <v>147.70000000000002</v>
      </c>
      <c r="AL67" s="13">
        <v>451.79999999999995</v>
      </c>
      <c r="AM67" s="13">
        <v>187.5</v>
      </c>
      <c r="AN67" s="13">
        <v>116.89999999999999</v>
      </c>
      <c r="AO67" s="13">
        <v>166.2</v>
      </c>
      <c r="AP67" s="13">
        <v>301.3</v>
      </c>
      <c r="AQ67" s="13">
        <v>141.69999999999999</v>
      </c>
      <c r="AR67" s="13">
        <v>113.4</v>
      </c>
      <c r="AS67" s="13">
        <v>132.19999999999999</v>
      </c>
      <c r="AT67" s="13">
        <v>283.2</v>
      </c>
      <c r="AU67" s="13">
        <v>234.60000000000002</v>
      </c>
      <c r="AV67" s="13">
        <v>171.5</v>
      </c>
      <c r="AW67" s="13">
        <v>273.5</v>
      </c>
      <c r="AX67" s="13">
        <v>131.5</v>
      </c>
      <c r="AY67" s="13">
        <v>166.1</v>
      </c>
      <c r="AZ67" s="13">
        <v>278.89999999999998</v>
      </c>
      <c r="BA67" s="13">
        <v>157.30000000000001</v>
      </c>
      <c r="BB67" s="13">
        <v>215.4</v>
      </c>
      <c r="BC67" s="13">
        <v>332.5</v>
      </c>
      <c r="BD67" s="13">
        <v>225</v>
      </c>
      <c r="BE67" s="13">
        <v>154</v>
      </c>
      <c r="BF67" s="13">
        <v>180.6</v>
      </c>
      <c r="BG67" s="13">
        <v>138.80000000000001</v>
      </c>
      <c r="BH67" s="13">
        <v>247.29999999999998</v>
      </c>
      <c r="BI67" s="13">
        <v>286.7</v>
      </c>
      <c r="BJ67" s="13">
        <v>289.89999999999998</v>
      </c>
      <c r="BK67" s="13">
        <v>261</v>
      </c>
      <c r="BL67" s="13">
        <v>215.29300000000001</v>
      </c>
      <c r="BM67" s="13">
        <v>233.39</v>
      </c>
      <c r="BN67" s="13">
        <v>85.388999999999996</v>
      </c>
      <c r="BO67" s="13">
        <v>188.04300000000001</v>
      </c>
      <c r="BP67" s="13">
        <v>196.46799999999999</v>
      </c>
      <c r="BQ67" s="13">
        <v>321.58699999999999</v>
      </c>
      <c r="BR67" s="13">
        <v>255.023</v>
      </c>
      <c r="BS67" s="13">
        <v>109.727</v>
      </c>
      <c r="BT67" s="13">
        <v>398.44799999999998</v>
      </c>
      <c r="BU67" s="13">
        <v>403.54399999999998</v>
      </c>
      <c r="BV67" s="13">
        <v>129.696</v>
      </c>
      <c r="BW67" s="13">
        <v>227.358</v>
      </c>
      <c r="BX67" s="13">
        <v>186.06700000000001</v>
      </c>
      <c r="BY67" s="13">
        <v>548.42499999999995</v>
      </c>
      <c r="BZ67" s="13">
        <v>371.822</v>
      </c>
      <c r="CA67" s="13">
        <v>308.27499999999998</v>
      </c>
      <c r="CB67" s="13">
        <v>140.096</v>
      </c>
      <c r="CC67" s="13">
        <v>169.01</v>
      </c>
      <c r="CD67" s="13">
        <v>101.40600000000001</v>
      </c>
      <c r="CE67" s="13">
        <v>127.2</v>
      </c>
      <c r="CF67" s="13">
        <v>277.48899999999998</v>
      </c>
      <c r="CG67" s="13">
        <v>245.351</v>
      </c>
      <c r="CH67" s="13">
        <v>333.02800000000002</v>
      </c>
      <c r="CI67" s="13">
        <v>313.995</v>
      </c>
      <c r="CJ67" s="13">
        <v>315.971</v>
      </c>
      <c r="CK67" s="13">
        <v>356.637</v>
      </c>
      <c r="CL67" s="13">
        <v>230.99799999999999</v>
      </c>
      <c r="CM67" s="13">
        <v>479.57299999999998</v>
      </c>
      <c r="CN67" s="13">
        <v>436.72199999999998</v>
      </c>
      <c r="CO67" s="13">
        <v>254.607</v>
      </c>
      <c r="CP67" s="13">
        <v>343.94900000000001</v>
      </c>
      <c r="CQ67" s="13">
        <v>161.72999999999999</v>
      </c>
      <c r="CR67" s="13">
        <v>310.56299999999999</v>
      </c>
      <c r="CS67" s="13">
        <v>257.31099999999998</v>
      </c>
      <c r="CT67" s="13">
        <v>125.01600000000001</v>
      </c>
    </row>
    <row r="68" spans="2:113" x14ac:dyDescent="0.25">
      <c r="B68" s="131"/>
      <c r="C68" s="150"/>
      <c r="D68" s="13">
        <v>172.39999999999998</v>
      </c>
      <c r="E68" s="13">
        <v>247.70000000000002</v>
      </c>
      <c r="F68" s="13">
        <v>306.5</v>
      </c>
      <c r="G68" s="13">
        <v>222.9</v>
      </c>
      <c r="H68" s="13">
        <v>502.1</v>
      </c>
      <c r="I68" s="13">
        <v>221.5</v>
      </c>
      <c r="J68" s="13">
        <v>185.7</v>
      </c>
      <c r="K68" s="13">
        <v>124.10000000000001</v>
      </c>
      <c r="L68" s="13">
        <v>435.6</v>
      </c>
      <c r="M68" s="13">
        <v>119.7</v>
      </c>
      <c r="N68" s="13">
        <v>385.7</v>
      </c>
      <c r="O68" s="13">
        <v>228</v>
      </c>
      <c r="P68" s="13">
        <v>272.40000000000003</v>
      </c>
      <c r="Q68" s="13">
        <v>196.6</v>
      </c>
      <c r="R68" s="13">
        <v>92.460000000000008</v>
      </c>
      <c r="S68" s="13">
        <v>372.2</v>
      </c>
      <c r="T68" s="13">
        <v>406.40000000000003</v>
      </c>
      <c r="U68" s="13">
        <v>348.2</v>
      </c>
      <c r="V68" s="13">
        <v>275.40000000000003</v>
      </c>
      <c r="W68" s="13">
        <v>170.29999999999998</v>
      </c>
      <c r="X68" s="13">
        <v>307.89999999999998</v>
      </c>
      <c r="Y68" s="13">
        <v>155.6</v>
      </c>
      <c r="Z68" s="13">
        <v>449.79999999999995</v>
      </c>
      <c r="AA68" s="13">
        <v>149.4</v>
      </c>
      <c r="AB68" s="13">
        <v>187.3</v>
      </c>
      <c r="AC68" s="13">
        <v>374.8</v>
      </c>
      <c r="AD68" s="13">
        <v>127.60000000000001</v>
      </c>
      <c r="AE68" s="13">
        <v>422.1</v>
      </c>
      <c r="AF68" s="13">
        <v>226.2</v>
      </c>
      <c r="AG68" s="13">
        <v>378.59999999999997</v>
      </c>
      <c r="AH68" s="13">
        <v>516.90000000000009</v>
      </c>
      <c r="AI68" s="13">
        <v>141</v>
      </c>
      <c r="AJ68" s="13">
        <v>314.09999999999997</v>
      </c>
      <c r="AK68" s="13">
        <v>501.3</v>
      </c>
      <c r="AL68" s="13">
        <v>122.3</v>
      </c>
      <c r="AM68" s="13">
        <v>160.19999999999999</v>
      </c>
      <c r="AN68" s="13">
        <v>298.7</v>
      </c>
      <c r="AO68" s="13">
        <v>226.5</v>
      </c>
      <c r="AP68" s="13">
        <v>247.1</v>
      </c>
      <c r="AQ68" s="13">
        <v>301.5</v>
      </c>
      <c r="AR68" s="13">
        <v>104.4</v>
      </c>
      <c r="AS68" s="13">
        <v>123.39999999999999</v>
      </c>
      <c r="AT68" s="13">
        <v>299.60000000000002</v>
      </c>
      <c r="AU68" s="13">
        <v>332.7</v>
      </c>
      <c r="AV68" s="13">
        <v>108.9</v>
      </c>
      <c r="AW68" s="13">
        <v>250.60000000000002</v>
      </c>
      <c r="AX68" s="13">
        <v>224.4</v>
      </c>
      <c r="AY68" s="13">
        <v>119.7</v>
      </c>
      <c r="AZ68" s="13">
        <v>157.30000000000001</v>
      </c>
      <c r="BA68" s="13">
        <v>237.1</v>
      </c>
      <c r="BB68" s="13">
        <v>251.29999999999998</v>
      </c>
      <c r="BC68" s="13">
        <v>367.5</v>
      </c>
      <c r="BD68" s="13">
        <v>381.90000000000003</v>
      </c>
      <c r="BE68" s="13">
        <v>343.90000000000003</v>
      </c>
      <c r="BF68" s="13">
        <v>167.6</v>
      </c>
      <c r="BG68" s="13">
        <v>223</v>
      </c>
      <c r="BH68" s="13">
        <v>200.8</v>
      </c>
      <c r="BI68" s="13">
        <v>175.7</v>
      </c>
      <c r="BJ68" s="13">
        <v>394.9</v>
      </c>
      <c r="BK68" s="13">
        <v>365.2</v>
      </c>
      <c r="BL68" s="13">
        <v>189.81100000000001</v>
      </c>
      <c r="BM68" s="13">
        <v>134.16800000000001</v>
      </c>
      <c r="BN68" s="13">
        <v>131.15199999999999</v>
      </c>
      <c r="BO68" s="13">
        <v>224.75800000000001</v>
      </c>
      <c r="BP68" s="13">
        <v>136.24799999999999</v>
      </c>
      <c r="BQ68" s="13">
        <v>339.68400000000003</v>
      </c>
      <c r="BR68" s="13">
        <v>246.39099999999999</v>
      </c>
      <c r="BS68" s="13">
        <v>87.364999999999995</v>
      </c>
      <c r="BT68" s="13">
        <v>125.12</v>
      </c>
      <c r="BU68" s="13">
        <v>346.86099999999999</v>
      </c>
      <c r="BV68" s="13">
        <v>226.214</v>
      </c>
      <c r="BW68" s="13">
        <v>169.53</v>
      </c>
      <c r="BX68" s="13">
        <v>305.36200000000002</v>
      </c>
      <c r="BY68" s="13">
        <v>241.50299999999999</v>
      </c>
      <c r="BZ68" s="13">
        <v>306.81799999999998</v>
      </c>
      <c r="CA68" s="13">
        <v>218.72499999999999</v>
      </c>
      <c r="CB68" s="13">
        <v>282.79300000000001</v>
      </c>
      <c r="CC68" s="13">
        <v>368.286</v>
      </c>
      <c r="CD68" s="13">
        <v>213.941</v>
      </c>
      <c r="CE68" s="13">
        <v>295.89800000000002</v>
      </c>
      <c r="CF68" s="13">
        <v>263.24</v>
      </c>
      <c r="CG68" s="13">
        <v>185.755</v>
      </c>
      <c r="CH68" s="13">
        <v>520.65499999999997</v>
      </c>
      <c r="CI68" s="13">
        <v>420.08100000000002</v>
      </c>
      <c r="CJ68" s="13">
        <v>228.50200000000001</v>
      </c>
      <c r="CK68" s="13">
        <v>229.75</v>
      </c>
      <c r="CL68" s="13">
        <v>193.86799999999999</v>
      </c>
      <c r="CM68" s="13">
        <v>305.67399999999998</v>
      </c>
      <c r="CN68" s="13">
        <v>273.64</v>
      </c>
      <c r="CO68" s="13">
        <v>208.74100000000001</v>
      </c>
      <c r="CP68" s="13">
        <v>228.398</v>
      </c>
      <c r="CQ68" s="13">
        <v>370.88600000000002</v>
      </c>
      <c r="CR68" s="13">
        <v>173.79400000000001</v>
      </c>
      <c r="CS68" s="13">
        <v>194.28399999999999</v>
      </c>
      <c r="CT68" s="13">
        <v>114.303</v>
      </c>
    </row>
    <row r="69" spans="2:113" x14ac:dyDescent="0.25">
      <c r="B69" s="131"/>
      <c r="C69" s="150"/>
      <c r="D69" s="13">
        <v>284.8</v>
      </c>
      <c r="E69" s="13">
        <v>425.2</v>
      </c>
      <c r="F69" s="13">
        <v>238.1</v>
      </c>
      <c r="G69" s="13">
        <v>185.2</v>
      </c>
      <c r="H69" s="13">
        <v>555.79999999999995</v>
      </c>
      <c r="I69" s="13">
        <v>243.60000000000002</v>
      </c>
      <c r="J69" s="13">
        <v>503.1</v>
      </c>
      <c r="K69" s="13">
        <v>174.1</v>
      </c>
      <c r="L69" s="13">
        <v>300.59999999999997</v>
      </c>
      <c r="M69" s="13">
        <v>206.6</v>
      </c>
      <c r="N69" s="13">
        <v>149</v>
      </c>
      <c r="O69" s="13">
        <v>273.5</v>
      </c>
      <c r="P69" s="13">
        <v>343.2</v>
      </c>
      <c r="Q69" s="13">
        <v>195.70000000000002</v>
      </c>
      <c r="R69" s="13">
        <v>271.39999999999998</v>
      </c>
      <c r="S69" s="13">
        <v>339.40000000000003</v>
      </c>
      <c r="T69" s="13">
        <v>193.5</v>
      </c>
      <c r="U69" s="13">
        <v>117.8</v>
      </c>
      <c r="V69" s="13">
        <v>111</v>
      </c>
      <c r="W69" s="13">
        <v>300</v>
      </c>
      <c r="X69" s="13">
        <v>150.6</v>
      </c>
      <c r="Y69" s="13">
        <v>438.20000000000005</v>
      </c>
      <c r="Z69" s="13">
        <v>146</v>
      </c>
      <c r="AA69" s="13">
        <v>224.2</v>
      </c>
      <c r="AB69" s="13">
        <v>257.3</v>
      </c>
      <c r="AC69" s="13">
        <v>257.7</v>
      </c>
      <c r="AD69" s="13">
        <v>329.29999999999995</v>
      </c>
      <c r="AE69" s="13">
        <v>334.2</v>
      </c>
      <c r="AF69" s="13">
        <v>104.1</v>
      </c>
      <c r="AG69" s="13">
        <v>200.10000000000002</v>
      </c>
      <c r="AH69" s="13">
        <v>303.2</v>
      </c>
      <c r="AI69" s="13">
        <v>147.30000000000001</v>
      </c>
      <c r="AJ69" s="13">
        <v>142.4</v>
      </c>
      <c r="AK69" s="13">
        <v>234.79999999999998</v>
      </c>
      <c r="AL69" s="13">
        <v>288.8</v>
      </c>
      <c r="AM69" s="13">
        <v>328.5</v>
      </c>
      <c r="AN69" s="13">
        <v>232.5</v>
      </c>
      <c r="AO69" s="13">
        <v>277.79999999999995</v>
      </c>
      <c r="AP69" s="13">
        <v>235.1</v>
      </c>
      <c r="AQ69" s="13">
        <v>272.90000000000003</v>
      </c>
      <c r="AR69" s="13">
        <v>288.70000000000005</v>
      </c>
      <c r="AS69" s="13">
        <v>179.6</v>
      </c>
      <c r="AT69" s="13">
        <v>479.5</v>
      </c>
      <c r="AU69" s="13">
        <v>194.79999999999998</v>
      </c>
      <c r="AV69" s="13">
        <v>142.5</v>
      </c>
      <c r="AW69" s="13">
        <v>171.9</v>
      </c>
      <c r="AX69" s="13">
        <v>315.79999999999995</v>
      </c>
      <c r="AY69" s="13">
        <v>285.60000000000002</v>
      </c>
      <c r="AZ69" s="13">
        <v>264.39999999999998</v>
      </c>
      <c r="BA69" s="13">
        <v>261.90000000000003</v>
      </c>
      <c r="BB69" s="13">
        <v>259.8</v>
      </c>
      <c r="BC69" s="13">
        <v>381.6</v>
      </c>
      <c r="BD69" s="13">
        <v>378</v>
      </c>
      <c r="BE69" s="13">
        <v>252.1</v>
      </c>
      <c r="BF69" s="13">
        <v>176.3</v>
      </c>
      <c r="BG69" s="13">
        <v>298</v>
      </c>
      <c r="BH69" s="13">
        <v>302.89999999999998</v>
      </c>
      <c r="BI69" s="13">
        <v>257.7</v>
      </c>
      <c r="BJ69" s="13">
        <v>394.09999999999997</v>
      </c>
      <c r="BK69" s="13">
        <v>289.39999999999998</v>
      </c>
      <c r="BL69" s="13">
        <v>213.21299999999999</v>
      </c>
      <c r="BM69" s="13">
        <v>206.97200000000001</v>
      </c>
      <c r="BN69" s="13">
        <v>152.05699999999999</v>
      </c>
      <c r="BO69" s="13">
        <v>181.90700000000001</v>
      </c>
      <c r="BP69" s="13">
        <v>253.255</v>
      </c>
      <c r="BQ69" s="13">
        <v>235.262</v>
      </c>
      <c r="BR69" s="13">
        <v>198.34</v>
      </c>
      <c r="BS69" s="13">
        <v>265.63200000000001</v>
      </c>
      <c r="BT69" s="13">
        <v>449.20299999999997</v>
      </c>
      <c r="BU69" s="13">
        <v>465.012</v>
      </c>
      <c r="BV69" s="13">
        <v>270</v>
      </c>
      <c r="BW69" s="13">
        <v>411.86500000000001</v>
      </c>
      <c r="BX69" s="13">
        <v>244.935</v>
      </c>
      <c r="BY69" s="13">
        <v>246.07900000000001</v>
      </c>
      <c r="BZ69" s="13">
        <v>276.03300000000002</v>
      </c>
      <c r="CA69" s="13">
        <v>321.58699999999999</v>
      </c>
      <c r="CB69" s="13">
        <v>119.711</v>
      </c>
      <c r="CC69" s="13">
        <v>273.952</v>
      </c>
      <c r="CD69" s="13">
        <v>189.083</v>
      </c>
      <c r="CE69" s="13">
        <v>153.51300000000001</v>
      </c>
      <c r="CF69" s="13">
        <v>123.039</v>
      </c>
      <c r="CG69" s="13">
        <v>247.01499999999999</v>
      </c>
      <c r="CH69" s="13">
        <v>181.90700000000001</v>
      </c>
      <c r="CI69" s="13">
        <v>587.32299999999998</v>
      </c>
      <c r="CJ69" s="13">
        <v>231.102</v>
      </c>
      <c r="CK69" s="13">
        <v>103.694</v>
      </c>
      <c r="CL69" s="13">
        <v>401.77600000000001</v>
      </c>
      <c r="CM69" s="13">
        <v>192.30799999999999</v>
      </c>
      <c r="CN69" s="13">
        <v>319.71499999999997</v>
      </c>
      <c r="CO69" s="13">
        <v>183.98699999999999</v>
      </c>
      <c r="CP69" s="13">
        <v>364.75</v>
      </c>
      <c r="CQ69" s="13">
        <v>197.09200000000001</v>
      </c>
      <c r="CR69" s="13">
        <v>154.24100000000001</v>
      </c>
      <c r="CS69" s="13">
        <v>380.87099999999998</v>
      </c>
      <c r="CT69" s="13">
        <v>91.837999999999994</v>
      </c>
    </row>
    <row r="70" spans="2:113" x14ac:dyDescent="0.25">
      <c r="B70" s="131"/>
      <c r="C70" s="150"/>
      <c r="D70" s="13">
        <v>145.6</v>
      </c>
      <c r="E70" s="13">
        <v>263.39999999999998</v>
      </c>
      <c r="F70" s="13">
        <v>206.89999999999998</v>
      </c>
      <c r="G70" s="13">
        <v>379.5</v>
      </c>
      <c r="H70" s="13">
        <v>866.9</v>
      </c>
      <c r="I70" s="13">
        <v>229.4</v>
      </c>
      <c r="J70" s="13">
        <v>378.2</v>
      </c>
      <c r="K70" s="13">
        <v>161.9</v>
      </c>
      <c r="L70" s="13">
        <v>235.5</v>
      </c>
      <c r="M70" s="13">
        <v>317.60000000000002</v>
      </c>
      <c r="N70" s="13">
        <v>335.2</v>
      </c>
      <c r="O70" s="13">
        <v>356.3</v>
      </c>
      <c r="P70" s="13">
        <v>337.40000000000003</v>
      </c>
      <c r="Q70" s="13">
        <v>127.79999999999998</v>
      </c>
      <c r="R70" s="13">
        <v>204</v>
      </c>
      <c r="S70" s="13">
        <v>209.4</v>
      </c>
      <c r="T70" s="13">
        <v>225.4</v>
      </c>
      <c r="U70" s="13">
        <v>320.2</v>
      </c>
      <c r="V70" s="13">
        <v>350.3</v>
      </c>
      <c r="W70" s="13">
        <v>208.8</v>
      </c>
      <c r="X70" s="13">
        <v>136.1</v>
      </c>
      <c r="Y70" s="13">
        <v>265.60000000000002</v>
      </c>
      <c r="Z70" s="13">
        <v>241.7</v>
      </c>
      <c r="AA70" s="13">
        <v>113.1</v>
      </c>
      <c r="AB70" s="13">
        <v>268.40000000000003</v>
      </c>
      <c r="AC70" s="13">
        <v>610.5</v>
      </c>
      <c r="AD70" s="13">
        <v>240.5</v>
      </c>
      <c r="AE70" s="13">
        <v>215.89999999999998</v>
      </c>
      <c r="AF70" s="13">
        <v>167.8</v>
      </c>
      <c r="AG70" s="13">
        <v>245.4</v>
      </c>
      <c r="AH70" s="13">
        <v>235.5</v>
      </c>
      <c r="AI70" s="13">
        <v>391.40000000000003</v>
      </c>
      <c r="AJ70" s="13">
        <v>306.89999999999998</v>
      </c>
      <c r="AK70" s="13">
        <v>385</v>
      </c>
      <c r="AL70" s="13">
        <v>525</v>
      </c>
      <c r="AM70" s="13">
        <v>235.70000000000002</v>
      </c>
      <c r="AN70" s="13">
        <v>169.2</v>
      </c>
      <c r="AO70" s="13">
        <v>265</v>
      </c>
      <c r="AP70" s="13">
        <v>205.60000000000002</v>
      </c>
      <c r="AQ70" s="13">
        <v>316.89999999999998</v>
      </c>
      <c r="AR70" s="13">
        <v>188.29999999999998</v>
      </c>
      <c r="AS70" s="13">
        <v>207.6</v>
      </c>
      <c r="AT70" s="13">
        <v>318.09999999999997</v>
      </c>
      <c r="AU70" s="13">
        <v>241.9</v>
      </c>
      <c r="AV70" s="13">
        <v>184.20000000000002</v>
      </c>
      <c r="AW70" s="13">
        <v>145.20000000000002</v>
      </c>
      <c r="AX70" s="13">
        <v>227.4</v>
      </c>
      <c r="AY70" s="13">
        <v>197.8</v>
      </c>
      <c r="AZ70" s="13">
        <v>248.79999999999998</v>
      </c>
      <c r="BA70" s="13">
        <v>246.89999999999998</v>
      </c>
      <c r="BB70" s="13">
        <v>249.2</v>
      </c>
      <c r="BC70" s="13">
        <v>428.3</v>
      </c>
      <c r="BD70" s="13">
        <v>475.1</v>
      </c>
      <c r="BE70" s="13">
        <v>211.7</v>
      </c>
      <c r="BF70" s="13">
        <v>187.8</v>
      </c>
      <c r="BG70" s="13">
        <v>273.29999999999995</v>
      </c>
      <c r="BH70" s="13">
        <v>207.5</v>
      </c>
      <c r="BI70" s="13">
        <v>175.60000000000002</v>
      </c>
      <c r="BJ70" s="13">
        <v>403.2</v>
      </c>
      <c r="BK70" s="13">
        <v>433.1</v>
      </c>
      <c r="BL70" s="13">
        <v>124.18300000000001</v>
      </c>
      <c r="BM70" s="13">
        <v>154.137</v>
      </c>
      <c r="BN70" s="13">
        <v>180.13900000000001</v>
      </c>
      <c r="BO70" s="13">
        <v>148.625</v>
      </c>
      <c r="BP70" s="13">
        <v>179.619</v>
      </c>
      <c r="BQ70" s="13">
        <v>255.12700000000001</v>
      </c>
      <c r="BR70" s="13">
        <v>173.69</v>
      </c>
      <c r="BS70" s="13">
        <v>213.005</v>
      </c>
      <c r="BT70" s="13">
        <v>272.28800000000001</v>
      </c>
      <c r="BU70" s="13">
        <v>213.52500000000001</v>
      </c>
      <c r="BV70" s="13">
        <v>289.34500000000003</v>
      </c>
      <c r="BW70" s="13">
        <v>509.00700000000001</v>
      </c>
      <c r="BX70" s="13">
        <v>261.57600000000002</v>
      </c>
      <c r="BY70" s="13">
        <v>363.71</v>
      </c>
      <c r="BZ70" s="13">
        <v>104.83799999999999</v>
      </c>
      <c r="CA70" s="13">
        <v>277.48899999999998</v>
      </c>
      <c r="CB70" s="13">
        <v>113.367</v>
      </c>
      <c r="CC70" s="13">
        <v>200.21199999999999</v>
      </c>
      <c r="CD70" s="13">
        <v>98.805999999999997</v>
      </c>
      <c r="CE70" s="13">
        <v>227.87799999999999</v>
      </c>
      <c r="CF70" s="13">
        <v>475.82900000000001</v>
      </c>
      <c r="CG70" s="13">
        <v>237.55</v>
      </c>
      <c r="CH70" s="13">
        <v>228.19</v>
      </c>
      <c r="CI70" s="13">
        <v>334.17200000000003</v>
      </c>
      <c r="CJ70" s="13">
        <v>330.22</v>
      </c>
      <c r="CK70" s="13">
        <v>121.375</v>
      </c>
      <c r="CL70" s="13">
        <v>160.898</v>
      </c>
      <c r="CM70" s="13">
        <v>204.99600000000001</v>
      </c>
      <c r="CN70" s="13">
        <v>323.875</v>
      </c>
      <c r="CO70" s="13">
        <v>264.904</v>
      </c>
      <c r="CP70" s="13">
        <v>476.97300000000001</v>
      </c>
      <c r="CQ70" s="13">
        <v>127.824</v>
      </c>
      <c r="CR70" s="13">
        <v>299.95400000000001</v>
      </c>
      <c r="CS70" s="13">
        <v>365.99799999999999</v>
      </c>
      <c r="CT70" s="13">
        <v>141.34399999999999</v>
      </c>
    </row>
    <row r="71" spans="2:113" x14ac:dyDescent="0.25">
      <c r="B71" s="131"/>
      <c r="C71" s="150"/>
      <c r="D71" s="13">
        <v>331.4</v>
      </c>
      <c r="E71" s="13">
        <v>209.5</v>
      </c>
      <c r="F71" s="13">
        <v>197.3</v>
      </c>
      <c r="G71" s="13">
        <v>236.3</v>
      </c>
      <c r="H71" s="13">
        <v>425.5</v>
      </c>
      <c r="I71" s="13">
        <v>210.9</v>
      </c>
      <c r="J71" s="13">
        <v>136</v>
      </c>
      <c r="K71" s="13">
        <v>233</v>
      </c>
      <c r="L71" s="13">
        <v>190.2</v>
      </c>
      <c r="M71" s="13">
        <v>223.1</v>
      </c>
      <c r="N71" s="13">
        <v>293.59999999999997</v>
      </c>
      <c r="O71" s="13">
        <v>192.7</v>
      </c>
      <c r="P71" s="13">
        <v>288.5</v>
      </c>
      <c r="Q71" s="13">
        <v>216.70000000000002</v>
      </c>
      <c r="R71" s="13">
        <v>359.5</v>
      </c>
      <c r="S71" s="13">
        <v>294.8</v>
      </c>
      <c r="T71" s="13">
        <v>310.3</v>
      </c>
      <c r="U71" s="13">
        <v>330.40000000000003</v>
      </c>
      <c r="V71" s="13">
        <v>312</v>
      </c>
      <c r="W71" s="13">
        <v>213.4</v>
      </c>
      <c r="X71" s="13">
        <v>180.5</v>
      </c>
      <c r="Y71" s="13">
        <v>150.9</v>
      </c>
      <c r="Z71" s="13">
        <v>279.5</v>
      </c>
      <c r="AA71" s="13">
        <v>142.5</v>
      </c>
      <c r="AB71" s="13">
        <v>247.1</v>
      </c>
      <c r="AC71" s="13">
        <v>620.4</v>
      </c>
      <c r="AD71" s="13">
        <v>251.79999999999998</v>
      </c>
      <c r="AE71" s="13">
        <v>191.39999999999998</v>
      </c>
      <c r="AF71" s="13">
        <v>233.20000000000002</v>
      </c>
      <c r="AG71" s="13">
        <v>340.8</v>
      </c>
      <c r="AH71" s="13">
        <v>195.89999999999998</v>
      </c>
      <c r="AI71" s="13">
        <v>310.5</v>
      </c>
      <c r="AJ71" s="13">
        <v>286.20000000000005</v>
      </c>
      <c r="AK71" s="13">
        <v>190.9</v>
      </c>
      <c r="AL71" s="13">
        <v>194</v>
      </c>
      <c r="AM71" s="13">
        <v>267.8</v>
      </c>
      <c r="AN71" s="13">
        <v>347.09999999999997</v>
      </c>
      <c r="AO71" s="13">
        <v>196.89999999999998</v>
      </c>
      <c r="AP71" s="13">
        <v>384.1</v>
      </c>
      <c r="AQ71" s="13">
        <v>122.19999999999999</v>
      </c>
      <c r="AR71" s="13">
        <v>144.79999999999998</v>
      </c>
      <c r="AS71" s="13">
        <v>268.40000000000003</v>
      </c>
      <c r="AT71" s="13">
        <v>273</v>
      </c>
      <c r="AU71" s="13">
        <v>218.2</v>
      </c>
      <c r="AV71" s="13">
        <v>167.1</v>
      </c>
      <c r="AW71" s="13">
        <v>234</v>
      </c>
      <c r="AX71" s="13">
        <v>237</v>
      </c>
      <c r="AY71" s="13">
        <v>233.20000000000002</v>
      </c>
      <c r="AZ71" s="13">
        <v>155.9</v>
      </c>
      <c r="BA71" s="13">
        <v>196.4</v>
      </c>
      <c r="BB71" s="13">
        <v>217.4</v>
      </c>
      <c r="BC71" s="13">
        <v>388.8</v>
      </c>
      <c r="BD71" s="13">
        <v>133.9</v>
      </c>
      <c r="BE71" s="13">
        <v>512.30000000000007</v>
      </c>
      <c r="BF71" s="13">
        <v>445.09999999999997</v>
      </c>
      <c r="BG71" s="13">
        <v>248.79999999999998</v>
      </c>
      <c r="BH71" s="13">
        <v>177.89999999999998</v>
      </c>
      <c r="BI71" s="13">
        <v>133.10000000000002</v>
      </c>
      <c r="BJ71" s="13">
        <v>255.20000000000002</v>
      </c>
      <c r="BK71" s="13">
        <v>507.4</v>
      </c>
      <c r="BL71" s="13">
        <v>140.82400000000001</v>
      </c>
      <c r="BM71" s="13">
        <v>108.791</v>
      </c>
      <c r="BN71" s="13">
        <v>227.15</v>
      </c>
      <c r="BO71" s="13">
        <v>207.90799999999999</v>
      </c>
      <c r="BP71" s="13">
        <v>179.30699999999999</v>
      </c>
      <c r="BQ71" s="13">
        <v>272.70400000000001</v>
      </c>
      <c r="BR71" s="13">
        <v>148.10499999999999</v>
      </c>
      <c r="BS71" s="13">
        <v>226.006</v>
      </c>
      <c r="BT71" s="13">
        <v>343.84500000000003</v>
      </c>
      <c r="BU71" s="13">
        <v>228.50200000000001</v>
      </c>
      <c r="BV71" s="13">
        <v>151.53700000000001</v>
      </c>
      <c r="BW71" s="13">
        <v>300.26600000000002</v>
      </c>
      <c r="BX71" s="13">
        <v>170.77799999999999</v>
      </c>
      <c r="BY71" s="13">
        <v>298.91399999999999</v>
      </c>
      <c r="BZ71" s="13">
        <v>143.21700000000001</v>
      </c>
      <c r="CA71" s="13">
        <v>425.38600000000002</v>
      </c>
      <c r="CB71" s="13">
        <v>159.65</v>
      </c>
      <c r="CC71" s="13">
        <v>110.455</v>
      </c>
      <c r="CD71" s="13">
        <v>213.62899999999999</v>
      </c>
      <c r="CE71" s="13">
        <v>222.67699999999999</v>
      </c>
      <c r="CF71" s="13">
        <v>318.98700000000002</v>
      </c>
      <c r="CG71" s="13">
        <v>312.851</v>
      </c>
      <c r="CH71" s="13">
        <v>386.17500000000001</v>
      </c>
      <c r="CI71" s="13">
        <v>464.7</v>
      </c>
      <c r="CJ71" s="13">
        <v>472.81200000000001</v>
      </c>
      <c r="CK71" s="13">
        <v>134.584</v>
      </c>
      <c r="CL71" s="13">
        <v>229.64599999999999</v>
      </c>
      <c r="CM71" s="13">
        <v>177.643</v>
      </c>
      <c r="CN71" s="13">
        <v>109.41500000000001</v>
      </c>
      <c r="CO71" s="13">
        <v>125.536</v>
      </c>
      <c r="CP71" s="13">
        <v>447.435</v>
      </c>
      <c r="CQ71" s="13">
        <v>267.608</v>
      </c>
      <c r="CR71" s="13">
        <v>320.02699999999999</v>
      </c>
      <c r="CS71" s="13">
        <v>179.619</v>
      </c>
      <c r="CT71" s="13">
        <v>149.66499999999999</v>
      </c>
    </row>
    <row r="72" spans="2:113" x14ac:dyDescent="0.25">
      <c r="B72" s="131"/>
      <c r="C72" s="150"/>
      <c r="D72" s="13">
        <v>324.7</v>
      </c>
      <c r="E72" s="13">
        <v>210.5</v>
      </c>
      <c r="F72" s="13">
        <v>194.79999999999998</v>
      </c>
      <c r="G72" s="13">
        <v>287.3</v>
      </c>
      <c r="H72" s="13">
        <v>404.79999999999995</v>
      </c>
      <c r="I72" s="13">
        <v>292.5</v>
      </c>
      <c r="J72" s="13">
        <v>291</v>
      </c>
      <c r="K72" s="13">
        <v>245.6</v>
      </c>
      <c r="L72" s="13">
        <v>109.7</v>
      </c>
      <c r="M72" s="13">
        <v>186.60000000000002</v>
      </c>
      <c r="N72" s="13">
        <v>232.9</v>
      </c>
      <c r="O72" s="13">
        <v>334.2</v>
      </c>
      <c r="P72" s="13">
        <v>161.69999999999999</v>
      </c>
      <c r="Q72" s="13">
        <v>150.9</v>
      </c>
      <c r="R72" s="13">
        <v>316.8</v>
      </c>
      <c r="S72" s="13">
        <v>179.2</v>
      </c>
      <c r="T72" s="13">
        <v>447.59999999999997</v>
      </c>
      <c r="U72" s="13">
        <v>141.80000000000001</v>
      </c>
      <c r="V72" s="13">
        <v>198.70000000000002</v>
      </c>
      <c r="W72" s="13">
        <v>251.79999999999998</v>
      </c>
      <c r="X72" s="13">
        <v>210</v>
      </c>
      <c r="Y72" s="13">
        <v>155.5</v>
      </c>
      <c r="Z72" s="13">
        <v>456.2</v>
      </c>
      <c r="AA72" s="13">
        <v>213.20000000000002</v>
      </c>
      <c r="AB72" s="13">
        <v>174.6</v>
      </c>
      <c r="AC72" s="13">
        <v>571.9</v>
      </c>
      <c r="AD72" s="13">
        <v>189.8</v>
      </c>
      <c r="AE72" s="13">
        <v>196.1</v>
      </c>
      <c r="AF72" s="13">
        <v>274.90000000000003</v>
      </c>
      <c r="AG72" s="13">
        <v>213.9</v>
      </c>
      <c r="AH72" s="13">
        <v>161.4</v>
      </c>
      <c r="AI72" s="13">
        <v>345.8</v>
      </c>
      <c r="AJ72" s="13">
        <v>327.9</v>
      </c>
      <c r="AK72" s="13">
        <v>194.9</v>
      </c>
      <c r="AL72" s="13">
        <v>272.40000000000003</v>
      </c>
      <c r="AM72" s="13">
        <v>115.4</v>
      </c>
      <c r="AN72" s="13">
        <v>131.5</v>
      </c>
      <c r="AO72" s="13">
        <v>154.6</v>
      </c>
      <c r="AP72" s="13">
        <v>204</v>
      </c>
      <c r="AQ72" s="13">
        <v>371.7</v>
      </c>
      <c r="AR72" s="13">
        <v>205.79999999999998</v>
      </c>
      <c r="AS72" s="13">
        <v>169.2</v>
      </c>
      <c r="AT72" s="13">
        <v>272.3</v>
      </c>
      <c r="AU72" s="13">
        <v>161.19999999999999</v>
      </c>
      <c r="AV72" s="13">
        <v>312.7</v>
      </c>
      <c r="AW72" s="13">
        <v>120</v>
      </c>
      <c r="AX72" s="13">
        <v>235.70000000000002</v>
      </c>
      <c r="AY72" s="13">
        <v>96.62</v>
      </c>
      <c r="AZ72" s="13">
        <v>131.19999999999999</v>
      </c>
      <c r="BA72" s="13">
        <v>234.79999999999998</v>
      </c>
      <c r="BB72" s="13">
        <v>297.10000000000002</v>
      </c>
      <c r="BC72" s="13">
        <v>399.2</v>
      </c>
      <c r="BD72" s="13">
        <v>262.09999999999997</v>
      </c>
      <c r="BE72" s="13">
        <v>247.6</v>
      </c>
      <c r="BF72" s="13">
        <v>330.2</v>
      </c>
      <c r="BG72" s="13">
        <v>292.40000000000003</v>
      </c>
      <c r="BH72" s="13">
        <v>199</v>
      </c>
      <c r="BI72" s="13">
        <v>163.1</v>
      </c>
      <c r="BJ72" s="13">
        <v>305.3</v>
      </c>
      <c r="BK72" s="13">
        <v>438.59999999999997</v>
      </c>
      <c r="BL72" s="13">
        <v>180.971</v>
      </c>
      <c r="BM72" s="13">
        <v>212.48500000000001</v>
      </c>
      <c r="BN72" s="13">
        <v>235.47</v>
      </c>
      <c r="BO72" s="13">
        <v>254.08699999999999</v>
      </c>
      <c r="BP72" s="13">
        <v>198.86</v>
      </c>
      <c r="BQ72" s="13">
        <v>294.13</v>
      </c>
      <c r="BR72" s="13">
        <v>174.41800000000001</v>
      </c>
      <c r="BS72" s="13">
        <v>291.52999999999997</v>
      </c>
      <c r="BT72" s="13">
        <v>540.72799999999995</v>
      </c>
      <c r="BU72" s="13">
        <v>220.70099999999999</v>
      </c>
      <c r="BV72" s="13">
        <v>183.779</v>
      </c>
      <c r="BW72" s="13">
        <v>306.714</v>
      </c>
      <c r="BX72" s="13">
        <v>314.30700000000002</v>
      </c>
      <c r="BY72" s="13">
        <v>430.274</v>
      </c>
      <c r="BZ72" s="13">
        <v>200.42</v>
      </c>
      <c r="CA72" s="13">
        <v>196.46799999999999</v>
      </c>
      <c r="CB72" s="13">
        <v>189.91499999999999</v>
      </c>
      <c r="CC72" s="13">
        <v>216.95699999999999</v>
      </c>
      <c r="CD72" s="13">
        <v>174.21</v>
      </c>
      <c r="CE72" s="13">
        <v>188.14699999999999</v>
      </c>
      <c r="CF72" s="13">
        <v>255.23099999999999</v>
      </c>
      <c r="CG72" s="13">
        <v>322.83499999999998</v>
      </c>
      <c r="CH72" s="13">
        <v>329.18</v>
      </c>
      <c r="CI72" s="13">
        <v>272.392</v>
      </c>
      <c r="CJ72" s="13">
        <v>241.50299999999999</v>
      </c>
      <c r="CK72" s="13">
        <v>192.20400000000001</v>
      </c>
      <c r="CL72" s="13">
        <v>361.73399999999998</v>
      </c>
      <c r="CM72" s="13">
        <v>460.54</v>
      </c>
      <c r="CN72" s="13">
        <v>83.724999999999994</v>
      </c>
      <c r="CO72" s="13">
        <v>150.185</v>
      </c>
      <c r="CP72" s="13">
        <v>496.52600000000001</v>
      </c>
      <c r="CQ72" s="13">
        <v>107.854</v>
      </c>
      <c r="CR72" s="13">
        <v>113.887</v>
      </c>
      <c r="CS72" s="13">
        <v>149.041</v>
      </c>
      <c r="CT72" s="13">
        <v>163.49799999999999</v>
      </c>
    </row>
    <row r="73" spans="2:113" x14ac:dyDescent="0.25">
      <c r="B73" s="131"/>
      <c r="C73" s="150"/>
      <c r="D73" s="13">
        <v>341.90000000000003</v>
      </c>
      <c r="E73" s="13">
        <v>239.6</v>
      </c>
      <c r="F73" s="13">
        <v>298.09999999999997</v>
      </c>
      <c r="G73" s="13">
        <v>295.79999999999995</v>
      </c>
      <c r="H73" s="13">
        <v>327.8</v>
      </c>
      <c r="I73" s="13">
        <v>276.39999999999998</v>
      </c>
      <c r="J73" s="13">
        <v>144.20000000000002</v>
      </c>
      <c r="K73" s="13">
        <v>217.6</v>
      </c>
      <c r="L73" s="13">
        <v>163.39999999999998</v>
      </c>
      <c r="M73" s="13">
        <v>194.4</v>
      </c>
      <c r="N73" s="13">
        <v>162</v>
      </c>
      <c r="O73" s="13">
        <v>229</v>
      </c>
      <c r="P73" s="13">
        <v>201.10000000000002</v>
      </c>
      <c r="Q73" s="13">
        <v>364.5</v>
      </c>
      <c r="R73" s="13">
        <v>344.5</v>
      </c>
      <c r="S73" s="13">
        <v>625.4</v>
      </c>
      <c r="T73" s="13">
        <v>336.3</v>
      </c>
      <c r="U73" s="13">
        <v>333.79999999999995</v>
      </c>
      <c r="V73" s="13">
        <v>173.79999999999998</v>
      </c>
      <c r="W73" s="13">
        <v>98.08</v>
      </c>
      <c r="X73" s="13">
        <v>286.3</v>
      </c>
      <c r="Y73" s="13">
        <v>174.4</v>
      </c>
      <c r="Z73" s="13">
        <v>261.70000000000005</v>
      </c>
      <c r="AA73" s="13">
        <v>373.20000000000005</v>
      </c>
      <c r="AB73" s="13">
        <v>153.5</v>
      </c>
      <c r="AC73" s="13">
        <v>412.6</v>
      </c>
      <c r="AD73" s="13">
        <v>267.2</v>
      </c>
      <c r="AE73" s="13">
        <v>472.4</v>
      </c>
      <c r="AF73" s="13">
        <v>226.8</v>
      </c>
      <c r="AG73" s="13">
        <v>235.89999999999998</v>
      </c>
      <c r="AH73" s="13">
        <v>314.8</v>
      </c>
      <c r="AI73" s="13">
        <v>297.60000000000002</v>
      </c>
      <c r="AJ73" s="13">
        <v>276.3</v>
      </c>
      <c r="AK73" s="13">
        <v>386.5</v>
      </c>
      <c r="AL73" s="13">
        <v>82.47999999999999</v>
      </c>
      <c r="AM73" s="13">
        <v>160.19999999999999</v>
      </c>
      <c r="AN73" s="13">
        <v>337.70000000000005</v>
      </c>
      <c r="AO73" s="13">
        <v>262.89999999999998</v>
      </c>
      <c r="AP73" s="13">
        <v>163</v>
      </c>
      <c r="AQ73" s="13">
        <v>281</v>
      </c>
      <c r="AR73" s="13">
        <v>182</v>
      </c>
      <c r="AS73" s="13">
        <v>150.80000000000001</v>
      </c>
      <c r="AT73" s="13">
        <v>326.79999999999995</v>
      </c>
      <c r="AU73" s="13">
        <v>278.60000000000002</v>
      </c>
      <c r="AV73" s="13">
        <v>174.1</v>
      </c>
      <c r="AW73" s="13">
        <v>176.79999999999998</v>
      </c>
      <c r="AX73" s="13">
        <v>225.2</v>
      </c>
      <c r="AY73" s="13">
        <v>159.5</v>
      </c>
      <c r="AZ73" s="13">
        <v>331.59999999999997</v>
      </c>
      <c r="BA73" s="13">
        <v>235.4</v>
      </c>
      <c r="BB73" s="13">
        <v>157.5</v>
      </c>
      <c r="BC73" s="13">
        <v>481.4</v>
      </c>
      <c r="BD73" s="13">
        <v>221.39999999999998</v>
      </c>
      <c r="BE73" s="13">
        <v>261.60000000000002</v>
      </c>
      <c r="BF73" s="13">
        <v>381.8</v>
      </c>
      <c r="BG73" s="13">
        <v>256.7</v>
      </c>
      <c r="BH73" s="13">
        <v>109.9</v>
      </c>
      <c r="BI73" s="13">
        <v>304.3</v>
      </c>
      <c r="BJ73" s="13">
        <v>184.3</v>
      </c>
      <c r="BK73" s="13">
        <v>543</v>
      </c>
      <c r="BL73" s="13">
        <v>165.786</v>
      </c>
      <c r="BM73" s="13">
        <v>326.58</v>
      </c>
      <c r="BN73" s="13">
        <v>137.6</v>
      </c>
      <c r="BO73" s="13">
        <v>161.10599999999999</v>
      </c>
      <c r="BP73" s="13">
        <v>271.35199999999998</v>
      </c>
      <c r="BQ73" s="13">
        <v>308.17099999999999</v>
      </c>
      <c r="BR73" s="13">
        <v>188.251</v>
      </c>
      <c r="BS73" s="13">
        <v>231.41399999999999</v>
      </c>
      <c r="BT73" s="13">
        <v>246.911</v>
      </c>
      <c r="BU73" s="13">
        <v>203.22800000000001</v>
      </c>
      <c r="BV73" s="13">
        <v>355.90899999999999</v>
      </c>
      <c r="BW73" s="13">
        <v>300.05799999999999</v>
      </c>
      <c r="BX73" s="13">
        <v>248.15899999999999</v>
      </c>
      <c r="BY73" s="13">
        <v>218.20500000000001</v>
      </c>
      <c r="BZ73" s="13">
        <v>408.84899999999999</v>
      </c>
      <c r="CA73" s="13">
        <v>125.64</v>
      </c>
      <c r="CB73" s="13">
        <v>51.274999999999999</v>
      </c>
      <c r="CC73" s="13">
        <v>216.43700000000001</v>
      </c>
      <c r="CD73" s="13">
        <v>99.43</v>
      </c>
      <c r="CE73" s="13">
        <v>330.84399999999999</v>
      </c>
      <c r="CF73" s="13">
        <v>255.64699999999999</v>
      </c>
      <c r="CG73" s="13">
        <v>234.63800000000001</v>
      </c>
      <c r="CH73" s="13">
        <v>262.928</v>
      </c>
      <c r="CI73" s="13">
        <v>339.06</v>
      </c>
      <c r="CJ73" s="13">
        <v>422.99299999999999</v>
      </c>
      <c r="CK73" s="13">
        <v>252.423</v>
      </c>
      <c r="CL73" s="13">
        <v>308.79500000000002</v>
      </c>
      <c r="CM73" s="13">
        <v>325.22800000000001</v>
      </c>
      <c r="CN73" s="13">
        <v>141.44900000000001</v>
      </c>
      <c r="CO73" s="13">
        <v>227.87799999999999</v>
      </c>
      <c r="CP73" s="13">
        <v>221.429</v>
      </c>
      <c r="CQ73" s="13">
        <v>213.733</v>
      </c>
      <c r="CR73" s="13">
        <v>293.298</v>
      </c>
      <c r="CS73" s="13">
        <v>362.87799999999999</v>
      </c>
      <c r="CT73" s="13">
        <v>183.67500000000001</v>
      </c>
    </row>
    <row r="74" spans="2:113" x14ac:dyDescent="0.25">
      <c r="B74" s="131"/>
      <c r="C74" s="150"/>
      <c r="D74" s="13">
        <v>72.28</v>
      </c>
      <c r="E74" s="13">
        <v>500</v>
      </c>
      <c r="F74" s="13">
        <v>216.89999999999998</v>
      </c>
      <c r="G74" s="13">
        <v>440.1</v>
      </c>
      <c r="H74" s="13">
        <v>423.4</v>
      </c>
      <c r="I74" s="13">
        <v>310.8</v>
      </c>
      <c r="J74" s="13">
        <v>132.29999999999998</v>
      </c>
      <c r="K74" s="13">
        <v>161.80000000000001</v>
      </c>
      <c r="L74" s="13">
        <v>203</v>
      </c>
      <c r="M74" s="13">
        <v>317.5</v>
      </c>
      <c r="N74" s="13">
        <v>283.7</v>
      </c>
      <c r="O74" s="13">
        <v>318.8</v>
      </c>
      <c r="P74" s="13">
        <v>369.7</v>
      </c>
      <c r="Q74" s="13">
        <v>196.70000000000002</v>
      </c>
      <c r="R74" s="13">
        <v>190.4</v>
      </c>
      <c r="S74" s="13">
        <v>350.3</v>
      </c>
      <c r="T74" s="13">
        <v>108.1</v>
      </c>
      <c r="U74" s="13">
        <v>124.10000000000001</v>
      </c>
      <c r="V74" s="13">
        <v>270.60000000000002</v>
      </c>
      <c r="W74" s="13">
        <v>211.7</v>
      </c>
      <c r="X74" s="13">
        <v>353.40000000000003</v>
      </c>
      <c r="Y74" s="13">
        <v>392.5</v>
      </c>
      <c r="Z74" s="13">
        <v>217.1</v>
      </c>
      <c r="AA74" s="13">
        <v>246.10000000000002</v>
      </c>
      <c r="AB74" s="13">
        <v>267.7</v>
      </c>
      <c r="AC74" s="13">
        <v>278</v>
      </c>
      <c r="AD74" s="13">
        <v>124.30000000000001</v>
      </c>
      <c r="AE74" s="13">
        <v>273.59999999999997</v>
      </c>
      <c r="AF74" s="13">
        <v>224.4</v>
      </c>
      <c r="AG74" s="13">
        <v>352.6</v>
      </c>
      <c r="AH74" s="13">
        <v>544.20000000000005</v>
      </c>
      <c r="AI74" s="13">
        <v>378.4</v>
      </c>
      <c r="AJ74" s="13">
        <v>369.8</v>
      </c>
      <c r="AK74" s="13">
        <v>383.4</v>
      </c>
      <c r="AL74" s="13">
        <v>124.49999999999999</v>
      </c>
      <c r="AM74" s="13">
        <v>291.89999999999998</v>
      </c>
      <c r="AN74" s="13">
        <v>163.9</v>
      </c>
      <c r="AO74" s="13">
        <v>179.6</v>
      </c>
      <c r="AP74" s="13">
        <v>88.93</v>
      </c>
      <c r="AQ74" s="13">
        <v>298.39999999999998</v>
      </c>
      <c r="AR74" s="13">
        <v>314.8</v>
      </c>
      <c r="AS74" s="13">
        <v>267.60000000000002</v>
      </c>
      <c r="AT74" s="13">
        <v>201.6</v>
      </c>
      <c r="AU74" s="13">
        <v>246.40000000000003</v>
      </c>
      <c r="AV74" s="13">
        <v>120.19999999999999</v>
      </c>
      <c r="AW74" s="13">
        <v>266.5</v>
      </c>
      <c r="AX74" s="13">
        <v>184.3</v>
      </c>
      <c r="AY74" s="13">
        <v>181</v>
      </c>
      <c r="AZ74" s="13">
        <v>268</v>
      </c>
      <c r="BA74" s="13">
        <v>144.30000000000001</v>
      </c>
      <c r="BB74" s="13">
        <v>137</v>
      </c>
      <c r="BC74" s="13">
        <v>248</v>
      </c>
      <c r="BD74" s="13">
        <v>175.5</v>
      </c>
      <c r="BE74" s="13">
        <v>156.1</v>
      </c>
      <c r="BF74" s="13">
        <v>381.8</v>
      </c>
      <c r="BG74" s="13">
        <v>286.40000000000003</v>
      </c>
      <c r="BH74" s="13">
        <v>127.1</v>
      </c>
      <c r="BI74" s="13">
        <v>326</v>
      </c>
      <c r="BJ74" s="13">
        <v>189.5</v>
      </c>
      <c r="BK74" s="13">
        <v>399.8</v>
      </c>
      <c r="BL74" s="13">
        <v>187.93899999999999</v>
      </c>
      <c r="BM74" s="13">
        <v>208.74100000000001</v>
      </c>
      <c r="BN74" s="13">
        <v>104.214</v>
      </c>
      <c r="BO74" s="13">
        <v>141.44900000000001</v>
      </c>
      <c r="BP74" s="13">
        <v>202.916</v>
      </c>
      <c r="BQ74" s="13">
        <v>330.53199999999998</v>
      </c>
      <c r="BR74" s="13">
        <v>93.918000000000006</v>
      </c>
      <c r="BS74" s="13">
        <v>278.529</v>
      </c>
      <c r="BT74" s="13">
        <v>302.03399999999999</v>
      </c>
      <c r="BU74" s="13">
        <v>319.50700000000001</v>
      </c>
      <c r="BV74" s="13">
        <v>320.65100000000001</v>
      </c>
      <c r="BW74" s="13">
        <v>178.995</v>
      </c>
      <c r="BX74" s="13">
        <v>288.09699999999998</v>
      </c>
      <c r="BY74" s="13">
        <v>129.696</v>
      </c>
      <c r="BZ74" s="13">
        <v>321.79500000000002</v>
      </c>
      <c r="CA74" s="13">
        <v>141.65700000000001</v>
      </c>
      <c r="CB74" s="13">
        <v>197.61199999999999</v>
      </c>
      <c r="CC74" s="13">
        <v>138.01599999999999</v>
      </c>
      <c r="CD74" s="13">
        <v>235.886</v>
      </c>
      <c r="CE74" s="13">
        <v>266.56799999999998</v>
      </c>
      <c r="CF74" s="13">
        <v>118.879</v>
      </c>
      <c r="CG74" s="13">
        <v>627.05399999999997</v>
      </c>
      <c r="CH74" s="13">
        <v>372.654</v>
      </c>
      <c r="CI74" s="13">
        <v>292.154</v>
      </c>
      <c r="CJ74" s="13">
        <v>211.34100000000001</v>
      </c>
      <c r="CK74" s="13">
        <v>302.13799999999998</v>
      </c>
      <c r="CL74" s="13">
        <v>211.965</v>
      </c>
      <c r="CM74" s="13">
        <v>152.161</v>
      </c>
      <c r="CN74" s="13">
        <v>294.13</v>
      </c>
      <c r="CO74" s="13">
        <v>219.453</v>
      </c>
      <c r="CP74" s="13">
        <v>429.44200000000001</v>
      </c>
      <c r="CQ74" s="13">
        <v>191.58</v>
      </c>
      <c r="CR74" s="13">
        <v>197.71600000000001</v>
      </c>
      <c r="CS74" s="13">
        <v>293.714</v>
      </c>
      <c r="CT74" s="13">
        <v>392.62400000000002</v>
      </c>
    </row>
    <row r="75" spans="2:113" x14ac:dyDescent="0.25">
      <c r="B75" s="131"/>
      <c r="C75" s="150"/>
      <c r="D75" s="13">
        <v>103.3</v>
      </c>
      <c r="E75" s="13">
        <v>270.5</v>
      </c>
      <c r="F75" s="13">
        <v>264.29999999999995</v>
      </c>
      <c r="G75" s="13">
        <v>236</v>
      </c>
      <c r="H75" s="13">
        <v>266.5</v>
      </c>
      <c r="I75" s="13">
        <v>415.8</v>
      </c>
      <c r="J75" s="13">
        <v>101.19999999999999</v>
      </c>
      <c r="K75" s="13">
        <v>214.3</v>
      </c>
      <c r="L75" s="13">
        <v>397</v>
      </c>
      <c r="M75" s="13">
        <v>276.8</v>
      </c>
      <c r="N75" s="13">
        <v>465.9</v>
      </c>
      <c r="O75" s="13">
        <v>95.89</v>
      </c>
      <c r="P75" s="13">
        <v>224</v>
      </c>
      <c r="Q75" s="13">
        <v>221.8</v>
      </c>
      <c r="R75" s="13">
        <v>56.58</v>
      </c>
      <c r="S75" s="13">
        <v>572.29999999999995</v>
      </c>
      <c r="T75" s="13">
        <v>219.9</v>
      </c>
      <c r="U75" s="13">
        <v>133.20000000000002</v>
      </c>
      <c r="V75" s="13">
        <v>281.3</v>
      </c>
      <c r="W75" s="13">
        <v>311.29999999999995</v>
      </c>
      <c r="X75" s="13">
        <v>129</v>
      </c>
      <c r="Y75" s="13">
        <v>363.2</v>
      </c>
      <c r="Z75" s="13">
        <v>248.89999999999998</v>
      </c>
      <c r="AA75" s="13">
        <v>298.2</v>
      </c>
      <c r="AB75" s="13">
        <v>147.30000000000001</v>
      </c>
      <c r="AC75" s="13">
        <v>215.4</v>
      </c>
      <c r="AD75" s="13">
        <v>160.29999999999998</v>
      </c>
      <c r="AE75" s="13">
        <v>277.89999999999998</v>
      </c>
      <c r="AF75" s="13">
        <v>265.7</v>
      </c>
      <c r="AG75" s="13">
        <v>270.90000000000003</v>
      </c>
      <c r="AH75" s="13">
        <v>318.09999999999997</v>
      </c>
      <c r="AI75" s="13">
        <v>189.4</v>
      </c>
      <c r="AJ75" s="13">
        <v>534.1</v>
      </c>
      <c r="AK75" s="13">
        <v>132</v>
      </c>
      <c r="AL75" s="13">
        <v>91.32</v>
      </c>
      <c r="AM75" s="13">
        <v>105</v>
      </c>
      <c r="AN75" s="13">
        <v>278.3</v>
      </c>
      <c r="AO75" s="13">
        <v>84.77000000000001</v>
      </c>
      <c r="AP75" s="13">
        <v>143.39999999999998</v>
      </c>
      <c r="AQ75" s="13">
        <v>299.70000000000005</v>
      </c>
      <c r="AR75" s="13">
        <v>140.5</v>
      </c>
      <c r="AS75" s="13">
        <v>238.4</v>
      </c>
      <c r="AT75" s="13">
        <v>157.30000000000001</v>
      </c>
      <c r="AU75" s="13">
        <v>295.20000000000005</v>
      </c>
      <c r="AV75" s="13">
        <v>209.1</v>
      </c>
      <c r="AW75" s="13">
        <v>228.2</v>
      </c>
      <c r="AX75" s="13">
        <v>181.39999999999998</v>
      </c>
      <c r="AY75" s="13">
        <v>226.8</v>
      </c>
      <c r="AZ75" s="13">
        <v>338.5</v>
      </c>
      <c r="BA75" s="13">
        <v>349.8</v>
      </c>
      <c r="BB75" s="13">
        <v>344.7</v>
      </c>
      <c r="BC75" s="13">
        <v>319.8</v>
      </c>
      <c r="BD75" s="13">
        <v>212.1</v>
      </c>
      <c r="BE75" s="13">
        <v>216.3</v>
      </c>
      <c r="BF75" s="13">
        <v>278.3</v>
      </c>
      <c r="BG75" s="13">
        <v>214.1</v>
      </c>
      <c r="BH75" s="13">
        <v>291.89999999999998</v>
      </c>
      <c r="BI75" s="13">
        <v>277.2</v>
      </c>
      <c r="BJ75" s="13">
        <v>264.20000000000005</v>
      </c>
      <c r="BK75" s="13">
        <v>150.4</v>
      </c>
      <c r="BL75" s="13">
        <v>192.72399999999999</v>
      </c>
      <c r="BM75" s="13">
        <v>282.48099999999999</v>
      </c>
      <c r="BN75" s="13">
        <v>91.941999999999993</v>
      </c>
      <c r="BO75" s="13">
        <v>172.65</v>
      </c>
      <c r="BP75" s="13">
        <v>279.77699999999999</v>
      </c>
      <c r="BQ75" s="13">
        <v>184.81899999999999</v>
      </c>
      <c r="BR75" s="13">
        <v>310.04300000000001</v>
      </c>
      <c r="BS75" s="13">
        <v>286.12099999999998</v>
      </c>
      <c r="BT75" s="13">
        <v>220.18100000000001</v>
      </c>
      <c r="BU75" s="13">
        <v>235.262</v>
      </c>
      <c r="BV75" s="13">
        <v>369.11799999999999</v>
      </c>
      <c r="BW75" s="13">
        <v>135.416</v>
      </c>
      <c r="BX75" s="13">
        <v>102.342</v>
      </c>
      <c r="BY75" s="13">
        <v>395.952</v>
      </c>
      <c r="BZ75" s="13">
        <v>325.64400000000001</v>
      </c>
      <c r="CA75" s="13">
        <v>108.583</v>
      </c>
      <c r="CB75" s="13">
        <v>134.792</v>
      </c>
      <c r="CC75" s="13">
        <v>90.588999999999999</v>
      </c>
      <c r="CD75" s="13">
        <v>222.57300000000001</v>
      </c>
      <c r="CE75" s="13">
        <v>143.84100000000001</v>
      </c>
      <c r="CF75" s="13">
        <v>346.34100000000001</v>
      </c>
      <c r="CG75" s="13">
        <v>287.161</v>
      </c>
      <c r="CH75" s="13">
        <v>350.91699999999997</v>
      </c>
      <c r="CI75" s="13">
        <v>345.613</v>
      </c>
      <c r="CJ75" s="13">
        <v>224.44499999999999</v>
      </c>
      <c r="CK75" s="13">
        <v>208.94900000000001</v>
      </c>
      <c r="CL75" s="13">
        <v>268.75200000000001</v>
      </c>
      <c r="CM75" s="13">
        <v>224.23699999999999</v>
      </c>
      <c r="CN75" s="13">
        <v>189.81100000000001</v>
      </c>
      <c r="CO75" s="13">
        <v>408.32900000000001</v>
      </c>
      <c r="CP75" s="13">
        <v>418.83300000000003</v>
      </c>
      <c r="CQ75" s="13">
        <v>286.84899999999999</v>
      </c>
      <c r="CR75" s="13">
        <v>423.30500000000001</v>
      </c>
      <c r="CS75" s="13">
        <v>440.88200000000001</v>
      </c>
      <c r="CT75" s="13">
        <v>306.298</v>
      </c>
    </row>
    <row r="76" spans="2:113" x14ac:dyDescent="0.25">
      <c r="B76" s="131"/>
      <c r="C76" s="150"/>
      <c r="D76" s="13">
        <v>159.5</v>
      </c>
      <c r="E76" s="13">
        <v>418</v>
      </c>
      <c r="F76" s="13">
        <v>231.39999999999998</v>
      </c>
      <c r="G76" s="13">
        <v>157.4</v>
      </c>
      <c r="H76" s="13">
        <v>381</v>
      </c>
      <c r="I76" s="13">
        <v>340.4</v>
      </c>
      <c r="J76" s="13">
        <v>262.29999999999995</v>
      </c>
      <c r="K76" s="13">
        <v>172.8</v>
      </c>
      <c r="L76" s="13">
        <v>331.2</v>
      </c>
      <c r="M76" s="13">
        <v>141.4</v>
      </c>
      <c r="N76" s="13">
        <v>224.79999999999998</v>
      </c>
      <c r="O76" s="13">
        <v>107.2</v>
      </c>
      <c r="P76" s="13">
        <v>245.8</v>
      </c>
      <c r="Q76" s="13">
        <v>159</v>
      </c>
      <c r="R76" s="13">
        <v>297.40000000000003</v>
      </c>
      <c r="S76" s="13">
        <v>282.39999999999998</v>
      </c>
      <c r="T76" s="13">
        <v>178</v>
      </c>
      <c r="U76" s="13">
        <v>174.9</v>
      </c>
      <c r="V76" s="13">
        <v>336.8</v>
      </c>
      <c r="W76" s="13">
        <v>233.7</v>
      </c>
      <c r="X76" s="13">
        <v>334.8</v>
      </c>
      <c r="Y76" s="13">
        <v>348.70000000000005</v>
      </c>
      <c r="Z76" s="13">
        <v>138.30000000000001</v>
      </c>
      <c r="AA76" s="13">
        <v>287.60000000000002</v>
      </c>
      <c r="AB76" s="13">
        <v>96.31</v>
      </c>
      <c r="AC76" s="13">
        <v>86.11999999999999</v>
      </c>
      <c r="AD76" s="13">
        <v>231.5</v>
      </c>
      <c r="AE76" s="13">
        <v>247.29999999999998</v>
      </c>
      <c r="AF76" s="13">
        <v>420.4</v>
      </c>
      <c r="AG76" s="13">
        <v>275.10000000000002</v>
      </c>
      <c r="AH76" s="13">
        <v>193.1</v>
      </c>
      <c r="AI76" s="13">
        <v>187</v>
      </c>
      <c r="AJ76" s="13">
        <v>252</v>
      </c>
      <c r="AK76" s="13">
        <v>278.09999999999997</v>
      </c>
      <c r="AL76" s="13">
        <v>134.6</v>
      </c>
      <c r="AM76" s="13">
        <v>407.5</v>
      </c>
      <c r="AN76" s="13">
        <v>188.5</v>
      </c>
      <c r="AO76" s="13">
        <v>123.39999999999999</v>
      </c>
      <c r="AP76" s="13">
        <v>128.1</v>
      </c>
      <c r="AQ76" s="13">
        <v>201.9</v>
      </c>
      <c r="AR76" s="13">
        <v>212.3</v>
      </c>
      <c r="AS76" s="13">
        <v>233.4</v>
      </c>
      <c r="AT76" s="13">
        <v>343.2</v>
      </c>
      <c r="AU76" s="13">
        <v>310</v>
      </c>
      <c r="AV76" s="13">
        <v>186</v>
      </c>
      <c r="AW76" s="13">
        <v>174.5</v>
      </c>
      <c r="AX76" s="13">
        <v>110.9</v>
      </c>
      <c r="AY76" s="13">
        <v>174.1</v>
      </c>
      <c r="AZ76" s="13">
        <v>156.79999999999998</v>
      </c>
      <c r="BA76" s="13">
        <v>254.2</v>
      </c>
      <c r="BB76" s="13">
        <v>492.5</v>
      </c>
      <c r="BC76" s="13">
        <v>374.8</v>
      </c>
      <c r="BD76" s="13">
        <v>174</v>
      </c>
      <c r="BE76" s="13">
        <v>305.5</v>
      </c>
      <c r="BF76" s="13">
        <v>248.10000000000002</v>
      </c>
      <c r="BG76" s="13">
        <v>183.20000000000002</v>
      </c>
      <c r="BH76" s="13">
        <v>177.6</v>
      </c>
      <c r="BI76" s="13">
        <v>410.4</v>
      </c>
      <c r="BJ76" s="13">
        <v>163</v>
      </c>
      <c r="BK76" s="13">
        <v>288.89999999999998</v>
      </c>
      <c r="BL76" s="13">
        <v>152.47300000000001</v>
      </c>
      <c r="BM76" s="13">
        <v>93.293999999999997</v>
      </c>
      <c r="BN76" s="13">
        <v>116.79900000000001</v>
      </c>
      <c r="BO76" s="13">
        <v>211.54900000000001</v>
      </c>
      <c r="BP76" s="13">
        <v>192.93199999999999</v>
      </c>
      <c r="BQ76" s="13">
        <v>306.92200000000003</v>
      </c>
      <c r="BR76" s="13">
        <v>307.858</v>
      </c>
      <c r="BS76" s="13">
        <v>294.96199999999999</v>
      </c>
      <c r="BT76" s="13">
        <v>117.423</v>
      </c>
      <c r="BU76" s="13">
        <v>180.035</v>
      </c>
      <c r="BV76" s="13">
        <v>185.547</v>
      </c>
      <c r="BW76" s="13">
        <v>308.37900000000002</v>
      </c>
      <c r="BX76" s="13">
        <v>336.77199999999999</v>
      </c>
      <c r="BY76" s="13">
        <v>478.94900000000001</v>
      </c>
      <c r="BZ76" s="13">
        <v>262.61599999999999</v>
      </c>
      <c r="CA76" s="13">
        <v>255.64699999999999</v>
      </c>
      <c r="CB76" s="13">
        <v>136.45599999999999</v>
      </c>
      <c r="CC76" s="13">
        <v>133.54400000000001</v>
      </c>
      <c r="CD76" s="13">
        <v>230.27</v>
      </c>
      <c r="CE76" s="13">
        <v>185.02699999999999</v>
      </c>
      <c r="CF76" s="13">
        <v>229.126</v>
      </c>
      <c r="CG76" s="13">
        <v>175.56299999999999</v>
      </c>
      <c r="CH76" s="13">
        <v>251.69499999999999</v>
      </c>
      <c r="CI76" s="13">
        <v>213.31700000000001</v>
      </c>
      <c r="CJ76" s="13">
        <v>301.61799999999999</v>
      </c>
      <c r="CK76" s="13">
        <v>278.113</v>
      </c>
      <c r="CL76" s="13">
        <v>215.501</v>
      </c>
      <c r="CM76" s="13">
        <v>360.90199999999999</v>
      </c>
      <c r="CN76" s="13">
        <v>254.29499999999999</v>
      </c>
      <c r="CO76" s="13">
        <v>212.173</v>
      </c>
      <c r="CP76" s="13">
        <v>549.15300000000002</v>
      </c>
      <c r="CQ76" s="13">
        <v>117.00700000000001</v>
      </c>
      <c r="CR76" s="13">
        <v>343.01299999999998</v>
      </c>
      <c r="CS76" s="13">
        <v>159.13</v>
      </c>
      <c r="CT76" s="13">
        <v>236.40600000000001</v>
      </c>
    </row>
    <row r="77" spans="2:113" x14ac:dyDescent="0.25">
      <c r="B77" s="131"/>
      <c r="C77" s="150"/>
      <c r="D77" s="13">
        <v>163.39999999999998</v>
      </c>
      <c r="E77" s="13">
        <v>292.5</v>
      </c>
      <c r="F77" s="13">
        <v>184</v>
      </c>
      <c r="G77" s="13">
        <v>73.949999999999989</v>
      </c>
      <c r="H77" s="13">
        <v>200</v>
      </c>
      <c r="I77" s="13">
        <v>329.4</v>
      </c>
      <c r="J77" s="13">
        <v>168.1</v>
      </c>
      <c r="K77" s="13">
        <v>318.89999999999998</v>
      </c>
      <c r="L77" s="13">
        <v>238.1</v>
      </c>
      <c r="M77" s="13">
        <v>131.69999999999999</v>
      </c>
      <c r="N77" s="13">
        <v>101</v>
      </c>
      <c r="O77" s="13">
        <v>234.70000000000002</v>
      </c>
      <c r="P77" s="13">
        <v>254.1</v>
      </c>
      <c r="Q77" s="13">
        <v>220.20000000000002</v>
      </c>
      <c r="R77" s="13">
        <v>118.3</v>
      </c>
      <c r="S77" s="13">
        <v>231.7</v>
      </c>
      <c r="T77" s="13">
        <v>229</v>
      </c>
      <c r="U77" s="13">
        <v>148.89999999999998</v>
      </c>
      <c r="V77" s="13">
        <v>265.3</v>
      </c>
      <c r="W77" s="13">
        <v>60.949999999999996</v>
      </c>
      <c r="X77" s="13">
        <v>96.41</v>
      </c>
      <c r="Y77" s="13">
        <v>176.89999999999998</v>
      </c>
      <c r="Z77" s="13">
        <v>278.7</v>
      </c>
      <c r="AA77" s="13">
        <v>308.60000000000002</v>
      </c>
      <c r="AB77" s="13">
        <v>194.20000000000002</v>
      </c>
      <c r="AC77" s="13">
        <v>428.8</v>
      </c>
      <c r="AD77" s="13">
        <v>69.27000000000001</v>
      </c>
      <c r="AE77" s="13">
        <v>293</v>
      </c>
      <c r="AF77" s="13">
        <v>94.96</v>
      </c>
      <c r="AG77" s="13">
        <v>294.2</v>
      </c>
      <c r="AH77" s="13">
        <v>450.09999999999997</v>
      </c>
      <c r="AI77" s="13">
        <v>317.8</v>
      </c>
      <c r="AJ77" s="13">
        <v>128</v>
      </c>
      <c r="AK77" s="13">
        <v>132</v>
      </c>
      <c r="AL77" s="13">
        <v>319.8</v>
      </c>
      <c r="AM77" s="13">
        <v>254.8</v>
      </c>
      <c r="AN77" s="13">
        <v>222.9</v>
      </c>
      <c r="AO77" s="13">
        <v>160.5</v>
      </c>
      <c r="AP77" s="13">
        <v>323.8</v>
      </c>
      <c r="AQ77" s="13">
        <v>170.2</v>
      </c>
      <c r="AR77" s="13">
        <v>162.5</v>
      </c>
      <c r="AS77" s="13">
        <v>229.7</v>
      </c>
      <c r="AT77" s="13">
        <v>101.10000000000001</v>
      </c>
      <c r="AU77" s="13">
        <v>193</v>
      </c>
      <c r="AV77" s="13">
        <v>484.8</v>
      </c>
      <c r="AW77" s="13">
        <v>320.29999999999995</v>
      </c>
      <c r="AX77" s="13">
        <v>138.1</v>
      </c>
      <c r="AY77" s="13">
        <v>114</v>
      </c>
      <c r="AZ77" s="13">
        <v>125.6</v>
      </c>
      <c r="BA77" s="13">
        <v>186.2</v>
      </c>
      <c r="BB77" s="13">
        <v>190.9</v>
      </c>
      <c r="BC77" s="13">
        <v>150.1</v>
      </c>
      <c r="BD77" s="13">
        <v>332.90000000000003</v>
      </c>
      <c r="BE77" s="13">
        <v>208</v>
      </c>
      <c r="BF77" s="13">
        <v>192.20000000000002</v>
      </c>
      <c r="BG77" s="13">
        <v>189.5</v>
      </c>
      <c r="BH77" s="13">
        <v>411.79999999999995</v>
      </c>
      <c r="BI77" s="13">
        <v>82.27</v>
      </c>
      <c r="BJ77" s="13">
        <v>233.79999999999998</v>
      </c>
      <c r="BK77" s="13">
        <v>297</v>
      </c>
      <c r="BL77" s="13">
        <v>173.274</v>
      </c>
      <c r="BM77" s="13">
        <v>191.78800000000001</v>
      </c>
      <c r="BN77" s="13">
        <v>144.881</v>
      </c>
      <c r="BO77" s="13">
        <v>139.26400000000001</v>
      </c>
      <c r="BP77" s="13">
        <v>145.71299999999999</v>
      </c>
      <c r="BQ77" s="13">
        <v>308.79500000000002</v>
      </c>
      <c r="BR77" s="13">
        <v>175.251</v>
      </c>
      <c r="BS77" s="13">
        <v>118.46299999999999</v>
      </c>
      <c r="BT77" s="13">
        <v>168.90600000000001</v>
      </c>
      <c r="BU77" s="13">
        <v>122.623</v>
      </c>
      <c r="BV77" s="13">
        <v>129.696</v>
      </c>
      <c r="BW77" s="13">
        <v>359.75799999999998</v>
      </c>
      <c r="BX77" s="13">
        <v>262.30399999999997</v>
      </c>
      <c r="BY77" s="13">
        <v>130.11199999999999</v>
      </c>
      <c r="BZ77" s="13">
        <v>287.05700000000002</v>
      </c>
      <c r="CA77" s="13">
        <v>165.26599999999999</v>
      </c>
      <c r="CB77" s="13">
        <v>120.33499999999999</v>
      </c>
      <c r="CC77" s="13">
        <v>225.69399999999999</v>
      </c>
      <c r="CD77" s="13">
        <v>169.53</v>
      </c>
      <c r="CE77" s="13">
        <v>227.04599999999999</v>
      </c>
      <c r="CF77" s="13">
        <v>149.977</v>
      </c>
      <c r="CG77" s="13">
        <v>247.535</v>
      </c>
      <c r="CH77" s="13">
        <v>289.34500000000003</v>
      </c>
      <c r="CI77" s="13">
        <v>367.87</v>
      </c>
      <c r="CJ77" s="13">
        <v>401.67200000000003</v>
      </c>
      <c r="CK77" s="13">
        <v>198.44399999999999</v>
      </c>
      <c r="CL77" s="13">
        <v>266.56799999999998</v>
      </c>
      <c r="CM77" s="13">
        <v>347.27699999999999</v>
      </c>
      <c r="CN77" s="13">
        <v>257.31099999999998</v>
      </c>
      <c r="CO77" s="13">
        <v>180.55500000000001</v>
      </c>
      <c r="CP77" s="13">
        <v>454.923</v>
      </c>
      <c r="CQ77" s="13">
        <v>162.77000000000001</v>
      </c>
      <c r="CR77" s="13">
        <v>402.81599999999997</v>
      </c>
      <c r="CS77" s="13">
        <v>302.45</v>
      </c>
      <c r="CT77" s="13">
        <v>301.82600000000002</v>
      </c>
    </row>
    <row r="78" spans="2:113" x14ac:dyDescent="0.25">
      <c r="B78" s="132"/>
      <c r="C78" s="151"/>
      <c r="D78" s="15">
        <v>236.6</v>
      </c>
      <c r="E78" s="15">
        <v>567.09999999999991</v>
      </c>
      <c r="F78" s="15">
        <v>148.6</v>
      </c>
      <c r="G78" s="15">
        <v>230.7</v>
      </c>
      <c r="H78" s="15">
        <v>125.69999999999999</v>
      </c>
      <c r="I78" s="15">
        <v>313.3</v>
      </c>
      <c r="J78" s="15">
        <v>240.7</v>
      </c>
      <c r="K78" s="15">
        <v>247</v>
      </c>
      <c r="L78" s="15">
        <v>350.2</v>
      </c>
      <c r="M78" s="15">
        <v>176.70000000000002</v>
      </c>
      <c r="N78" s="15">
        <v>321.3</v>
      </c>
      <c r="O78" s="15">
        <v>161.6</v>
      </c>
      <c r="P78" s="15">
        <v>109.9</v>
      </c>
      <c r="Q78" s="15">
        <v>176.79999999999998</v>
      </c>
      <c r="R78" s="15">
        <v>470.5</v>
      </c>
      <c r="S78" s="15">
        <v>271.89999999999998</v>
      </c>
      <c r="T78" s="15">
        <v>143.39999999999998</v>
      </c>
      <c r="U78" s="15">
        <v>265.7</v>
      </c>
      <c r="V78" s="15">
        <v>115</v>
      </c>
      <c r="W78" s="15">
        <v>393.5</v>
      </c>
      <c r="X78" s="15">
        <v>162.20000000000002</v>
      </c>
      <c r="Y78" s="15">
        <v>360.29999999999995</v>
      </c>
      <c r="Z78" s="15">
        <v>131.29999999999998</v>
      </c>
      <c r="AA78" s="15">
        <v>235.1</v>
      </c>
      <c r="AB78" s="15">
        <v>131.5</v>
      </c>
      <c r="AC78" s="15">
        <v>480.5</v>
      </c>
      <c r="AD78" s="15">
        <v>175.1</v>
      </c>
      <c r="AE78" s="15">
        <v>490.2</v>
      </c>
      <c r="AF78" s="15">
        <v>271.2</v>
      </c>
      <c r="AG78" s="15">
        <v>244.49999999999997</v>
      </c>
      <c r="AH78" s="15">
        <v>286.10000000000002</v>
      </c>
      <c r="AI78" s="15">
        <v>420.5</v>
      </c>
      <c r="AJ78" s="15">
        <v>114.6</v>
      </c>
      <c r="AK78" s="15">
        <v>214.79999999999998</v>
      </c>
      <c r="AL78" s="15">
        <v>131.80000000000001</v>
      </c>
      <c r="AM78" s="15">
        <v>284.8</v>
      </c>
      <c r="AN78" s="15">
        <v>361</v>
      </c>
      <c r="AO78" s="15">
        <v>376</v>
      </c>
      <c r="AP78" s="15">
        <v>304.3</v>
      </c>
      <c r="AQ78" s="15">
        <v>199.4</v>
      </c>
      <c r="AR78" s="15">
        <v>240.7</v>
      </c>
      <c r="AS78" s="15">
        <v>177.4</v>
      </c>
      <c r="AT78" s="15">
        <v>354</v>
      </c>
      <c r="AU78" s="15">
        <v>257.89999999999998</v>
      </c>
      <c r="AV78" s="15">
        <v>176.1</v>
      </c>
      <c r="AW78" s="15">
        <v>150.9</v>
      </c>
      <c r="AX78" s="15">
        <v>329.59999999999997</v>
      </c>
      <c r="AY78" s="15">
        <v>236.70000000000002</v>
      </c>
      <c r="AZ78" s="15">
        <v>220.10000000000002</v>
      </c>
      <c r="BA78" s="15">
        <v>213.3</v>
      </c>
      <c r="BB78" s="15">
        <v>204.20000000000002</v>
      </c>
      <c r="BC78" s="15">
        <v>183.20000000000002</v>
      </c>
      <c r="BD78" s="15">
        <v>293.10000000000002</v>
      </c>
      <c r="BE78" s="15">
        <v>275.5</v>
      </c>
      <c r="BF78" s="15">
        <v>174.4</v>
      </c>
      <c r="BG78" s="15">
        <v>241.4</v>
      </c>
      <c r="BH78" s="15">
        <v>221.8</v>
      </c>
      <c r="BI78" s="15">
        <v>251.79999999999998</v>
      </c>
      <c r="BJ78" s="15">
        <v>246.79999999999998</v>
      </c>
      <c r="BK78" s="15">
        <v>425.4</v>
      </c>
      <c r="BL78" s="15">
        <v>164.226</v>
      </c>
      <c r="BM78" s="15">
        <v>257.20699999999999</v>
      </c>
      <c r="BN78" s="15">
        <v>222.88499999999999</v>
      </c>
      <c r="BO78" s="15">
        <v>243.06299999999999</v>
      </c>
      <c r="BP78" s="15">
        <v>370.47</v>
      </c>
      <c r="BQ78" s="15">
        <v>278.113</v>
      </c>
      <c r="BR78" s="15">
        <v>130.52799999999999</v>
      </c>
      <c r="BS78" s="15">
        <v>173.69</v>
      </c>
      <c r="BT78" s="15">
        <v>282.37700000000001</v>
      </c>
      <c r="BU78" s="15">
        <v>201.77199999999999</v>
      </c>
      <c r="BV78" s="15">
        <v>165.16200000000001</v>
      </c>
      <c r="BW78" s="15">
        <v>162.042</v>
      </c>
      <c r="BX78" s="15">
        <v>252.52699999999999</v>
      </c>
      <c r="BY78" s="15">
        <v>221.221</v>
      </c>
      <c r="BZ78" s="15">
        <v>152.369</v>
      </c>
      <c r="CA78" s="15">
        <v>165.68199999999999</v>
      </c>
      <c r="CB78" s="15">
        <v>249.71899999999999</v>
      </c>
      <c r="CC78" s="15">
        <v>226.31800000000001</v>
      </c>
      <c r="CD78" s="15">
        <v>358.61399999999998</v>
      </c>
      <c r="CE78" s="15">
        <v>205.828</v>
      </c>
      <c r="CF78" s="15">
        <v>257.72699999999998</v>
      </c>
      <c r="CG78" s="15">
        <v>419.041</v>
      </c>
      <c r="CH78" s="15">
        <v>499.75</v>
      </c>
      <c r="CI78" s="15">
        <v>254.399</v>
      </c>
      <c r="CJ78" s="15">
        <v>350.08499999999998</v>
      </c>
      <c r="CK78" s="15">
        <v>383.05500000000001</v>
      </c>
      <c r="CL78" s="15">
        <v>417.48099999999999</v>
      </c>
      <c r="CM78" s="15">
        <v>318.779</v>
      </c>
      <c r="CN78" s="15">
        <v>281.12900000000002</v>
      </c>
      <c r="CO78" s="15">
        <v>205.1</v>
      </c>
      <c r="CP78" s="15">
        <v>600.428</v>
      </c>
      <c r="CQ78" s="15">
        <v>236.19800000000001</v>
      </c>
      <c r="CR78" s="15">
        <v>139.68</v>
      </c>
      <c r="CS78" s="15">
        <v>294.54599999999999</v>
      </c>
      <c r="CT78" s="15">
        <v>406.45600000000002</v>
      </c>
    </row>
    <row r="79" spans="2:113" x14ac:dyDescent="0.25">
      <c r="B79" s="141" t="s">
        <v>9</v>
      </c>
      <c r="C79" s="143"/>
      <c r="D79" s="11">
        <f>AVERAGE(D59:D78)</f>
        <v>240.494</v>
      </c>
      <c r="E79" s="11">
        <f t="shared" ref="E79:H79" si="7">AVERAGE(E59:E78)</f>
        <v>298.5</v>
      </c>
      <c r="F79" s="11">
        <f t="shared" si="7"/>
        <v>240.27500000000001</v>
      </c>
      <c r="G79" s="11">
        <f t="shared" si="7"/>
        <v>274.07749999999999</v>
      </c>
      <c r="H79" s="10">
        <f t="shared" si="7"/>
        <v>405.02499999999998</v>
      </c>
      <c r="I79" s="11">
        <f>AVERAGE(I59:I78)</f>
        <v>269.49</v>
      </c>
      <c r="J79" s="11">
        <f t="shared" ref="J79:M79" si="8">AVERAGE(J59:J78)</f>
        <v>207.97449999999998</v>
      </c>
      <c r="K79" s="11">
        <f t="shared" si="8"/>
        <v>216.89500000000004</v>
      </c>
      <c r="L79" s="11">
        <f t="shared" si="8"/>
        <v>248.15</v>
      </c>
      <c r="M79" s="10">
        <f t="shared" si="8"/>
        <v>248.37999999999997</v>
      </c>
      <c r="N79" s="11">
        <f>AVERAGE(N59:N78)</f>
        <v>266.56</v>
      </c>
      <c r="O79" s="11">
        <f t="shared" ref="O79:R79" si="9">AVERAGE(O59:O78)</f>
        <v>246.97449999999998</v>
      </c>
      <c r="P79" s="11">
        <f t="shared" si="9"/>
        <v>244.54000000000002</v>
      </c>
      <c r="Q79" s="11">
        <f t="shared" si="9"/>
        <v>229.93950000000001</v>
      </c>
      <c r="R79" s="11">
        <f t="shared" si="9"/>
        <v>303.74699999999996</v>
      </c>
      <c r="S79" s="11">
        <f>AVERAGE(S59:S78)</f>
        <v>327.18700000000001</v>
      </c>
      <c r="T79" s="11">
        <f t="shared" ref="T79:W79" si="10">AVERAGE(T59:T78)</f>
        <v>249.9855</v>
      </c>
      <c r="U79" s="11">
        <f t="shared" si="10"/>
        <v>299.87499999999994</v>
      </c>
      <c r="V79" s="11">
        <f t="shared" si="10"/>
        <v>252.85</v>
      </c>
      <c r="W79" s="11">
        <f t="shared" si="10"/>
        <v>231.62149999999997</v>
      </c>
      <c r="X79" s="11">
        <f>AVERAGE(X59:X78)</f>
        <v>222.40050000000002</v>
      </c>
      <c r="Y79" s="11">
        <f t="shared" ref="Y79:AB79" si="11">AVERAGE(Y59:Y78)</f>
        <v>268.005</v>
      </c>
      <c r="Z79" s="11">
        <f t="shared" si="11"/>
        <v>248.86500000000001</v>
      </c>
      <c r="AA79" s="11">
        <f t="shared" si="11"/>
        <v>251.68500000000003</v>
      </c>
      <c r="AB79" s="11">
        <f t="shared" si="11"/>
        <v>198.68699999999998</v>
      </c>
      <c r="AC79" s="11">
        <f>AVERAGE(AC59:AC78)</f>
        <v>365.61599999999999</v>
      </c>
      <c r="AD79" s="11">
        <f t="shared" ref="AD79:AG79" si="12">AVERAGE(AD59:AD78)</f>
        <v>242.35850000000005</v>
      </c>
      <c r="AE79" s="11">
        <f t="shared" si="12"/>
        <v>280.85649999999998</v>
      </c>
      <c r="AF79" s="11">
        <f t="shared" si="12"/>
        <v>248.17849999999999</v>
      </c>
      <c r="AG79" s="11">
        <f t="shared" si="12"/>
        <v>295.30999999999995</v>
      </c>
      <c r="AH79" s="11">
        <f>AVERAGE(AH59:AH78)</f>
        <v>283.0895000000001</v>
      </c>
      <c r="AI79" s="11">
        <f t="shared" ref="AI79:AL79" si="13">AVERAGE(AI59:AI78)</f>
        <v>266.726</v>
      </c>
      <c r="AJ79" s="11">
        <f t="shared" si="13"/>
        <v>278.82000000000005</v>
      </c>
      <c r="AK79" s="11">
        <f t="shared" si="13"/>
        <v>249.75500000000005</v>
      </c>
      <c r="AL79" s="11">
        <f t="shared" si="13"/>
        <v>250.81100000000001</v>
      </c>
      <c r="AM79" s="11">
        <f>AVERAGE(AM59:AM78)</f>
        <v>231.67500000000001</v>
      </c>
      <c r="AN79" s="11">
        <f t="shared" ref="AN79:AQ79" si="14">AVERAGE(AN59:AN78)</f>
        <v>242.74499999999998</v>
      </c>
      <c r="AO79" s="11">
        <f t="shared" si="14"/>
        <v>215.42849999999999</v>
      </c>
      <c r="AP79" s="11">
        <f t="shared" si="14"/>
        <v>220.08799999999997</v>
      </c>
      <c r="AQ79" s="11">
        <f t="shared" si="14"/>
        <v>237.09499999999994</v>
      </c>
      <c r="AR79" s="11">
        <f>AVERAGE(AR59:AR78)</f>
        <v>201.49000000000007</v>
      </c>
      <c r="AS79" s="11">
        <f t="shared" ref="AS79:AV79" si="15">AVERAGE(AS59:AS78)</f>
        <v>199.26500000000001</v>
      </c>
      <c r="AT79" s="11">
        <f t="shared" si="15"/>
        <v>268.27500000000003</v>
      </c>
      <c r="AU79" s="11">
        <f t="shared" si="15"/>
        <v>260.43999999999994</v>
      </c>
      <c r="AV79" s="11">
        <f t="shared" si="15"/>
        <v>221.79499999999999</v>
      </c>
      <c r="AW79" s="11">
        <f>AVERAGE(AW59:AW78)</f>
        <v>211.86999999999998</v>
      </c>
      <c r="AX79" s="11">
        <f t="shared" ref="AX79:BA79" si="16">AVERAGE(AX59:AX78)</f>
        <v>224.73000000000002</v>
      </c>
      <c r="AY79" s="11">
        <f t="shared" si="16"/>
        <v>177.83099999999999</v>
      </c>
      <c r="AZ79" s="11">
        <f t="shared" si="16"/>
        <v>210.53050000000002</v>
      </c>
      <c r="BA79" s="11">
        <f t="shared" si="16"/>
        <v>241.97000000000003</v>
      </c>
      <c r="BB79" s="11">
        <f>AVERAGE(BB59:BB78)</f>
        <v>245.54999999999995</v>
      </c>
      <c r="BC79" s="11">
        <f t="shared" ref="BC79:BF79" si="17">AVERAGE(BC59:BC78)</f>
        <v>342.64</v>
      </c>
      <c r="BD79" s="11">
        <f t="shared" si="17"/>
        <v>274.62</v>
      </c>
      <c r="BE79" s="11">
        <f t="shared" si="17"/>
        <v>275.79000000000002</v>
      </c>
      <c r="BF79" s="11">
        <f t="shared" si="17"/>
        <v>272.03000000000003</v>
      </c>
      <c r="BG79" s="11">
        <f>AVERAGE(BG59:BG78)</f>
        <v>245.14000000000001</v>
      </c>
      <c r="BH79" s="11">
        <f t="shared" ref="BH79:BK79" si="18">AVERAGE(BH59:BH78)</f>
        <v>262.38000000000005</v>
      </c>
      <c r="BI79" s="11">
        <f t="shared" si="18"/>
        <v>239.95349999999999</v>
      </c>
      <c r="BJ79" s="11">
        <f t="shared" si="18"/>
        <v>287.32500000000005</v>
      </c>
      <c r="BK79" s="11">
        <f t="shared" si="18"/>
        <v>304.92499999999995</v>
      </c>
      <c r="BL79" s="11">
        <f>AVERAGE(BL59:BL78)</f>
        <v>172.07305000000002</v>
      </c>
      <c r="BM79" s="11">
        <f t="shared" ref="BM79:BO79" si="19">AVERAGE(BM59:BM78)</f>
        <v>188.35014999999999</v>
      </c>
      <c r="BN79" s="11">
        <f t="shared" si="19"/>
        <v>168.94779999999997</v>
      </c>
      <c r="BO79" s="11">
        <f t="shared" si="19"/>
        <v>209.19300000000004</v>
      </c>
      <c r="BP79" s="10">
        <f>AVERAGE(BP59:BP78)</f>
        <v>201.20535000000001</v>
      </c>
      <c r="BQ79" s="11">
        <f>AVERAGE(BQ59:BQ78)</f>
        <v>251.15940000000006</v>
      </c>
      <c r="BR79" s="11">
        <f t="shared" ref="BR79:BU79" si="20">AVERAGE(BR59:BR78)</f>
        <v>201.97490000000005</v>
      </c>
      <c r="BS79" s="11">
        <f t="shared" si="20"/>
        <v>195.73989999999998</v>
      </c>
      <c r="BT79" s="11">
        <f t="shared" si="20"/>
        <v>276.15215000000001</v>
      </c>
      <c r="BU79" s="10">
        <f t="shared" si="20"/>
        <v>231.79874999999998</v>
      </c>
      <c r="BV79" s="11">
        <f>AVERAGE(BV59:BV78)</f>
        <v>241.02404999999999</v>
      </c>
      <c r="BW79" s="11">
        <f t="shared" ref="BW79:BZ79" si="21">AVERAGE(BW59:BW78)</f>
        <v>310.72909999999996</v>
      </c>
      <c r="BX79" s="11">
        <f t="shared" si="21"/>
        <v>236.67660000000001</v>
      </c>
      <c r="BY79" s="11">
        <f t="shared" si="21"/>
        <v>320.97380000000004</v>
      </c>
      <c r="BZ79" s="11">
        <f t="shared" si="21"/>
        <v>257.55070000000001</v>
      </c>
      <c r="CA79" s="11">
        <f>AVERAGE(CA59:CA78)</f>
        <v>238.44999999999996</v>
      </c>
      <c r="CB79" s="11">
        <f t="shared" ref="CB79:CE79" si="22">AVERAGE(CB59:CB78)</f>
        <v>151.84395000000001</v>
      </c>
      <c r="CC79" s="11">
        <f t="shared" si="22"/>
        <v>204.51779999999999</v>
      </c>
      <c r="CD79" s="11">
        <f t="shared" si="22"/>
        <v>179.45760000000001</v>
      </c>
      <c r="CE79" s="11">
        <f t="shared" si="22"/>
        <v>192.20359999999999</v>
      </c>
      <c r="CF79" s="11">
        <f>AVERAGE(CF59:CF78)</f>
        <v>262.58460000000002</v>
      </c>
      <c r="CG79" s="11">
        <f t="shared" ref="CG79:CJ79" si="23">AVERAGE(CG59:CG78)</f>
        <v>293.02200000000005</v>
      </c>
      <c r="CH79" s="11">
        <f t="shared" si="23"/>
        <v>313.21999999999997</v>
      </c>
      <c r="CI79" s="11">
        <f t="shared" si="23"/>
        <v>335.06650000000002</v>
      </c>
      <c r="CJ79" s="11">
        <f t="shared" si="23"/>
        <v>298.63310000000007</v>
      </c>
      <c r="CK79" s="11">
        <f>AVERAGE(CK59:CK78)</f>
        <v>223.77979999999997</v>
      </c>
      <c r="CL79" s="11">
        <f t="shared" ref="CL79:CO79" si="24">AVERAGE(CL59:CL78)</f>
        <v>286.30855000000003</v>
      </c>
      <c r="CM79" s="11">
        <f t="shared" si="24"/>
        <v>306.24125000000004</v>
      </c>
      <c r="CN79" s="11">
        <f t="shared" si="24"/>
        <v>222.99970000000002</v>
      </c>
      <c r="CO79" s="11">
        <f t="shared" si="24"/>
        <v>228.83455000000004</v>
      </c>
      <c r="CP79" s="11">
        <f>AVERAGE(CP59:CP78)</f>
        <v>364.28715</v>
      </c>
      <c r="CQ79" s="11">
        <f t="shared" ref="CQ79:CT79" si="25">AVERAGE(CQ59:CQ78)</f>
        <v>228.33535000000006</v>
      </c>
      <c r="CR79" s="11">
        <f t="shared" si="25"/>
        <v>264.5659</v>
      </c>
      <c r="CS79" s="11">
        <f t="shared" si="25"/>
        <v>266.91640000000001</v>
      </c>
      <c r="CT79" s="11">
        <f t="shared" si="25"/>
        <v>199.01065</v>
      </c>
      <c r="DI79" s="20"/>
    </row>
    <row r="80" spans="2:113" s="4" customFormat="1" x14ac:dyDescent="0.25">
      <c r="B80" s="141" t="s">
        <v>10</v>
      </c>
      <c r="C80" s="143"/>
      <c r="D80" s="144">
        <f>AVERAGE(D79:H79)</f>
        <v>291.67430000000002</v>
      </c>
      <c r="E80" s="144"/>
      <c r="F80" s="144"/>
      <c r="G80" s="144"/>
      <c r="H80" s="144"/>
      <c r="I80" s="144">
        <f>AVERAGE(I79:M79)</f>
        <v>238.17789999999999</v>
      </c>
      <c r="J80" s="144"/>
      <c r="K80" s="144"/>
      <c r="L80" s="144"/>
      <c r="M80" s="144"/>
      <c r="N80" s="144">
        <f>AVERAGE(N79:R79)</f>
        <v>258.35219999999998</v>
      </c>
      <c r="O80" s="144"/>
      <c r="P80" s="144"/>
      <c r="Q80" s="144"/>
      <c r="R80" s="144"/>
      <c r="S80" s="144">
        <f>AVERAGE(S79:W79)</f>
        <v>272.30379999999997</v>
      </c>
      <c r="T80" s="144"/>
      <c r="U80" s="144"/>
      <c r="V80" s="144"/>
      <c r="W80" s="144"/>
      <c r="X80" s="144">
        <f>AVERAGE(X79:AB79)</f>
        <v>237.92850000000004</v>
      </c>
      <c r="Y80" s="144"/>
      <c r="Z80" s="144"/>
      <c r="AA80" s="144"/>
      <c r="AB80" s="144"/>
      <c r="AC80" s="144">
        <f>AVERAGE(AC79:AG79)</f>
        <v>286.46390000000002</v>
      </c>
      <c r="AD80" s="144"/>
      <c r="AE80" s="144"/>
      <c r="AF80" s="144"/>
      <c r="AG80" s="144"/>
      <c r="AH80" s="144">
        <f>AVERAGE(AH79:AL79)</f>
        <v>265.84030000000001</v>
      </c>
      <c r="AI80" s="144"/>
      <c r="AJ80" s="144"/>
      <c r="AK80" s="144"/>
      <c r="AL80" s="144"/>
      <c r="AM80" s="144">
        <f>AVERAGE(AM79:AQ79)</f>
        <v>229.40629999999996</v>
      </c>
      <c r="AN80" s="144"/>
      <c r="AO80" s="144"/>
      <c r="AP80" s="144"/>
      <c r="AQ80" s="144"/>
      <c r="AR80" s="144">
        <f>AVERAGE(AR79:AV79)</f>
        <v>230.25300000000001</v>
      </c>
      <c r="AS80" s="144"/>
      <c r="AT80" s="144"/>
      <c r="AU80" s="144"/>
      <c r="AV80" s="144"/>
      <c r="AW80" s="144">
        <f>AVERAGE(AW79:BA79)</f>
        <v>213.38630000000003</v>
      </c>
      <c r="AX80" s="144"/>
      <c r="AY80" s="144"/>
      <c r="AZ80" s="144"/>
      <c r="BA80" s="144"/>
      <c r="BB80" s="144">
        <f>AVERAGE(BB79:BF79)</f>
        <v>282.12599999999998</v>
      </c>
      <c r="BC80" s="144"/>
      <c r="BD80" s="144"/>
      <c r="BE80" s="144"/>
      <c r="BF80" s="144"/>
      <c r="BG80" s="144">
        <f>AVERAGE(BG79:BK79)</f>
        <v>267.94470000000001</v>
      </c>
      <c r="BH80" s="144"/>
      <c r="BI80" s="144"/>
      <c r="BJ80" s="144"/>
      <c r="BK80" s="144"/>
      <c r="BL80" s="144">
        <f>AVERAGE(BL79:BP79)</f>
        <v>187.95386999999999</v>
      </c>
      <c r="BM80" s="144"/>
      <c r="BN80" s="144"/>
      <c r="BO80" s="144"/>
      <c r="BP80" s="144"/>
      <c r="BQ80" s="144">
        <f>AVERAGE(BQ79:BU79)</f>
        <v>231.36502000000002</v>
      </c>
      <c r="BR80" s="144"/>
      <c r="BS80" s="144"/>
      <c r="BT80" s="144"/>
      <c r="BU80" s="144"/>
      <c r="BV80" s="144">
        <f>AVERAGE(BV79:BZ79)</f>
        <v>273.39085</v>
      </c>
      <c r="BW80" s="144"/>
      <c r="BX80" s="144"/>
      <c r="BY80" s="144"/>
      <c r="BZ80" s="144"/>
      <c r="CA80" s="144">
        <f>AVERAGE(CA79:CE79)</f>
        <v>193.29459000000003</v>
      </c>
      <c r="CB80" s="144"/>
      <c r="CC80" s="144"/>
      <c r="CD80" s="144"/>
      <c r="CE80" s="144"/>
      <c r="CF80" s="144">
        <f>AVERAGE(CF79:CJ79)</f>
        <v>300.50524000000007</v>
      </c>
      <c r="CG80" s="144"/>
      <c r="CH80" s="144"/>
      <c r="CI80" s="144"/>
      <c r="CJ80" s="144"/>
      <c r="CK80" s="144">
        <f>AVERAGE(CK79:CO79)</f>
        <v>253.63277000000002</v>
      </c>
      <c r="CL80" s="144"/>
      <c r="CM80" s="144"/>
      <c r="CN80" s="144"/>
      <c r="CO80" s="144"/>
      <c r="CP80" s="144">
        <f>AVERAGE(CP79:CT79)</f>
        <v>264.62308999999999</v>
      </c>
      <c r="CQ80" s="144"/>
      <c r="CR80" s="144"/>
      <c r="CS80" s="144"/>
      <c r="CT80" s="144"/>
      <c r="CU80" s="6"/>
    </row>
    <row r="83" spans="2:118" s="4" customFormat="1" x14ac:dyDescent="0.25">
      <c r="B83" s="145" t="s">
        <v>14</v>
      </c>
      <c r="C83" s="146"/>
      <c r="D83" s="140" t="s">
        <v>6</v>
      </c>
      <c r="E83" s="140"/>
      <c r="F83" s="140"/>
      <c r="G83" s="140"/>
      <c r="H83" s="140"/>
      <c r="I83" s="140" t="s">
        <v>6</v>
      </c>
      <c r="J83" s="140"/>
      <c r="K83" s="140"/>
      <c r="L83" s="140"/>
      <c r="M83" s="140"/>
      <c r="N83" s="140" t="s">
        <v>6</v>
      </c>
      <c r="O83" s="140"/>
      <c r="P83" s="140"/>
      <c r="Q83" s="140"/>
      <c r="R83" s="140"/>
      <c r="S83" s="140" t="s">
        <v>6</v>
      </c>
      <c r="T83" s="140"/>
      <c r="U83" s="140"/>
      <c r="V83" s="140"/>
      <c r="W83" s="140"/>
      <c r="X83" s="140" t="s">
        <v>6</v>
      </c>
      <c r="Y83" s="140"/>
      <c r="Z83" s="140"/>
      <c r="AA83" s="140"/>
      <c r="AB83" s="140"/>
      <c r="AC83" s="140" t="s">
        <v>6</v>
      </c>
      <c r="AD83" s="140"/>
      <c r="AE83" s="140"/>
      <c r="AF83" s="140"/>
      <c r="AG83" s="140"/>
      <c r="AH83" s="140" t="s">
        <v>6</v>
      </c>
      <c r="AI83" s="140"/>
      <c r="AJ83" s="140"/>
      <c r="AK83" s="140"/>
      <c r="AL83" s="140"/>
      <c r="AM83" s="140" t="s">
        <v>6</v>
      </c>
      <c r="AN83" s="140"/>
      <c r="AO83" s="140"/>
      <c r="AP83" s="140"/>
      <c r="AQ83" s="140"/>
      <c r="AR83" s="140" t="s">
        <v>6</v>
      </c>
      <c r="AS83" s="140"/>
      <c r="AT83" s="140"/>
      <c r="AU83" s="140"/>
      <c r="AV83" s="140"/>
      <c r="AW83" s="140" t="s">
        <v>6</v>
      </c>
      <c r="AX83" s="140"/>
      <c r="AY83" s="140"/>
      <c r="AZ83" s="140"/>
      <c r="BA83" s="140"/>
      <c r="BB83" s="140" t="s">
        <v>6</v>
      </c>
      <c r="BC83" s="140"/>
      <c r="BD83" s="140"/>
      <c r="BE83" s="140"/>
      <c r="BF83" s="140"/>
      <c r="BG83" s="145" t="s">
        <v>6</v>
      </c>
      <c r="BH83" s="153"/>
      <c r="BI83" s="153"/>
      <c r="BJ83" s="153"/>
      <c r="BK83" s="146"/>
      <c r="BL83" s="145" t="s">
        <v>6</v>
      </c>
      <c r="BM83" s="153"/>
      <c r="BN83" s="153"/>
      <c r="BO83" s="153"/>
      <c r="BP83" s="146"/>
      <c r="BQ83" s="145" t="s">
        <v>6</v>
      </c>
      <c r="BR83" s="153"/>
      <c r="BS83" s="153"/>
      <c r="BT83" s="153"/>
      <c r="BU83" s="146"/>
      <c r="BV83" s="145" t="s">
        <v>6</v>
      </c>
      <c r="BW83" s="153"/>
      <c r="BX83" s="153"/>
      <c r="BY83" s="153"/>
      <c r="BZ83" s="146"/>
      <c r="CA83" s="145" t="s">
        <v>6</v>
      </c>
      <c r="CB83" s="153"/>
      <c r="CC83" s="153"/>
      <c r="CD83" s="153"/>
      <c r="CE83" s="146"/>
      <c r="CF83" s="145" t="s">
        <v>6</v>
      </c>
      <c r="CG83" s="153"/>
      <c r="CH83" s="153"/>
      <c r="CI83" s="153"/>
      <c r="CJ83" s="146"/>
      <c r="CK83" s="145" t="s">
        <v>6</v>
      </c>
      <c r="CL83" s="153"/>
      <c r="CM83" s="153"/>
      <c r="CN83" s="153"/>
      <c r="CO83" s="146"/>
      <c r="CP83" s="145" t="s">
        <v>6</v>
      </c>
      <c r="CQ83" s="153"/>
      <c r="CR83" s="153"/>
      <c r="CS83" s="153"/>
      <c r="CT83" s="146"/>
      <c r="CU83" s="145" t="s">
        <v>6</v>
      </c>
      <c r="CV83" s="153"/>
      <c r="CW83" s="153"/>
      <c r="CX83" s="153"/>
      <c r="CY83" s="146"/>
      <c r="CZ83" s="145" t="s">
        <v>6</v>
      </c>
      <c r="DA83" s="153"/>
      <c r="DB83" s="153"/>
      <c r="DC83" s="153"/>
      <c r="DD83" s="146"/>
      <c r="DE83" s="140" t="s">
        <v>6</v>
      </c>
      <c r="DF83" s="140"/>
      <c r="DG83" s="140"/>
      <c r="DH83" s="140"/>
      <c r="DI83" s="140"/>
      <c r="DJ83" s="154"/>
      <c r="DK83" s="154"/>
      <c r="DL83" s="154"/>
      <c r="DM83" s="154"/>
      <c r="DN83" s="154"/>
    </row>
    <row r="84" spans="2:118" s="4" customFormat="1" x14ac:dyDescent="0.25">
      <c r="B84" s="145" t="s">
        <v>13</v>
      </c>
      <c r="C84" s="146"/>
      <c r="D84" s="140" t="s">
        <v>3</v>
      </c>
      <c r="E84" s="140"/>
      <c r="F84" s="140"/>
      <c r="G84" s="140"/>
      <c r="H84" s="140"/>
      <c r="I84" s="140" t="s">
        <v>3</v>
      </c>
      <c r="J84" s="140"/>
      <c r="K84" s="140"/>
      <c r="L84" s="140"/>
      <c r="M84" s="140"/>
      <c r="N84" s="140" t="s">
        <v>3</v>
      </c>
      <c r="O84" s="140"/>
      <c r="P84" s="140"/>
      <c r="Q84" s="140"/>
      <c r="R84" s="140"/>
      <c r="S84" s="140" t="s">
        <v>3</v>
      </c>
      <c r="T84" s="140"/>
      <c r="U84" s="140"/>
      <c r="V84" s="140"/>
      <c r="W84" s="140"/>
      <c r="X84" s="140" t="s">
        <v>3</v>
      </c>
      <c r="Y84" s="140"/>
      <c r="Z84" s="140"/>
      <c r="AA84" s="140"/>
      <c r="AB84" s="140"/>
      <c r="AC84" s="140" t="s">
        <v>3</v>
      </c>
      <c r="AD84" s="140"/>
      <c r="AE84" s="140"/>
      <c r="AF84" s="140"/>
      <c r="AG84" s="140"/>
      <c r="AH84" s="140" t="s">
        <v>3</v>
      </c>
      <c r="AI84" s="140"/>
      <c r="AJ84" s="140"/>
      <c r="AK84" s="140"/>
      <c r="AL84" s="140"/>
      <c r="AM84" s="140" t="s">
        <v>3</v>
      </c>
      <c r="AN84" s="140"/>
      <c r="AO84" s="140"/>
      <c r="AP84" s="140"/>
      <c r="AQ84" s="140"/>
      <c r="AR84" s="140" t="s">
        <v>3</v>
      </c>
      <c r="AS84" s="140"/>
      <c r="AT84" s="140"/>
      <c r="AU84" s="140"/>
      <c r="AV84" s="140"/>
      <c r="AW84" s="140" t="s">
        <v>3</v>
      </c>
      <c r="AX84" s="140"/>
      <c r="AY84" s="140"/>
      <c r="AZ84" s="140"/>
      <c r="BA84" s="140"/>
      <c r="BB84" s="140" t="s">
        <v>3</v>
      </c>
      <c r="BC84" s="140"/>
      <c r="BD84" s="140"/>
      <c r="BE84" s="140"/>
      <c r="BF84" s="140"/>
      <c r="BG84" s="145" t="s">
        <v>3</v>
      </c>
      <c r="BH84" s="153"/>
      <c r="BI84" s="153"/>
      <c r="BJ84" s="153"/>
      <c r="BK84" s="146"/>
      <c r="BL84" s="145" t="s">
        <v>3</v>
      </c>
      <c r="BM84" s="153"/>
      <c r="BN84" s="153"/>
      <c r="BO84" s="153"/>
      <c r="BP84" s="146"/>
      <c r="BQ84" s="145" t="s">
        <v>3</v>
      </c>
      <c r="BR84" s="153"/>
      <c r="BS84" s="153"/>
      <c r="BT84" s="153"/>
      <c r="BU84" s="146"/>
      <c r="BV84" s="145" t="s">
        <v>3</v>
      </c>
      <c r="BW84" s="153"/>
      <c r="BX84" s="153"/>
      <c r="BY84" s="153"/>
      <c r="BZ84" s="146"/>
      <c r="CA84" s="145" t="s">
        <v>3</v>
      </c>
      <c r="CB84" s="153"/>
      <c r="CC84" s="153"/>
      <c r="CD84" s="153"/>
      <c r="CE84" s="146"/>
      <c r="CF84" s="145" t="s">
        <v>3</v>
      </c>
      <c r="CG84" s="153"/>
      <c r="CH84" s="153"/>
      <c r="CI84" s="153"/>
      <c r="CJ84" s="146"/>
      <c r="CK84" s="145" t="s">
        <v>3</v>
      </c>
      <c r="CL84" s="153"/>
      <c r="CM84" s="153"/>
      <c r="CN84" s="153"/>
      <c r="CO84" s="146"/>
      <c r="CP84" s="145" t="s">
        <v>3</v>
      </c>
      <c r="CQ84" s="153"/>
      <c r="CR84" s="153"/>
      <c r="CS84" s="153"/>
      <c r="CT84" s="146"/>
      <c r="CU84" s="145" t="s">
        <v>3</v>
      </c>
      <c r="CV84" s="153"/>
      <c r="CW84" s="153"/>
      <c r="CX84" s="153"/>
      <c r="CY84" s="146"/>
      <c r="CZ84" s="145" t="s">
        <v>3</v>
      </c>
      <c r="DA84" s="153"/>
      <c r="DB84" s="153"/>
      <c r="DC84" s="153"/>
      <c r="DD84" s="146"/>
      <c r="DE84" s="140" t="s">
        <v>3</v>
      </c>
      <c r="DF84" s="140"/>
      <c r="DG84" s="140"/>
      <c r="DH84" s="140"/>
      <c r="DI84" s="140"/>
      <c r="DJ84" s="154"/>
      <c r="DK84" s="154"/>
      <c r="DL84" s="154"/>
      <c r="DM84" s="154"/>
      <c r="DN84" s="154"/>
    </row>
    <row r="85" spans="2:118" s="18" customFormat="1" x14ac:dyDescent="0.25">
      <c r="B85" s="147" t="s">
        <v>2</v>
      </c>
      <c r="C85" s="148"/>
      <c r="D85" s="147">
        <v>2178</v>
      </c>
      <c r="E85" s="152"/>
      <c r="F85" s="152"/>
      <c r="G85" s="152"/>
      <c r="H85" s="148"/>
      <c r="I85" s="147">
        <v>310</v>
      </c>
      <c r="J85" s="152"/>
      <c r="K85" s="152"/>
      <c r="L85" s="152"/>
      <c r="M85" s="148"/>
      <c r="N85" s="147">
        <v>3659</v>
      </c>
      <c r="O85" s="152"/>
      <c r="P85" s="152"/>
      <c r="Q85" s="152"/>
      <c r="R85" s="148"/>
      <c r="S85" s="147">
        <v>4385</v>
      </c>
      <c r="T85" s="152"/>
      <c r="U85" s="152"/>
      <c r="V85" s="152"/>
      <c r="W85" s="148"/>
      <c r="X85" s="147">
        <v>2614</v>
      </c>
      <c r="Y85" s="152"/>
      <c r="Z85" s="152"/>
      <c r="AA85" s="152"/>
      <c r="AB85" s="148"/>
      <c r="AC85" s="147">
        <v>3930</v>
      </c>
      <c r="AD85" s="152"/>
      <c r="AE85" s="152"/>
      <c r="AF85" s="152"/>
      <c r="AG85" s="148"/>
      <c r="AH85" s="147">
        <v>4388</v>
      </c>
      <c r="AI85" s="152"/>
      <c r="AJ85" s="152"/>
      <c r="AK85" s="152"/>
      <c r="AL85" s="148"/>
      <c r="AM85" s="147">
        <v>4410</v>
      </c>
      <c r="AN85" s="152"/>
      <c r="AO85" s="152"/>
      <c r="AP85" s="152"/>
      <c r="AQ85" s="148"/>
      <c r="AR85" s="147">
        <v>4620</v>
      </c>
      <c r="AS85" s="152"/>
      <c r="AT85" s="152"/>
      <c r="AU85" s="152"/>
      <c r="AV85" s="148"/>
      <c r="AW85" s="147">
        <v>309</v>
      </c>
      <c r="AX85" s="152"/>
      <c r="AY85" s="152"/>
      <c r="AZ85" s="152"/>
      <c r="BA85" s="148"/>
      <c r="BB85" s="147">
        <v>4408</v>
      </c>
      <c r="BC85" s="152"/>
      <c r="BD85" s="152"/>
      <c r="BE85" s="152"/>
      <c r="BF85" s="148"/>
      <c r="BG85" s="147">
        <v>2692</v>
      </c>
      <c r="BH85" s="152"/>
      <c r="BI85" s="152"/>
      <c r="BJ85" s="152"/>
      <c r="BK85" s="148"/>
      <c r="BL85" s="147">
        <v>301</v>
      </c>
      <c r="BM85" s="152"/>
      <c r="BN85" s="152"/>
      <c r="BO85" s="152"/>
      <c r="BP85" s="148"/>
      <c r="BQ85" s="147">
        <v>3927</v>
      </c>
      <c r="BR85" s="152"/>
      <c r="BS85" s="152"/>
      <c r="BT85" s="152"/>
      <c r="BU85" s="148"/>
      <c r="BV85" s="147">
        <v>2617</v>
      </c>
      <c r="BW85" s="152"/>
      <c r="BX85" s="152"/>
      <c r="BY85" s="152"/>
      <c r="BZ85" s="148"/>
      <c r="CA85" s="147">
        <v>304</v>
      </c>
      <c r="CB85" s="152"/>
      <c r="CC85" s="152"/>
      <c r="CD85" s="152"/>
      <c r="CE85" s="148"/>
      <c r="CF85" s="147">
        <v>3931</v>
      </c>
      <c r="CG85" s="152"/>
      <c r="CH85" s="152"/>
      <c r="CI85" s="152"/>
      <c r="CJ85" s="148"/>
      <c r="CK85" s="147">
        <v>295</v>
      </c>
      <c r="CL85" s="152"/>
      <c r="CM85" s="152"/>
      <c r="CN85" s="152"/>
      <c r="CO85" s="148"/>
      <c r="CP85" s="147">
        <v>294</v>
      </c>
      <c r="CQ85" s="152"/>
      <c r="CR85" s="152"/>
      <c r="CS85" s="152"/>
      <c r="CT85" s="148"/>
      <c r="CU85" s="147">
        <v>788</v>
      </c>
      <c r="CV85" s="152"/>
      <c r="CW85" s="152"/>
      <c r="CX85" s="152"/>
      <c r="CY85" s="148"/>
      <c r="CZ85" s="147">
        <v>2491</v>
      </c>
      <c r="DA85" s="152"/>
      <c r="DB85" s="152"/>
      <c r="DC85" s="152"/>
      <c r="DD85" s="148"/>
      <c r="DE85" s="147">
        <v>2620</v>
      </c>
      <c r="DF85" s="152"/>
      <c r="DG85" s="152"/>
      <c r="DH85" s="152"/>
      <c r="DI85" s="148"/>
      <c r="DJ85" s="156"/>
      <c r="DK85" s="156"/>
      <c r="DL85" s="156"/>
      <c r="DM85" s="156"/>
      <c r="DN85" s="156"/>
    </row>
    <row r="86" spans="2:118" x14ac:dyDescent="0.25">
      <c r="B86" s="130" t="s">
        <v>31</v>
      </c>
      <c r="C86" s="149"/>
      <c r="D86" s="11">
        <v>509.20000000000005</v>
      </c>
      <c r="E86" s="11">
        <v>187</v>
      </c>
      <c r="F86" s="11">
        <v>348.8</v>
      </c>
      <c r="G86" s="11">
        <v>235.3</v>
      </c>
      <c r="H86" s="11">
        <v>287.39999999999998</v>
      </c>
      <c r="I86" s="11">
        <v>155.69999999999999</v>
      </c>
      <c r="J86" s="11">
        <v>81.539999999999992</v>
      </c>
      <c r="K86" s="11">
        <v>184.3</v>
      </c>
      <c r="L86" s="11">
        <v>193.3</v>
      </c>
      <c r="M86" s="11">
        <v>79.25</v>
      </c>
      <c r="N86" s="11">
        <v>457.5</v>
      </c>
      <c r="O86" s="11">
        <v>77.8</v>
      </c>
      <c r="P86" s="11">
        <v>239.2</v>
      </c>
      <c r="Q86" s="11">
        <v>133.20000000000002</v>
      </c>
      <c r="R86" s="11">
        <v>283.3</v>
      </c>
      <c r="S86" s="11">
        <v>251.7</v>
      </c>
      <c r="T86" s="11">
        <v>293.10000000000002</v>
      </c>
      <c r="U86" s="11">
        <v>74.88</v>
      </c>
      <c r="V86" s="11">
        <v>191.5</v>
      </c>
      <c r="W86" s="11">
        <v>140.6</v>
      </c>
      <c r="X86" s="11">
        <v>207.9</v>
      </c>
      <c r="Y86" s="11">
        <v>234</v>
      </c>
      <c r="Z86" s="11">
        <v>339.5</v>
      </c>
      <c r="AA86" s="11">
        <v>282.39999999999998</v>
      </c>
      <c r="AB86" s="11">
        <v>272.60000000000002</v>
      </c>
      <c r="AC86" s="11">
        <v>200.7</v>
      </c>
      <c r="AD86" s="11">
        <v>283.3</v>
      </c>
      <c r="AE86" s="11">
        <v>246.59999999999997</v>
      </c>
      <c r="AF86" s="11">
        <v>158</v>
      </c>
      <c r="AG86" s="11">
        <v>162.5</v>
      </c>
      <c r="AH86" s="11">
        <v>284.10000000000002</v>
      </c>
      <c r="AI86" s="11">
        <v>493.59999999999997</v>
      </c>
      <c r="AJ86" s="11">
        <v>236.3</v>
      </c>
      <c r="AK86" s="11">
        <v>176.5</v>
      </c>
      <c r="AL86" s="11">
        <v>85.809999999999988</v>
      </c>
      <c r="AM86" s="11">
        <v>266.7</v>
      </c>
      <c r="AN86" s="11">
        <v>149.6</v>
      </c>
      <c r="AO86" s="11">
        <v>148.5</v>
      </c>
      <c r="AP86" s="11">
        <v>158.30000000000001</v>
      </c>
      <c r="AQ86" s="11">
        <v>181</v>
      </c>
      <c r="AR86" s="11">
        <v>94.02</v>
      </c>
      <c r="AS86" s="11">
        <v>229.4</v>
      </c>
      <c r="AT86" s="11">
        <v>336</v>
      </c>
      <c r="AU86" s="11">
        <v>381.5</v>
      </c>
      <c r="AV86" s="11">
        <v>391.3</v>
      </c>
      <c r="AW86" s="11">
        <v>140.70000000000002</v>
      </c>
      <c r="AX86" s="11">
        <v>185.2</v>
      </c>
      <c r="AY86" s="11">
        <v>152.29999999999998</v>
      </c>
      <c r="AZ86" s="11">
        <v>236.3</v>
      </c>
      <c r="BA86" s="11">
        <v>243.3</v>
      </c>
      <c r="BB86" s="11">
        <v>328.3</v>
      </c>
      <c r="BC86" s="11">
        <v>125.2</v>
      </c>
      <c r="BD86" s="11">
        <v>148</v>
      </c>
      <c r="BE86" s="11">
        <v>181.9</v>
      </c>
      <c r="BF86" s="11">
        <v>245.5</v>
      </c>
      <c r="BG86" s="11">
        <v>183.05099999999999</v>
      </c>
      <c r="BH86" s="11">
        <v>218.20500000000001</v>
      </c>
      <c r="BI86" s="11">
        <v>218.72499999999999</v>
      </c>
      <c r="BJ86" s="11">
        <v>274.16000000000003</v>
      </c>
      <c r="BK86" s="11">
        <v>153.929</v>
      </c>
      <c r="BL86" s="11">
        <v>160.58600000000001</v>
      </c>
      <c r="BM86" s="11">
        <v>234.63800000000001</v>
      </c>
      <c r="BN86" s="11">
        <v>124.18300000000001</v>
      </c>
      <c r="BO86" s="11">
        <v>119.607</v>
      </c>
      <c r="BP86" s="11">
        <v>83.933000000000007</v>
      </c>
      <c r="BQ86" s="11">
        <v>380.351</v>
      </c>
      <c r="BR86" s="11">
        <v>282.16899999999998</v>
      </c>
      <c r="BS86" s="11">
        <v>218.20500000000001</v>
      </c>
      <c r="BT86" s="11">
        <v>317.32299999999998</v>
      </c>
      <c r="BU86" s="11">
        <v>129.28</v>
      </c>
      <c r="BV86" s="11">
        <v>242.12700000000001</v>
      </c>
      <c r="BW86" s="11">
        <v>173.066</v>
      </c>
      <c r="BX86" s="11">
        <v>135.52000000000001</v>
      </c>
      <c r="BY86" s="11">
        <v>135.10400000000001</v>
      </c>
      <c r="BZ86" s="11">
        <v>126.78400000000001</v>
      </c>
      <c r="CA86" s="11">
        <v>238.17400000000001</v>
      </c>
      <c r="CB86" s="11">
        <v>185.131</v>
      </c>
      <c r="CC86" s="11">
        <v>207.7</v>
      </c>
      <c r="CD86" s="11">
        <v>310.875</v>
      </c>
      <c r="CE86" s="11">
        <v>396.88799999999998</v>
      </c>
      <c r="CF86" s="11">
        <v>121.167</v>
      </c>
      <c r="CG86" s="11">
        <v>155.28100000000001</v>
      </c>
      <c r="CH86" s="11">
        <v>165.37</v>
      </c>
      <c r="CI86" s="12">
        <v>130.21600000000001</v>
      </c>
      <c r="CJ86" s="11">
        <v>223.613</v>
      </c>
      <c r="CK86" s="11">
        <v>260.74400000000003</v>
      </c>
      <c r="CL86" s="11">
        <v>350.50099999999998</v>
      </c>
      <c r="CM86" s="11">
        <v>312.74700000000001</v>
      </c>
      <c r="CN86" s="11">
        <v>144.15299999999999</v>
      </c>
      <c r="CO86" s="11">
        <v>490.38900000000001</v>
      </c>
      <c r="CP86" s="11">
        <v>154.44900000000001</v>
      </c>
      <c r="CQ86" s="11">
        <v>109.935</v>
      </c>
      <c r="CR86" s="11">
        <v>183.88300000000001</v>
      </c>
      <c r="CS86" s="11">
        <v>174.31399999999999</v>
      </c>
      <c r="CT86" s="11">
        <v>245.351</v>
      </c>
      <c r="CU86" s="11">
        <v>209.989</v>
      </c>
      <c r="CV86" s="11">
        <v>145.40100000000001</v>
      </c>
      <c r="CW86" s="11">
        <v>137.80799999999999</v>
      </c>
      <c r="CX86" s="11">
        <v>164.018</v>
      </c>
      <c r="CY86" s="11">
        <v>234.01400000000001</v>
      </c>
      <c r="CZ86" s="11">
        <v>255.959</v>
      </c>
      <c r="DA86" s="11">
        <v>127.304</v>
      </c>
      <c r="DB86" s="11">
        <v>152.577</v>
      </c>
      <c r="DC86" s="11">
        <v>181.803</v>
      </c>
      <c r="DD86" s="11">
        <v>140.304</v>
      </c>
      <c r="DE86" s="11">
        <v>201.25200000000001</v>
      </c>
      <c r="DF86" s="11">
        <v>157.36099999999999</v>
      </c>
      <c r="DG86" s="11">
        <v>206.66</v>
      </c>
      <c r="DH86" s="11">
        <v>118.56699999999999</v>
      </c>
      <c r="DI86" s="11">
        <v>249.61500000000001</v>
      </c>
      <c r="DJ86" s="19"/>
      <c r="DK86" s="19"/>
      <c r="DL86" s="19"/>
      <c r="DM86" s="19"/>
      <c r="DN86" s="19"/>
    </row>
    <row r="87" spans="2:118" x14ac:dyDescent="0.25">
      <c r="B87" s="131"/>
      <c r="C87" s="150"/>
      <c r="D87" s="13">
        <v>352.09999999999997</v>
      </c>
      <c r="E87" s="13">
        <v>157.19999999999999</v>
      </c>
      <c r="F87" s="13">
        <v>434.59999999999997</v>
      </c>
      <c r="G87" s="13">
        <v>284</v>
      </c>
      <c r="H87" s="13">
        <v>136.60000000000002</v>
      </c>
      <c r="I87" s="13">
        <v>214.4</v>
      </c>
      <c r="J87" s="13">
        <v>173.7</v>
      </c>
      <c r="K87" s="13">
        <v>138.6</v>
      </c>
      <c r="L87" s="13">
        <v>109.5</v>
      </c>
      <c r="M87" s="13">
        <v>96.31</v>
      </c>
      <c r="N87" s="13">
        <v>108.1</v>
      </c>
      <c r="O87" s="13">
        <v>126.30000000000001</v>
      </c>
      <c r="P87" s="13">
        <v>434.2</v>
      </c>
      <c r="Q87" s="13">
        <v>442.40000000000003</v>
      </c>
      <c r="R87" s="13">
        <v>204.4</v>
      </c>
      <c r="S87" s="13">
        <v>227</v>
      </c>
      <c r="T87" s="13">
        <v>121.89999999999999</v>
      </c>
      <c r="U87" s="13">
        <v>210.10000000000002</v>
      </c>
      <c r="V87" s="13">
        <v>177.2</v>
      </c>
      <c r="W87" s="13">
        <v>167.1</v>
      </c>
      <c r="X87" s="13">
        <v>288.5</v>
      </c>
      <c r="Y87" s="13">
        <v>67.709999999999994</v>
      </c>
      <c r="Z87" s="13">
        <v>180.1</v>
      </c>
      <c r="AA87" s="13">
        <v>234.60000000000002</v>
      </c>
      <c r="AB87" s="13">
        <v>148.70000000000002</v>
      </c>
      <c r="AC87" s="13">
        <v>261.2</v>
      </c>
      <c r="AD87" s="13">
        <v>274.8</v>
      </c>
      <c r="AE87" s="13">
        <v>327.2</v>
      </c>
      <c r="AF87" s="13">
        <v>143.9</v>
      </c>
      <c r="AG87" s="13">
        <v>210.8</v>
      </c>
      <c r="AH87" s="13">
        <v>136.79999999999998</v>
      </c>
      <c r="AI87" s="13">
        <v>269.3</v>
      </c>
      <c r="AJ87" s="13">
        <v>405.59999999999997</v>
      </c>
      <c r="AK87" s="13">
        <v>130.4</v>
      </c>
      <c r="AL87" s="13">
        <v>125.30000000000001</v>
      </c>
      <c r="AM87" s="13">
        <v>232.7</v>
      </c>
      <c r="AN87" s="13">
        <v>121.80000000000001</v>
      </c>
      <c r="AO87" s="13">
        <v>101.89999999999999</v>
      </c>
      <c r="AP87" s="13">
        <v>80.92</v>
      </c>
      <c r="AQ87" s="13">
        <v>77.69</v>
      </c>
      <c r="AR87" s="13">
        <v>214.60000000000002</v>
      </c>
      <c r="AS87" s="13">
        <v>200.5</v>
      </c>
      <c r="AT87" s="13">
        <v>277.79999999999995</v>
      </c>
      <c r="AU87" s="13">
        <v>350.8</v>
      </c>
      <c r="AV87" s="13">
        <v>165.1</v>
      </c>
      <c r="AW87" s="13">
        <v>342.1</v>
      </c>
      <c r="AX87" s="13">
        <v>137.5</v>
      </c>
      <c r="AY87" s="13">
        <v>207.5</v>
      </c>
      <c r="AZ87" s="13">
        <v>182.6</v>
      </c>
      <c r="BA87" s="13">
        <v>111.39999999999999</v>
      </c>
      <c r="BB87" s="13">
        <v>247.1</v>
      </c>
      <c r="BC87" s="13">
        <v>132.80000000000001</v>
      </c>
      <c r="BD87" s="13">
        <v>467.4</v>
      </c>
      <c r="BE87" s="13">
        <v>153.80000000000001</v>
      </c>
      <c r="BF87" s="13">
        <v>126.4</v>
      </c>
      <c r="BG87" s="13">
        <v>111.39100000000001</v>
      </c>
      <c r="BH87" s="13">
        <v>143.63300000000001</v>
      </c>
      <c r="BI87" s="13">
        <v>210.50899999999999</v>
      </c>
      <c r="BJ87" s="13">
        <v>215.29300000000001</v>
      </c>
      <c r="BK87" s="13">
        <v>291.00900000000001</v>
      </c>
      <c r="BL87" s="13">
        <v>163.39400000000001</v>
      </c>
      <c r="BM87" s="13">
        <v>153.61699999999999</v>
      </c>
      <c r="BN87" s="13">
        <v>100.054</v>
      </c>
      <c r="BO87" s="13">
        <v>133.44</v>
      </c>
      <c r="BP87" s="13">
        <v>139.36799999999999</v>
      </c>
      <c r="BQ87" s="13">
        <v>150.70500000000001</v>
      </c>
      <c r="BR87" s="13">
        <v>213.10900000000001</v>
      </c>
      <c r="BS87" s="13">
        <v>166.09800000000001</v>
      </c>
      <c r="BT87" s="13">
        <v>209.88499999999999</v>
      </c>
      <c r="BU87" s="13">
        <v>257.31099999999998</v>
      </c>
      <c r="BV87" s="13">
        <v>299.226</v>
      </c>
      <c r="BW87" s="13">
        <v>176.291</v>
      </c>
      <c r="BX87" s="13">
        <v>173.17</v>
      </c>
      <c r="BY87" s="13">
        <v>215.18899999999999</v>
      </c>
      <c r="BZ87" s="13">
        <v>218.309</v>
      </c>
      <c r="CA87" s="13">
        <v>346.75700000000001</v>
      </c>
      <c r="CB87" s="13">
        <v>273.536</v>
      </c>
      <c r="CC87" s="13">
        <v>235.99</v>
      </c>
      <c r="CD87" s="13">
        <v>196.46799999999999</v>
      </c>
      <c r="CE87" s="13">
        <v>274.36799999999999</v>
      </c>
      <c r="CF87" s="13">
        <v>182.84299999999999</v>
      </c>
      <c r="CG87" s="13">
        <v>177.33099999999999</v>
      </c>
      <c r="CH87" s="13">
        <v>152.47300000000001</v>
      </c>
      <c r="CI87" s="14">
        <v>187.523</v>
      </c>
      <c r="CJ87" s="13">
        <v>249.40700000000001</v>
      </c>
      <c r="CK87" s="13">
        <v>240.566</v>
      </c>
      <c r="CL87" s="13">
        <v>259.08</v>
      </c>
      <c r="CM87" s="13">
        <v>291.738</v>
      </c>
      <c r="CN87" s="13">
        <v>78.733000000000004</v>
      </c>
      <c r="CO87" s="13">
        <v>306.298</v>
      </c>
      <c r="CP87" s="13">
        <v>175.14699999999999</v>
      </c>
      <c r="CQ87" s="13">
        <v>192.828</v>
      </c>
      <c r="CR87" s="13">
        <v>148.10499999999999</v>
      </c>
      <c r="CS87" s="13">
        <v>134.792</v>
      </c>
      <c r="CT87" s="13">
        <v>215.08500000000001</v>
      </c>
      <c r="CU87" s="13">
        <v>249.82300000000001</v>
      </c>
      <c r="CV87" s="13">
        <v>243.791</v>
      </c>
      <c r="CW87" s="13">
        <v>124.703</v>
      </c>
      <c r="CX87" s="13">
        <v>170.67400000000001</v>
      </c>
      <c r="CY87" s="13">
        <v>164.74600000000001</v>
      </c>
      <c r="CZ87" s="13">
        <v>124.18300000000001</v>
      </c>
      <c r="DA87" s="13">
        <v>234.32599999999999</v>
      </c>
      <c r="DB87" s="13">
        <v>134.792</v>
      </c>
      <c r="DC87" s="13">
        <v>279.77699999999999</v>
      </c>
      <c r="DD87" s="13">
        <v>78.108999999999995</v>
      </c>
      <c r="DE87" s="13">
        <v>296.20999999999998</v>
      </c>
      <c r="DF87" s="13">
        <v>253.255</v>
      </c>
      <c r="DG87" s="13">
        <v>186.899</v>
      </c>
      <c r="DH87" s="13">
        <v>188.251</v>
      </c>
      <c r="DI87" s="13">
        <v>140.72</v>
      </c>
      <c r="DJ87" s="19"/>
      <c r="DK87" s="19"/>
      <c r="DL87" s="19"/>
      <c r="DM87" s="19"/>
      <c r="DN87" s="19"/>
    </row>
    <row r="88" spans="2:118" x14ac:dyDescent="0.25">
      <c r="B88" s="131"/>
      <c r="C88" s="150"/>
      <c r="D88" s="13">
        <v>258.5</v>
      </c>
      <c r="E88" s="13">
        <v>296.90000000000003</v>
      </c>
      <c r="F88" s="13">
        <v>339.90000000000003</v>
      </c>
      <c r="G88" s="13">
        <v>198.8</v>
      </c>
      <c r="H88" s="13">
        <v>438.8</v>
      </c>
      <c r="I88" s="13">
        <v>256.90000000000003</v>
      </c>
      <c r="J88" s="13">
        <v>154</v>
      </c>
      <c r="K88" s="13">
        <v>219</v>
      </c>
      <c r="L88" s="13">
        <v>128.4</v>
      </c>
      <c r="M88" s="13">
        <v>212.5</v>
      </c>
      <c r="N88" s="13">
        <v>273.7</v>
      </c>
      <c r="O88" s="13">
        <v>127.79999999999998</v>
      </c>
      <c r="P88" s="13">
        <v>371.4</v>
      </c>
      <c r="Q88" s="13">
        <v>202.3</v>
      </c>
      <c r="R88" s="13">
        <v>123.20000000000002</v>
      </c>
      <c r="S88" s="13">
        <v>133.39999999999998</v>
      </c>
      <c r="T88" s="13">
        <v>330.6</v>
      </c>
      <c r="U88" s="13">
        <v>147.19999999999999</v>
      </c>
      <c r="V88" s="13">
        <v>164.5</v>
      </c>
      <c r="W88" s="13">
        <v>113.7</v>
      </c>
      <c r="X88" s="13">
        <v>97.66</v>
      </c>
      <c r="Y88" s="13">
        <v>155.79999999999998</v>
      </c>
      <c r="Z88" s="13">
        <v>210.8</v>
      </c>
      <c r="AA88" s="13">
        <v>195.79999999999998</v>
      </c>
      <c r="AB88" s="13">
        <v>347.2</v>
      </c>
      <c r="AC88" s="13">
        <v>293.20000000000005</v>
      </c>
      <c r="AD88" s="13">
        <v>124.49999999999999</v>
      </c>
      <c r="AE88" s="13">
        <v>105.5</v>
      </c>
      <c r="AF88" s="13">
        <v>332.6</v>
      </c>
      <c r="AG88" s="13">
        <v>305.09999999999997</v>
      </c>
      <c r="AH88" s="13">
        <v>253.79999999999998</v>
      </c>
      <c r="AI88" s="13">
        <v>319.90000000000003</v>
      </c>
      <c r="AJ88" s="13">
        <v>146</v>
      </c>
      <c r="AK88" s="13">
        <v>238.29999999999998</v>
      </c>
      <c r="AL88" s="13">
        <v>200.10000000000002</v>
      </c>
      <c r="AM88" s="13">
        <v>198.70000000000002</v>
      </c>
      <c r="AN88" s="13">
        <v>117.9</v>
      </c>
      <c r="AO88" s="13">
        <v>145.1</v>
      </c>
      <c r="AP88" s="13">
        <v>122.9</v>
      </c>
      <c r="AQ88" s="13">
        <v>72.910000000000011</v>
      </c>
      <c r="AR88" s="13">
        <v>225.6</v>
      </c>
      <c r="AS88" s="13">
        <v>183.9</v>
      </c>
      <c r="AT88" s="13">
        <v>172.8</v>
      </c>
      <c r="AU88" s="13">
        <v>146.30000000000001</v>
      </c>
      <c r="AV88" s="13">
        <v>157.79999999999998</v>
      </c>
      <c r="AW88" s="13">
        <v>179</v>
      </c>
      <c r="AX88" s="13">
        <v>99.33</v>
      </c>
      <c r="AY88" s="13">
        <v>69.16</v>
      </c>
      <c r="AZ88" s="13">
        <v>148.80000000000001</v>
      </c>
      <c r="BA88" s="13">
        <v>157.79999999999998</v>
      </c>
      <c r="BB88" s="13">
        <v>214.9</v>
      </c>
      <c r="BC88" s="13">
        <v>192.39999999999998</v>
      </c>
      <c r="BD88" s="13">
        <v>204.9</v>
      </c>
      <c r="BE88" s="13">
        <v>196.1</v>
      </c>
      <c r="BF88" s="13">
        <v>144.5</v>
      </c>
      <c r="BG88" s="13">
        <v>191.58</v>
      </c>
      <c r="BH88" s="13">
        <v>259.49599999999998</v>
      </c>
      <c r="BI88" s="13">
        <v>171.09</v>
      </c>
      <c r="BJ88" s="13">
        <v>234.63800000000001</v>
      </c>
      <c r="BK88" s="13">
        <v>215.29300000000001</v>
      </c>
      <c r="BL88" s="13">
        <v>189.291</v>
      </c>
      <c r="BM88" s="13">
        <v>204.684</v>
      </c>
      <c r="BN88" s="13">
        <v>283.10500000000002</v>
      </c>
      <c r="BO88" s="13">
        <v>75.093000000000004</v>
      </c>
      <c r="BP88" s="13">
        <v>256.791</v>
      </c>
      <c r="BQ88" s="13">
        <v>246.07900000000001</v>
      </c>
      <c r="BR88" s="13">
        <v>289.65699999999998</v>
      </c>
      <c r="BS88" s="13">
        <v>206.244</v>
      </c>
      <c r="BT88" s="13">
        <v>194.804</v>
      </c>
      <c r="BU88" s="13">
        <v>192.1</v>
      </c>
      <c r="BV88" s="13">
        <v>182.84299999999999</v>
      </c>
      <c r="BW88" s="13">
        <v>206.34800000000001</v>
      </c>
      <c r="BX88" s="13">
        <v>138.536</v>
      </c>
      <c r="BY88" s="13">
        <v>350.08499999999998</v>
      </c>
      <c r="BZ88" s="13">
        <v>225.07</v>
      </c>
      <c r="CA88" s="13">
        <v>253.255</v>
      </c>
      <c r="CB88" s="13">
        <v>143.00899999999999</v>
      </c>
      <c r="CC88" s="13">
        <v>177.74700000000001</v>
      </c>
      <c r="CD88" s="13">
        <v>191.059</v>
      </c>
      <c r="CE88" s="13">
        <v>218.309</v>
      </c>
      <c r="CF88" s="13">
        <v>250.55099999999999</v>
      </c>
      <c r="CG88" s="13">
        <v>214.04499999999999</v>
      </c>
      <c r="CH88" s="13">
        <v>157.04900000000001</v>
      </c>
      <c r="CI88" s="14">
        <v>244.935</v>
      </c>
      <c r="CJ88" s="13">
        <v>156.63300000000001</v>
      </c>
      <c r="CK88" s="13">
        <v>75.716999999999999</v>
      </c>
      <c r="CL88" s="13">
        <v>335.31599999999997</v>
      </c>
      <c r="CM88" s="13">
        <v>152.26499999999999</v>
      </c>
      <c r="CN88" s="13">
        <v>260.84800000000001</v>
      </c>
      <c r="CO88" s="13">
        <v>245.24700000000001</v>
      </c>
      <c r="CP88" s="13">
        <v>165.68199999999999</v>
      </c>
      <c r="CQ88" s="13">
        <v>146.649</v>
      </c>
      <c r="CR88" s="13">
        <v>107.334</v>
      </c>
      <c r="CS88" s="13">
        <v>172.858</v>
      </c>
      <c r="CT88" s="13">
        <v>192.62</v>
      </c>
      <c r="CU88" s="13">
        <v>165.578</v>
      </c>
      <c r="CV88" s="13">
        <v>151.32900000000001</v>
      </c>
      <c r="CW88" s="13">
        <v>172.96199999999999</v>
      </c>
      <c r="CX88" s="13">
        <v>215.18899999999999</v>
      </c>
      <c r="CY88" s="13">
        <v>221.637</v>
      </c>
      <c r="CZ88" s="13">
        <v>277.697</v>
      </c>
      <c r="DA88" s="13">
        <v>297.14600000000002</v>
      </c>
      <c r="DB88" s="13">
        <v>204.06</v>
      </c>
      <c r="DC88" s="13">
        <v>117.735</v>
      </c>
      <c r="DD88" s="13">
        <v>300.47399999999999</v>
      </c>
      <c r="DE88" s="13">
        <v>100.158</v>
      </c>
      <c r="DF88" s="13">
        <v>284.041</v>
      </c>
      <c r="DG88" s="13">
        <v>280.29700000000003</v>
      </c>
      <c r="DH88" s="13">
        <v>268.64800000000002</v>
      </c>
      <c r="DI88" s="13">
        <v>152.68100000000001</v>
      </c>
      <c r="DJ88" s="19"/>
      <c r="DK88" s="19"/>
      <c r="DL88" s="19"/>
      <c r="DM88" s="19"/>
      <c r="DN88" s="19"/>
    </row>
    <row r="89" spans="2:118" x14ac:dyDescent="0.25">
      <c r="B89" s="131"/>
      <c r="C89" s="150"/>
      <c r="D89" s="13">
        <v>335.7</v>
      </c>
      <c r="E89" s="13">
        <v>176</v>
      </c>
      <c r="F89" s="13">
        <v>145.6</v>
      </c>
      <c r="G89" s="13">
        <v>449.20000000000005</v>
      </c>
      <c r="H89" s="13">
        <v>156.60000000000002</v>
      </c>
      <c r="I89" s="13">
        <v>150.5</v>
      </c>
      <c r="J89" s="13">
        <v>98.179999999999993</v>
      </c>
      <c r="K89" s="13">
        <v>114.5</v>
      </c>
      <c r="L89" s="13">
        <v>306.60000000000002</v>
      </c>
      <c r="M89" s="13">
        <v>230.9</v>
      </c>
      <c r="N89" s="13">
        <v>168.6</v>
      </c>
      <c r="O89" s="13">
        <v>139.9</v>
      </c>
      <c r="P89" s="13">
        <v>235.3</v>
      </c>
      <c r="Q89" s="13">
        <v>314.3</v>
      </c>
      <c r="R89" s="13">
        <v>112.8</v>
      </c>
      <c r="S89" s="13">
        <v>269.5</v>
      </c>
      <c r="T89" s="13">
        <v>199.7</v>
      </c>
      <c r="U89" s="13">
        <v>170.8</v>
      </c>
      <c r="V89" s="13">
        <v>307.8</v>
      </c>
      <c r="W89" s="13">
        <v>201.39999999999998</v>
      </c>
      <c r="X89" s="13">
        <v>84.45</v>
      </c>
      <c r="Y89" s="13">
        <v>324.40000000000003</v>
      </c>
      <c r="Z89" s="13">
        <v>345.6</v>
      </c>
      <c r="AA89" s="13">
        <v>93.19</v>
      </c>
      <c r="AB89" s="13">
        <v>231</v>
      </c>
      <c r="AC89" s="13">
        <v>122.3</v>
      </c>
      <c r="AD89" s="13">
        <v>194</v>
      </c>
      <c r="AE89" s="13">
        <v>269.3</v>
      </c>
      <c r="AF89" s="13">
        <v>185.79999999999998</v>
      </c>
      <c r="AG89" s="13">
        <v>282.39999999999998</v>
      </c>
      <c r="AH89" s="13">
        <v>123.6</v>
      </c>
      <c r="AI89" s="13">
        <v>182.8</v>
      </c>
      <c r="AJ89" s="13">
        <v>202.1</v>
      </c>
      <c r="AK89" s="13">
        <v>259.10000000000002</v>
      </c>
      <c r="AL89" s="13">
        <v>315.3</v>
      </c>
      <c r="AM89" s="13">
        <v>85.08</v>
      </c>
      <c r="AN89" s="13">
        <v>110.5</v>
      </c>
      <c r="AO89" s="13">
        <v>210.5</v>
      </c>
      <c r="AP89" s="13">
        <v>181.9</v>
      </c>
      <c r="AQ89" s="13">
        <v>83.52</v>
      </c>
      <c r="AR89" s="13">
        <v>185.4</v>
      </c>
      <c r="AS89" s="13">
        <v>311.7</v>
      </c>
      <c r="AT89" s="13">
        <v>237.9</v>
      </c>
      <c r="AU89" s="13">
        <v>347.3</v>
      </c>
      <c r="AV89" s="13">
        <v>309.59999999999997</v>
      </c>
      <c r="AW89" s="13">
        <v>227.4</v>
      </c>
      <c r="AX89" s="13">
        <v>202.20000000000002</v>
      </c>
      <c r="AY89" s="13">
        <v>99.01</v>
      </c>
      <c r="AZ89" s="13">
        <v>203.1</v>
      </c>
      <c r="BA89" s="13">
        <v>233.5</v>
      </c>
      <c r="BB89" s="13">
        <v>138.19999999999999</v>
      </c>
      <c r="BC89" s="13">
        <v>107.89999999999999</v>
      </c>
      <c r="BD89" s="13">
        <v>309.59999999999997</v>
      </c>
      <c r="BE89" s="13">
        <v>325.90000000000003</v>
      </c>
      <c r="BF89" s="13">
        <v>156.1</v>
      </c>
      <c r="BG89" s="13">
        <v>364.334</v>
      </c>
      <c r="BH89" s="13">
        <v>77.069000000000003</v>
      </c>
      <c r="BI89" s="13">
        <v>255.751</v>
      </c>
      <c r="BJ89" s="13">
        <v>119.087</v>
      </c>
      <c r="BK89" s="13">
        <v>184.50700000000001</v>
      </c>
      <c r="BL89" s="13">
        <v>144.673</v>
      </c>
      <c r="BM89" s="13">
        <v>137.70400000000001</v>
      </c>
      <c r="BN89" s="13">
        <v>232.76599999999999</v>
      </c>
      <c r="BO89" s="13">
        <v>159.13</v>
      </c>
      <c r="BP89" s="13">
        <v>211.029</v>
      </c>
      <c r="BQ89" s="13">
        <v>245.767</v>
      </c>
      <c r="BR89" s="13">
        <v>271.56</v>
      </c>
      <c r="BS89" s="13">
        <v>123.247</v>
      </c>
      <c r="BT89" s="13">
        <v>234.32599999999999</v>
      </c>
      <c r="BU89" s="13">
        <v>162.35400000000001</v>
      </c>
      <c r="BV89" s="13">
        <v>191.37200000000001</v>
      </c>
      <c r="BW89" s="13">
        <v>291.21800000000002</v>
      </c>
      <c r="BX89" s="13">
        <v>96.414000000000001</v>
      </c>
      <c r="BY89" s="13">
        <v>268.75200000000001</v>
      </c>
      <c r="BZ89" s="13">
        <v>97.558000000000007</v>
      </c>
      <c r="CA89" s="13">
        <v>501.41399999999999</v>
      </c>
      <c r="CB89" s="13">
        <v>167.86600000000001</v>
      </c>
      <c r="CC89" s="13">
        <v>246.80699999999999</v>
      </c>
      <c r="CD89" s="13">
        <v>212.797</v>
      </c>
      <c r="CE89" s="13">
        <v>167.03399999999999</v>
      </c>
      <c r="CF89" s="13">
        <v>185.96299999999999</v>
      </c>
      <c r="CG89" s="13">
        <v>322.21100000000001</v>
      </c>
      <c r="CH89" s="13">
        <v>112.84699999999999</v>
      </c>
      <c r="CI89" s="14">
        <v>169.42599999999999</v>
      </c>
      <c r="CJ89" s="13">
        <v>138.952</v>
      </c>
      <c r="CK89" s="13">
        <v>204.78800000000001</v>
      </c>
      <c r="CL89" s="13">
        <v>232.87</v>
      </c>
      <c r="CM89" s="13">
        <v>247.327</v>
      </c>
      <c r="CN89" s="13">
        <v>163.81</v>
      </c>
      <c r="CO89" s="13">
        <v>188.251</v>
      </c>
      <c r="CP89" s="13">
        <v>83.620999999999995</v>
      </c>
      <c r="CQ89" s="13">
        <v>168.386</v>
      </c>
      <c r="CR89" s="13">
        <v>273.32799999999997</v>
      </c>
      <c r="CS89" s="13">
        <v>189.499</v>
      </c>
      <c r="CT89" s="13">
        <v>164.33</v>
      </c>
      <c r="CU89" s="13">
        <v>250.447</v>
      </c>
      <c r="CV89" s="13">
        <v>116.90300000000001</v>
      </c>
      <c r="CW89" s="13">
        <v>119.919</v>
      </c>
      <c r="CX89" s="13">
        <v>292.67399999999998</v>
      </c>
      <c r="CY89" s="13">
        <v>228.19</v>
      </c>
      <c r="CZ89" s="13">
        <v>281.649</v>
      </c>
      <c r="DA89" s="13">
        <v>186.27500000000001</v>
      </c>
      <c r="DB89" s="13">
        <v>207.90799999999999</v>
      </c>
      <c r="DC89" s="13">
        <v>142.489</v>
      </c>
      <c r="DD89" s="13">
        <v>135.93600000000001</v>
      </c>
      <c r="DE89" s="13">
        <v>171.40199999999999</v>
      </c>
      <c r="DF89" s="13">
        <v>231.102</v>
      </c>
      <c r="DG89" s="13">
        <v>238.17400000000001</v>
      </c>
      <c r="DH89" s="13">
        <v>174.00200000000001</v>
      </c>
      <c r="DI89" s="13">
        <v>218.62100000000001</v>
      </c>
      <c r="DJ89" s="19"/>
      <c r="DK89" s="19"/>
      <c r="DL89" s="19"/>
      <c r="DM89" s="19"/>
      <c r="DN89" s="19"/>
    </row>
    <row r="90" spans="2:118" x14ac:dyDescent="0.25">
      <c r="B90" s="131"/>
      <c r="C90" s="150"/>
      <c r="D90" s="13">
        <v>233.4</v>
      </c>
      <c r="E90" s="13">
        <v>255.59999999999997</v>
      </c>
      <c r="F90" s="13">
        <v>124.10000000000001</v>
      </c>
      <c r="G90" s="13">
        <v>222.1</v>
      </c>
      <c r="H90" s="13">
        <v>204</v>
      </c>
      <c r="I90" s="13">
        <v>240.5</v>
      </c>
      <c r="J90" s="13">
        <v>133.80000000000001</v>
      </c>
      <c r="K90" s="13">
        <v>143.5</v>
      </c>
      <c r="L90" s="13">
        <v>275.40000000000003</v>
      </c>
      <c r="M90" s="13">
        <v>186.70000000000002</v>
      </c>
      <c r="N90" s="13">
        <v>221.1</v>
      </c>
      <c r="O90" s="13">
        <v>171.2</v>
      </c>
      <c r="P90" s="13">
        <v>398.29999999999995</v>
      </c>
      <c r="Q90" s="13">
        <v>300.39999999999998</v>
      </c>
      <c r="R90" s="13">
        <v>190.10000000000002</v>
      </c>
      <c r="S90" s="13">
        <v>130.4</v>
      </c>
      <c r="T90" s="13">
        <v>139.19999999999999</v>
      </c>
      <c r="U90" s="13">
        <v>100.1</v>
      </c>
      <c r="V90" s="13">
        <v>152</v>
      </c>
      <c r="W90" s="13">
        <v>322.89999999999998</v>
      </c>
      <c r="X90" s="13">
        <v>223.7</v>
      </c>
      <c r="Y90" s="13">
        <v>365.4</v>
      </c>
      <c r="Z90" s="13">
        <v>114.7</v>
      </c>
      <c r="AA90" s="13">
        <v>186.79999999999998</v>
      </c>
      <c r="AB90" s="13">
        <v>112</v>
      </c>
      <c r="AC90" s="13">
        <v>195.2</v>
      </c>
      <c r="AD90" s="13">
        <v>101.5</v>
      </c>
      <c r="AE90" s="13">
        <v>176.4</v>
      </c>
      <c r="AF90" s="13">
        <v>171</v>
      </c>
      <c r="AG90" s="13">
        <v>254.60000000000002</v>
      </c>
      <c r="AH90" s="13">
        <v>155.20000000000002</v>
      </c>
      <c r="AI90" s="13">
        <v>273.59999999999997</v>
      </c>
      <c r="AJ90" s="13">
        <v>240.8</v>
      </c>
      <c r="AK90" s="13">
        <v>261</v>
      </c>
      <c r="AL90" s="13">
        <v>452.8</v>
      </c>
      <c r="AM90" s="13">
        <v>496.5</v>
      </c>
      <c r="AN90" s="13">
        <v>185.3</v>
      </c>
      <c r="AO90" s="13">
        <v>153.20000000000002</v>
      </c>
      <c r="AP90" s="13">
        <v>88.2</v>
      </c>
      <c r="AQ90" s="13">
        <v>212.79999999999998</v>
      </c>
      <c r="AR90" s="13">
        <v>79.98</v>
      </c>
      <c r="AS90" s="13">
        <v>170.9</v>
      </c>
      <c r="AT90" s="13">
        <v>172.8</v>
      </c>
      <c r="AU90" s="13">
        <v>277.10000000000002</v>
      </c>
      <c r="AV90" s="13">
        <v>259.5</v>
      </c>
      <c r="AW90" s="13">
        <v>120.60000000000001</v>
      </c>
      <c r="AX90" s="13">
        <v>93.71</v>
      </c>
      <c r="AY90" s="13">
        <v>90.69</v>
      </c>
      <c r="AZ90" s="13">
        <v>132</v>
      </c>
      <c r="BA90" s="13">
        <v>169.8</v>
      </c>
      <c r="BB90" s="13">
        <v>309.09999999999997</v>
      </c>
      <c r="BC90" s="13">
        <v>171.2</v>
      </c>
      <c r="BD90" s="13">
        <v>224.79999999999998</v>
      </c>
      <c r="BE90" s="13">
        <v>169.29999999999998</v>
      </c>
      <c r="BF90" s="13">
        <v>248.50000000000003</v>
      </c>
      <c r="BG90" s="13">
        <v>223.92500000000001</v>
      </c>
      <c r="BH90" s="13">
        <v>135.93600000000001</v>
      </c>
      <c r="BI90" s="13">
        <v>228.398</v>
      </c>
      <c r="BJ90" s="13">
        <v>62.3</v>
      </c>
      <c r="BK90" s="13">
        <v>164.74600000000001</v>
      </c>
      <c r="BL90" s="13">
        <v>143.42500000000001</v>
      </c>
      <c r="BM90" s="13">
        <v>138.43199999999999</v>
      </c>
      <c r="BN90" s="13">
        <v>185.44300000000001</v>
      </c>
      <c r="BO90" s="13">
        <v>139.99199999999999</v>
      </c>
      <c r="BP90" s="13">
        <v>247.535</v>
      </c>
      <c r="BQ90" s="13">
        <v>405.93599999999998</v>
      </c>
      <c r="BR90" s="13">
        <v>158.19399999999999</v>
      </c>
      <c r="BS90" s="13">
        <v>300.26600000000002</v>
      </c>
      <c r="BT90" s="13">
        <v>162.666</v>
      </c>
      <c r="BU90" s="13">
        <v>232.76599999999999</v>
      </c>
      <c r="BV90" s="13">
        <v>191.267</v>
      </c>
      <c r="BW90" s="13">
        <v>179.30699999999999</v>
      </c>
      <c r="BX90" s="13">
        <v>84.661000000000001</v>
      </c>
      <c r="BY90" s="13">
        <v>237.75800000000001</v>
      </c>
      <c r="BZ90" s="13">
        <v>106.81399999999999</v>
      </c>
      <c r="CA90" s="13">
        <v>440.05</v>
      </c>
      <c r="CB90" s="13">
        <v>146.02500000000001</v>
      </c>
      <c r="CC90" s="13">
        <v>114.407</v>
      </c>
      <c r="CD90" s="13">
        <v>310.56299999999999</v>
      </c>
      <c r="CE90" s="13">
        <v>440.88200000000001</v>
      </c>
      <c r="CF90" s="13">
        <v>285.601</v>
      </c>
      <c r="CG90" s="13">
        <v>270</v>
      </c>
      <c r="CH90" s="13">
        <v>165.89</v>
      </c>
      <c r="CI90" s="14">
        <v>239.73400000000001</v>
      </c>
      <c r="CJ90" s="13">
        <v>182.947</v>
      </c>
      <c r="CK90" s="13">
        <v>109.31100000000001</v>
      </c>
      <c r="CL90" s="13">
        <v>131.98400000000001</v>
      </c>
      <c r="CM90" s="13">
        <v>164.85</v>
      </c>
      <c r="CN90" s="13">
        <v>216.541</v>
      </c>
      <c r="CO90" s="13">
        <v>312.12299999999999</v>
      </c>
      <c r="CP90" s="13">
        <v>204.16399999999999</v>
      </c>
      <c r="CQ90" s="13">
        <v>166.09800000000001</v>
      </c>
      <c r="CR90" s="13">
        <v>374.52699999999999</v>
      </c>
      <c r="CS90" s="13">
        <v>170.88200000000001</v>
      </c>
      <c r="CT90" s="13">
        <v>183.67500000000001</v>
      </c>
      <c r="CU90" s="13">
        <v>151.53700000000001</v>
      </c>
      <c r="CV90" s="13">
        <v>413.529</v>
      </c>
      <c r="CW90" s="13">
        <v>90.381</v>
      </c>
      <c r="CX90" s="13">
        <v>166.51400000000001</v>
      </c>
      <c r="CY90" s="13">
        <v>228.81399999999999</v>
      </c>
      <c r="CZ90" s="13">
        <v>130.94399999999999</v>
      </c>
      <c r="DA90" s="13">
        <v>171.81800000000001</v>
      </c>
      <c r="DB90" s="13">
        <v>257.31099999999998</v>
      </c>
      <c r="DC90" s="13">
        <v>291.738</v>
      </c>
      <c r="DD90" s="13">
        <v>282.37700000000001</v>
      </c>
      <c r="DE90" s="13">
        <v>189.499</v>
      </c>
      <c r="DF90" s="13">
        <v>176.499</v>
      </c>
      <c r="DG90" s="13">
        <v>193.452</v>
      </c>
      <c r="DH90" s="13">
        <v>180.45099999999999</v>
      </c>
      <c r="DI90" s="13">
        <v>85.180999999999997</v>
      </c>
      <c r="DJ90" s="19"/>
      <c r="DK90" s="19"/>
      <c r="DL90" s="19"/>
      <c r="DM90" s="19"/>
      <c r="DN90" s="19"/>
    </row>
    <row r="91" spans="2:118" x14ac:dyDescent="0.25">
      <c r="B91" s="131"/>
      <c r="C91" s="150"/>
      <c r="D91" s="13">
        <v>250.60000000000002</v>
      </c>
      <c r="E91" s="13">
        <v>300.59999999999997</v>
      </c>
      <c r="F91" s="13">
        <v>239.10000000000002</v>
      </c>
      <c r="G91" s="13">
        <v>214.1</v>
      </c>
      <c r="H91" s="13">
        <v>313.7</v>
      </c>
      <c r="I91" s="13">
        <v>121.2</v>
      </c>
      <c r="J91" s="13">
        <v>180.5</v>
      </c>
      <c r="K91" s="13">
        <v>162.39999999999998</v>
      </c>
      <c r="L91" s="13">
        <v>150.80000000000001</v>
      </c>
      <c r="M91" s="13">
        <v>74.88</v>
      </c>
      <c r="N91" s="13">
        <v>308.5</v>
      </c>
      <c r="O91" s="13">
        <v>120.8</v>
      </c>
      <c r="P91" s="13">
        <v>215.3</v>
      </c>
      <c r="Q91" s="13">
        <v>208.8</v>
      </c>
      <c r="R91" s="13">
        <v>199.29999999999998</v>
      </c>
      <c r="S91" s="13">
        <v>270</v>
      </c>
      <c r="T91" s="13">
        <v>463.3</v>
      </c>
      <c r="U91" s="13">
        <v>282.5</v>
      </c>
      <c r="V91" s="13">
        <v>245.1</v>
      </c>
      <c r="W91" s="13">
        <v>267.60000000000002</v>
      </c>
      <c r="X91" s="13">
        <v>221.39999999999998</v>
      </c>
      <c r="Y91" s="13">
        <v>226</v>
      </c>
      <c r="Z91" s="13">
        <v>286.79999999999995</v>
      </c>
      <c r="AA91" s="13">
        <v>231.1</v>
      </c>
      <c r="AB91" s="13">
        <v>292.60000000000002</v>
      </c>
      <c r="AC91" s="13">
        <v>144.79999999999998</v>
      </c>
      <c r="AD91" s="13">
        <v>278</v>
      </c>
      <c r="AE91" s="13">
        <v>359</v>
      </c>
      <c r="AF91" s="13">
        <v>252.90000000000003</v>
      </c>
      <c r="AG91" s="13">
        <v>222.1</v>
      </c>
      <c r="AH91" s="13">
        <v>117</v>
      </c>
      <c r="AI91" s="13">
        <v>177.4</v>
      </c>
      <c r="AJ91" s="13">
        <v>208.2</v>
      </c>
      <c r="AK91" s="13">
        <v>218.70000000000002</v>
      </c>
      <c r="AL91" s="13">
        <v>200.7</v>
      </c>
      <c r="AM91" s="13">
        <v>108.6</v>
      </c>
      <c r="AN91" s="13">
        <v>90.59</v>
      </c>
      <c r="AO91" s="13">
        <v>141.19999999999999</v>
      </c>
      <c r="AP91" s="13">
        <v>251.7</v>
      </c>
      <c r="AQ91" s="13">
        <v>117.8</v>
      </c>
      <c r="AR91" s="13">
        <v>173.4</v>
      </c>
      <c r="AS91" s="13">
        <v>197.6</v>
      </c>
      <c r="AT91" s="13">
        <v>439.5</v>
      </c>
      <c r="AU91" s="13">
        <v>145.1</v>
      </c>
      <c r="AV91" s="13">
        <v>176.70000000000002</v>
      </c>
      <c r="AW91" s="13">
        <v>206.2</v>
      </c>
      <c r="AX91" s="13">
        <v>317.10000000000002</v>
      </c>
      <c r="AY91" s="13">
        <v>178.4</v>
      </c>
      <c r="AZ91" s="13">
        <v>155.30000000000001</v>
      </c>
      <c r="BA91" s="13">
        <v>234.2</v>
      </c>
      <c r="BB91" s="13">
        <v>123.20000000000002</v>
      </c>
      <c r="BC91" s="13">
        <v>181.7</v>
      </c>
      <c r="BD91" s="13">
        <v>278.5</v>
      </c>
      <c r="BE91" s="13">
        <v>152.69999999999999</v>
      </c>
      <c r="BF91" s="13">
        <v>138.6</v>
      </c>
      <c r="BG91" s="13">
        <v>310.97899999999998</v>
      </c>
      <c r="BH91" s="13">
        <v>151.53700000000001</v>
      </c>
      <c r="BI91" s="13">
        <v>241.399</v>
      </c>
      <c r="BJ91" s="13">
        <v>143.21700000000001</v>
      </c>
      <c r="BK91" s="13">
        <v>132.4</v>
      </c>
      <c r="BL91" s="13">
        <v>183.46700000000001</v>
      </c>
      <c r="BM91" s="13">
        <v>273.952</v>
      </c>
      <c r="BN91" s="13">
        <v>204.684</v>
      </c>
      <c r="BO91" s="13">
        <v>156.84100000000001</v>
      </c>
      <c r="BP91" s="13">
        <v>135.52000000000001</v>
      </c>
      <c r="BQ91" s="13">
        <v>184.61099999999999</v>
      </c>
      <c r="BR91" s="13">
        <v>257.72699999999998</v>
      </c>
      <c r="BS91" s="13">
        <v>246.80699999999999</v>
      </c>
      <c r="BT91" s="13">
        <v>304.11399999999998</v>
      </c>
      <c r="BU91" s="13">
        <v>323.77100000000002</v>
      </c>
      <c r="BV91" s="13">
        <v>129.072</v>
      </c>
      <c r="BW91" s="13">
        <v>120.127</v>
      </c>
      <c r="BX91" s="13">
        <v>119.919</v>
      </c>
      <c r="BY91" s="13">
        <v>320.44299999999998</v>
      </c>
      <c r="BZ91" s="13">
        <v>305.25799999999998</v>
      </c>
      <c r="CA91" s="13">
        <v>250.96700000000001</v>
      </c>
      <c r="CB91" s="13">
        <v>165.05799999999999</v>
      </c>
      <c r="CC91" s="13">
        <v>485.08499999999998</v>
      </c>
      <c r="CD91" s="13">
        <v>258.45600000000002</v>
      </c>
      <c r="CE91" s="13">
        <v>258.45600000000002</v>
      </c>
      <c r="CF91" s="13">
        <v>173.58600000000001</v>
      </c>
      <c r="CG91" s="13">
        <v>325.54000000000002</v>
      </c>
      <c r="CH91" s="13">
        <v>140.304</v>
      </c>
      <c r="CI91" s="14">
        <v>142.59299999999999</v>
      </c>
      <c r="CJ91" s="13">
        <v>126.992</v>
      </c>
      <c r="CK91" s="13">
        <v>356.221</v>
      </c>
      <c r="CL91" s="13">
        <v>267.39999999999998</v>
      </c>
      <c r="CM91" s="13">
        <v>542.601</v>
      </c>
      <c r="CN91" s="13">
        <v>302.86599999999999</v>
      </c>
      <c r="CO91" s="13">
        <v>308.37900000000002</v>
      </c>
      <c r="CP91" s="13">
        <v>124.495</v>
      </c>
      <c r="CQ91" s="13">
        <v>128.136</v>
      </c>
      <c r="CR91" s="13">
        <v>241.19</v>
      </c>
      <c r="CS91" s="13">
        <v>270.416</v>
      </c>
      <c r="CT91" s="13">
        <v>289.24099999999999</v>
      </c>
      <c r="CU91" s="13">
        <v>191.99600000000001</v>
      </c>
      <c r="CV91" s="13">
        <v>383.15899999999999</v>
      </c>
      <c r="CW91" s="13">
        <v>249.303</v>
      </c>
      <c r="CX91" s="13">
        <v>90.588999999999999</v>
      </c>
      <c r="CY91" s="13">
        <v>173.58600000000001</v>
      </c>
      <c r="CZ91" s="13">
        <v>329.90800000000002</v>
      </c>
      <c r="DA91" s="13">
        <v>240.87799999999999</v>
      </c>
      <c r="DB91" s="13">
        <v>141.34399999999999</v>
      </c>
      <c r="DC91" s="13">
        <v>120.64700000000001</v>
      </c>
      <c r="DD91" s="13">
        <v>204.06</v>
      </c>
      <c r="DE91" s="13">
        <v>247.63900000000001</v>
      </c>
      <c r="DF91" s="13">
        <v>166.41</v>
      </c>
      <c r="DG91" s="13">
        <v>177.12299999999999</v>
      </c>
      <c r="DH91" s="13">
        <v>289.24099999999999</v>
      </c>
      <c r="DI91" s="13">
        <v>145.505</v>
      </c>
      <c r="DJ91" s="19"/>
      <c r="DK91" s="19"/>
      <c r="DL91" s="19"/>
      <c r="DM91" s="19"/>
      <c r="DN91" s="19"/>
    </row>
    <row r="92" spans="2:118" x14ac:dyDescent="0.25">
      <c r="B92" s="131"/>
      <c r="C92" s="150"/>
      <c r="D92" s="13">
        <v>285.60000000000002</v>
      </c>
      <c r="E92" s="13">
        <v>92.88000000000001</v>
      </c>
      <c r="F92" s="13">
        <v>217.1</v>
      </c>
      <c r="G92" s="13">
        <v>464.1</v>
      </c>
      <c r="H92" s="13">
        <v>130.70000000000002</v>
      </c>
      <c r="I92" s="13">
        <v>247.29999999999998</v>
      </c>
      <c r="J92" s="13">
        <v>303.10000000000002</v>
      </c>
      <c r="K92" s="13">
        <v>143</v>
      </c>
      <c r="L92" s="13">
        <v>125.4</v>
      </c>
      <c r="M92" s="13">
        <v>178.70000000000002</v>
      </c>
      <c r="N92" s="13">
        <v>247.2</v>
      </c>
      <c r="O92" s="13">
        <v>145.30000000000001</v>
      </c>
      <c r="P92" s="13">
        <v>262.8</v>
      </c>
      <c r="Q92" s="13">
        <v>253.2</v>
      </c>
      <c r="R92" s="13">
        <v>285.8</v>
      </c>
      <c r="S92" s="13">
        <v>127.4</v>
      </c>
      <c r="T92" s="13">
        <v>287.39999999999998</v>
      </c>
      <c r="U92" s="13">
        <v>271</v>
      </c>
      <c r="V92" s="13">
        <v>176.60000000000002</v>
      </c>
      <c r="W92" s="13">
        <v>165.9</v>
      </c>
      <c r="X92" s="13">
        <v>245.6</v>
      </c>
      <c r="Y92" s="13">
        <v>208</v>
      </c>
      <c r="Z92" s="13">
        <v>154.69999999999999</v>
      </c>
      <c r="AA92" s="13">
        <v>345</v>
      </c>
      <c r="AB92" s="13">
        <v>203.9</v>
      </c>
      <c r="AC92" s="13">
        <v>324.89999999999998</v>
      </c>
      <c r="AD92" s="13">
        <v>165.4</v>
      </c>
      <c r="AE92" s="13">
        <v>158.6</v>
      </c>
      <c r="AF92" s="13">
        <v>106.2</v>
      </c>
      <c r="AG92" s="13">
        <v>292.60000000000002</v>
      </c>
      <c r="AH92" s="13">
        <v>121.7</v>
      </c>
      <c r="AI92" s="13">
        <v>118.8</v>
      </c>
      <c r="AJ92" s="13">
        <v>120.10000000000001</v>
      </c>
      <c r="AK92" s="13">
        <v>116.2</v>
      </c>
      <c r="AL92" s="13">
        <v>130</v>
      </c>
      <c r="AM92" s="13">
        <v>213.7</v>
      </c>
      <c r="AN92" s="13">
        <v>120.5</v>
      </c>
      <c r="AO92" s="13">
        <v>222.3</v>
      </c>
      <c r="AP92" s="13">
        <v>108.8</v>
      </c>
      <c r="AQ92" s="13">
        <v>187.3</v>
      </c>
      <c r="AR92" s="13">
        <v>155.69999999999999</v>
      </c>
      <c r="AS92" s="13">
        <v>274.60000000000002</v>
      </c>
      <c r="AT92" s="13">
        <v>270.10000000000002</v>
      </c>
      <c r="AU92" s="13">
        <v>258</v>
      </c>
      <c r="AV92" s="13">
        <v>451.9</v>
      </c>
      <c r="AW92" s="13">
        <v>182.9</v>
      </c>
      <c r="AX92" s="13">
        <v>197</v>
      </c>
      <c r="AY92" s="13">
        <v>221.6</v>
      </c>
      <c r="AZ92" s="13">
        <v>153.39999999999998</v>
      </c>
      <c r="BA92" s="13">
        <v>249.29999999999998</v>
      </c>
      <c r="BB92" s="13">
        <v>135.30000000000001</v>
      </c>
      <c r="BC92" s="13">
        <v>155.4</v>
      </c>
      <c r="BD92" s="13">
        <v>272.60000000000002</v>
      </c>
      <c r="BE92" s="13">
        <v>224.7</v>
      </c>
      <c r="BF92" s="13">
        <v>172.29999999999998</v>
      </c>
      <c r="BG92" s="13">
        <v>246.28700000000001</v>
      </c>
      <c r="BH92" s="13">
        <v>289.553</v>
      </c>
      <c r="BI92" s="13">
        <v>132.91999999999999</v>
      </c>
      <c r="BJ92" s="13">
        <v>125.952</v>
      </c>
      <c r="BK92" s="13">
        <v>259.70400000000001</v>
      </c>
      <c r="BL92" s="13">
        <v>169.42599999999999</v>
      </c>
      <c r="BM92" s="13">
        <v>125.432</v>
      </c>
      <c r="BN92" s="13">
        <v>163.39400000000001</v>
      </c>
      <c r="BO92" s="13">
        <v>114.199</v>
      </c>
      <c r="BP92" s="13">
        <v>190.435</v>
      </c>
      <c r="BQ92" s="13">
        <v>283.00099999999998</v>
      </c>
      <c r="BR92" s="13">
        <v>208.32499999999999</v>
      </c>
      <c r="BS92" s="13">
        <v>292.05</v>
      </c>
      <c r="BT92" s="13">
        <v>399.904</v>
      </c>
      <c r="BU92" s="13">
        <v>160.69</v>
      </c>
      <c r="BV92" s="13">
        <v>144.15299999999999</v>
      </c>
      <c r="BW92" s="13">
        <v>99.117999999999995</v>
      </c>
      <c r="BX92" s="13">
        <v>215.29300000000001</v>
      </c>
      <c r="BY92" s="13">
        <v>223.30099999999999</v>
      </c>
      <c r="BZ92" s="13">
        <v>307.23399999999998</v>
      </c>
      <c r="CA92" s="13">
        <v>185.131</v>
      </c>
      <c r="CB92" s="13">
        <v>335.31599999999997</v>
      </c>
      <c r="CC92" s="13">
        <v>237.55</v>
      </c>
      <c r="CD92" s="13">
        <v>130.94399999999999</v>
      </c>
      <c r="CE92" s="13">
        <v>339.476</v>
      </c>
      <c r="CF92" s="13">
        <v>233.494</v>
      </c>
      <c r="CG92" s="13">
        <v>146.96100000000001</v>
      </c>
      <c r="CH92" s="13">
        <v>230.89400000000001</v>
      </c>
      <c r="CI92" s="14">
        <v>169.322</v>
      </c>
      <c r="CJ92" s="13">
        <v>98.39</v>
      </c>
      <c r="CK92" s="13">
        <v>390.75099999999998</v>
      </c>
      <c r="CL92" s="13">
        <v>389.399</v>
      </c>
      <c r="CM92" s="13">
        <v>264.27999999999997</v>
      </c>
      <c r="CN92" s="13">
        <v>360.27800000000002</v>
      </c>
      <c r="CO92" s="13">
        <v>133.33600000000001</v>
      </c>
      <c r="CP92" s="13">
        <v>156.63300000000001</v>
      </c>
      <c r="CQ92" s="13">
        <v>288.82499999999999</v>
      </c>
      <c r="CR92" s="13">
        <v>176.60300000000001</v>
      </c>
      <c r="CS92" s="13">
        <v>98.91</v>
      </c>
      <c r="CT92" s="13">
        <v>235.15799999999999</v>
      </c>
      <c r="CU92" s="13">
        <v>282.79300000000001</v>
      </c>
      <c r="CV92" s="13">
        <v>276.44900000000001</v>
      </c>
      <c r="CW92" s="13">
        <v>242.85499999999999</v>
      </c>
      <c r="CX92" s="13">
        <v>76.965000000000003</v>
      </c>
      <c r="CY92" s="13">
        <v>304.11399999999998</v>
      </c>
      <c r="CZ92" s="13">
        <v>178.267</v>
      </c>
      <c r="DA92" s="13">
        <v>229.542</v>
      </c>
      <c r="DB92" s="13">
        <v>221.53299999999999</v>
      </c>
      <c r="DC92" s="13">
        <v>207.18</v>
      </c>
      <c r="DD92" s="13">
        <v>156.21700000000001</v>
      </c>
      <c r="DE92" s="13">
        <v>292.98599999999999</v>
      </c>
      <c r="DF92" s="13">
        <v>105.462</v>
      </c>
      <c r="DG92" s="13">
        <v>107.02200000000001</v>
      </c>
      <c r="DH92" s="13">
        <v>222.78100000000001</v>
      </c>
      <c r="DI92" s="13">
        <v>185.547</v>
      </c>
      <c r="DJ92" s="19"/>
      <c r="DK92" s="19"/>
      <c r="DL92" s="19"/>
      <c r="DM92" s="19"/>
      <c r="DN92" s="19"/>
    </row>
    <row r="93" spans="2:118" x14ac:dyDescent="0.25">
      <c r="B93" s="131"/>
      <c r="C93" s="150"/>
      <c r="D93" s="13">
        <v>360.4</v>
      </c>
      <c r="E93" s="13">
        <v>209.9</v>
      </c>
      <c r="F93" s="13">
        <v>164.79999999999998</v>
      </c>
      <c r="G93" s="13">
        <v>414.5</v>
      </c>
      <c r="H93" s="13">
        <v>271.5</v>
      </c>
      <c r="I93" s="13">
        <v>155.5</v>
      </c>
      <c r="J93" s="13">
        <v>98.179999999999993</v>
      </c>
      <c r="K93" s="13">
        <v>252.5</v>
      </c>
      <c r="L93" s="13">
        <v>135.30000000000001</v>
      </c>
      <c r="M93" s="13">
        <v>249.5</v>
      </c>
      <c r="N93" s="13">
        <v>209.2</v>
      </c>
      <c r="O93" s="13">
        <v>220.20000000000002</v>
      </c>
      <c r="P93" s="13">
        <v>111.39999999999999</v>
      </c>
      <c r="Q93" s="13">
        <v>187.8</v>
      </c>
      <c r="R93" s="13">
        <v>264.20000000000005</v>
      </c>
      <c r="S93" s="13">
        <v>150</v>
      </c>
      <c r="T93" s="13">
        <v>124.49999999999999</v>
      </c>
      <c r="U93" s="13">
        <v>102.2</v>
      </c>
      <c r="V93" s="13">
        <v>332</v>
      </c>
      <c r="W93" s="13">
        <v>76.650000000000006</v>
      </c>
      <c r="X93" s="13">
        <v>114.3</v>
      </c>
      <c r="Y93" s="13">
        <v>222.79999999999998</v>
      </c>
      <c r="Z93" s="13">
        <v>158.30000000000001</v>
      </c>
      <c r="AA93" s="13">
        <v>434.4</v>
      </c>
      <c r="AB93" s="13">
        <v>220</v>
      </c>
      <c r="AC93" s="13">
        <v>215</v>
      </c>
      <c r="AD93" s="13">
        <v>244.49999999999997</v>
      </c>
      <c r="AE93" s="13">
        <v>122.5</v>
      </c>
      <c r="AF93" s="13">
        <v>152.10000000000002</v>
      </c>
      <c r="AG93" s="13">
        <v>226.1</v>
      </c>
      <c r="AH93" s="13">
        <v>148.30000000000001</v>
      </c>
      <c r="AI93" s="13">
        <v>268.10000000000002</v>
      </c>
      <c r="AJ93" s="13">
        <v>270.3</v>
      </c>
      <c r="AK93" s="13">
        <v>311.59999999999997</v>
      </c>
      <c r="AL93" s="13">
        <v>218.4</v>
      </c>
      <c r="AM93" s="13">
        <v>270.2</v>
      </c>
      <c r="AN93" s="13">
        <v>168.6</v>
      </c>
      <c r="AO93" s="13">
        <v>119.6</v>
      </c>
      <c r="AP93" s="13">
        <v>182.9</v>
      </c>
      <c r="AQ93" s="13">
        <v>173.79999999999998</v>
      </c>
      <c r="AR93" s="13">
        <v>169.29999999999998</v>
      </c>
      <c r="AS93" s="13">
        <v>156.30000000000001</v>
      </c>
      <c r="AT93" s="13">
        <v>274.5</v>
      </c>
      <c r="AU93" s="13">
        <v>411.59999999999997</v>
      </c>
      <c r="AV93" s="13">
        <v>331.2</v>
      </c>
      <c r="AW93" s="13">
        <v>84.45</v>
      </c>
      <c r="AX93" s="13">
        <v>181.8</v>
      </c>
      <c r="AY93" s="13">
        <v>182.9</v>
      </c>
      <c r="AZ93" s="13">
        <v>75.820000000000007</v>
      </c>
      <c r="BA93" s="13">
        <v>130.4</v>
      </c>
      <c r="BB93" s="13">
        <v>136.60000000000002</v>
      </c>
      <c r="BC93" s="13">
        <v>68.12</v>
      </c>
      <c r="BD93" s="13">
        <v>239.2</v>
      </c>
      <c r="BE93" s="13">
        <v>226.5</v>
      </c>
      <c r="BF93" s="13">
        <v>207.9</v>
      </c>
      <c r="BG93" s="13">
        <v>169.738</v>
      </c>
      <c r="BH93" s="13">
        <v>224.34100000000001</v>
      </c>
      <c r="BI93" s="13">
        <v>326.58</v>
      </c>
      <c r="BJ93" s="13">
        <v>182.84299999999999</v>
      </c>
      <c r="BK93" s="13">
        <v>283.93700000000001</v>
      </c>
      <c r="BL93" s="13">
        <v>237.238</v>
      </c>
      <c r="BM93" s="13">
        <v>122.20699999999999</v>
      </c>
      <c r="BN93" s="13">
        <v>171.40199999999999</v>
      </c>
      <c r="BO93" s="13">
        <v>247.95099999999999</v>
      </c>
      <c r="BP93" s="13">
        <v>147.48099999999999</v>
      </c>
      <c r="BQ93" s="13">
        <v>417.37700000000001</v>
      </c>
      <c r="BR93" s="13">
        <v>413.529</v>
      </c>
      <c r="BS93" s="13">
        <v>381.59899999999999</v>
      </c>
      <c r="BT93" s="13">
        <v>263.13600000000002</v>
      </c>
      <c r="BU93" s="13">
        <v>135.10400000000001</v>
      </c>
      <c r="BV93" s="13">
        <v>121.479</v>
      </c>
      <c r="BW93" s="13">
        <v>208.221</v>
      </c>
      <c r="BX93" s="13">
        <v>107.126</v>
      </c>
      <c r="BY93" s="13">
        <v>140.40799999999999</v>
      </c>
      <c r="BZ93" s="13">
        <v>281.33699999999999</v>
      </c>
      <c r="CA93" s="13">
        <v>233.078</v>
      </c>
      <c r="CB93" s="13">
        <v>134.792</v>
      </c>
      <c r="CC93" s="13">
        <v>186.899</v>
      </c>
      <c r="CD93" s="13">
        <v>212.27699999999999</v>
      </c>
      <c r="CE93" s="13">
        <v>212.48500000000001</v>
      </c>
      <c r="CF93" s="13">
        <v>253.77500000000001</v>
      </c>
      <c r="CG93" s="13">
        <v>191.58</v>
      </c>
      <c r="CH93" s="13">
        <v>144.881</v>
      </c>
      <c r="CI93" s="14">
        <v>201.46</v>
      </c>
      <c r="CJ93" s="13">
        <v>134.27199999999999</v>
      </c>
      <c r="CK93" s="13">
        <v>213.31700000000001</v>
      </c>
      <c r="CL93" s="13">
        <v>162.874</v>
      </c>
      <c r="CM93" s="13">
        <v>355.077</v>
      </c>
      <c r="CN93" s="13">
        <v>274.47199999999998</v>
      </c>
      <c r="CO93" s="13">
        <v>139.88800000000001</v>
      </c>
      <c r="CP93" s="13">
        <v>251.071</v>
      </c>
      <c r="CQ93" s="13">
        <v>341.97300000000001</v>
      </c>
      <c r="CR93" s="13">
        <v>222.15700000000001</v>
      </c>
      <c r="CS93" s="13">
        <v>130.94399999999999</v>
      </c>
      <c r="CT93" s="13">
        <v>117.943</v>
      </c>
      <c r="CU93" s="13">
        <v>287.99299999999999</v>
      </c>
      <c r="CV93" s="13">
        <v>307.858</v>
      </c>
      <c r="CW93" s="13">
        <v>88.405000000000001</v>
      </c>
      <c r="CX93" s="13">
        <v>126.57599999999999</v>
      </c>
      <c r="CY93" s="13">
        <v>206.452</v>
      </c>
      <c r="CZ93" s="13">
        <v>158.506</v>
      </c>
      <c r="DA93" s="13">
        <v>171.09</v>
      </c>
      <c r="DB93" s="13">
        <v>206.244</v>
      </c>
      <c r="DC93" s="13">
        <v>232.66200000000001</v>
      </c>
      <c r="DD93" s="13">
        <v>89.757000000000005</v>
      </c>
      <c r="DE93" s="13">
        <v>247.22300000000001</v>
      </c>
      <c r="DF93" s="13">
        <v>260.12</v>
      </c>
      <c r="DG93" s="13">
        <v>136.04</v>
      </c>
      <c r="DH93" s="13">
        <v>187.83500000000001</v>
      </c>
      <c r="DI93" s="13">
        <v>268.44</v>
      </c>
      <c r="DJ93" s="19"/>
      <c r="DK93" s="19"/>
      <c r="DL93" s="19"/>
      <c r="DM93" s="19"/>
      <c r="DN93" s="19"/>
    </row>
    <row r="94" spans="2:118" x14ac:dyDescent="0.25">
      <c r="B94" s="131"/>
      <c r="C94" s="150"/>
      <c r="D94" s="13">
        <v>429.5</v>
      </c>
      <c r="E94" s="13">
        <v>291.39999999999998</v>
      </c>
      <c r="F94" s="13">
        <v>383.5</v>
      </c>
      <c r="G94" s="13">
        <v>491.2</v>
      </c>
      <c r="H94" s="13">
        <v>198</v>
      </c>
      <c r="I94" s="13">
        <v>243.9</v>
      </c>
      <c r="J94" s="13">
        <v>121.10000000000001</v>
      </c>
      <c r="K94" s="13">
        <v>132.69999999999999</v>
      </c>
      <c r="L94" s="13">
        <v>198.2</v>
      </c>
      <c r="M94" s="13">
        <v>250.3</v>
      </c>
      <c r="N94" s="13">
        <v>127.1</v>
      </c>
      <c r="O94" s="13">
        <v>69.06</v>
      </c>
      <c r="P94" s="13">
        <v>89.759999999999991</v>
      </c>
      <c r="Q94" s="13">
        <v>223.6</v>
      </c>
      <c r="R94" s="13">
        <v>250.20000000000002</v>
      </c>
      <c r="S94" s="13">
        <v>83.73</v>
      </c>
      <c r="T94" s="13">
        <v>354</v>
      </c>
      <c r="U94" s="13">
        <v>195.5</v>
      </c>
      <c r="V94" s="13">
        <v>105.3</v>
      </c>
      <c r="W94" s="13">
        <v>194</v>
      </c>
      <c r="X94" s="13">
        <v>138.30000000000001</v>
      </c>
      <c r="Y94" s="13">
        <v>173.5</v>
      </c>
      <c r="Z94" s="13">
        <v>153.80000000000001</v>
      </c>
      <c r="AA94" s="13">
        <v>230.10000000000002</v>
      </c>
      <c r="AB94" s="13">
        <v>243.7</v>
      </c>
      <c r="AC94" s="13">
        <v>194.9</v>
      </c>
      <c r="AD94" s="13">
        <v>107.6</v>
      </c>
      <c r="AE94" s="13">
        <v>177.1</v>
      </c>
      <c r="AF94" s="13">
        <v>56.89</v>
      </c>
      <c r="AG94" s="13">
        <v>221.9</v>
      </c>
      <c r="AH94" s="13">
        <v>354.09999999999997</v>
      </c>
      <c r="AI94" s="13">
        <v>267.8</v>
      </c>
      <c r="AJ94" s="13">
        <v>315.79999999999995</v>
      </c>
      <c r="AK94" s="13">
        <v>410.5</v>
      </c>
      <c r="AL94" s="13">
        <v>92.88000000000001</v>
      </c>
      <c r="AM94" s="13">
        <v>291.29999999999995</v>
      </c>
      <c r="AN94" s="13">
        <v>53.15</v>
      </c>
      <c r="AO94" s="13">
        <v>111.60000000000001</v>
      </c>
      <c r="AP94" s="13">
        <v>87.78</v>
      </c>
      <c r="AQ94" s="13">
        <v>182.5</v>
      </c>
      <c r="AR94" s="13">
        <v>330.2</v>
      </c>
      <c r="AS94" s="13">
        <v>174.4</v>
      </c>
      <c r="AT94" s="13">
        <v>346</v>
      </c>
      <c r="AU94" s="13">
        <v>288.5</v>
      </c>
      <c r="AV94" s="13">
        <v>228.8</v>
      </c>
      <c r="AW94" s="13">
        <v>81.75</v>
      </c>
      <c r="AX94" s="13">
        <v>285.7</v>
      </c>
      <c r="AY94" s="13">
        <v>138.70000000000002</v>
      </c>
      <c r="AZ94" s="13">
        <v>199</v>
      </c>
      <c r="BA94" s="13">
        <v>217.29999999999998</v>
      </c>
      <c r="BB94" s="13">
        <v>233.79999999999998</v>
      </c>
      <c r="BC94" s="13">
        <v>110.69999999999999</v>
      </c>
      <c r="BD94" s="13">
        <v>273.5</v>
      </c>
      <c r="BE94" s="13">
        <v>165.1</v>
      </c>
      <c r="BF94" s="13">
        <v>200.9</v>
      </c>
      <c r="BG94" s="13">
        <v>163.18600000000001</v>
      </c>
      <c r="BH94" s="13">
        <v>132.19200000000001</v>
      </c>
      <c r="BI94" s="13">
        <v>379.51900000000001</v>
      </c>
      <c r="BJ94" s="13">
        <v>112.119</v>
      </c>
      <c r="BK94" s="13">
        <v>225.27799999999999</v>
      </c>
      <c r="BL94" s="13">
        <v>149.977</v>
      </c>
      <c r="BM94" s="13">
        <v>110.767</v>
      </c>
      <c r="BN94" s="13">
        <v>250.96700000000001</v>
      </c>
      <c r="BO94" s="13">
        <v>202.292</v>
      </c>
      <c r="BP94" s="13">
        <v>138.536</v>
      </c>
      <c r="BQ94" s="13">
        <v>246.703</v>
      </c>
      <c r="BR94" s="13">
        <v>262.2</v>
      </c>
      <c r="BS94" s="13">
        <v>261.47199999999998</v>
      </c>
      <c r="BT94" s="13">
        <v>222.67699999999999</v>
      </c>
      <c r="BU94" s="13">
        <v>121.271</v>
      </c>
      <c r="BV94" s="13">
        <v>175.14699999999999</v>
      </c>
      <c r="BW94" s="13">
        <v>194.596</v>
      </c>
      <c r="BX94" s="13">
        <v>103.27800000000001</v>
      </c>
      <c r="BY94" s="13">
        <v>109.10299999999999</v>
      </c>
      <c r="BZ94" s="13">
        <v>121.791</v>
      </c>
      <c r="CA94" s="13">
        <v>380.14299999999997</v>
      </c>
      <c r="CB94" s="13">
        <v>113.679</v>
      </c>
      <c r="CC94" s="13">
        <v>209.053</v>
      </c>
      <c r="CD94" s="13">
        <v>242.751</v>
      </c>
      <c r="CE94" s="13">
        <v>237.446</v>
      </c>
      <c r="CF94" s="13">
        <v>144.673</v>
      </c>
      <c r="CG94" s="13">
        <v>298.08199999999999</v>
      </c>
      <c r="CH94" s="13">
        <v>293.40199999999999</v>
      </c>
      <c r="CI94" s="14">
        <v>122.31100000000001</v>
      </c>
      <c r="CJ94" s="13">
        <v>203.54</v>
      </c>
      <c r="CK94" s="13">
        <v>163.49799999999999</v>
      </c>
      <c r="CL94" s="13">
        <v>208.01300000000001</v>
      </c>
      <c r="CM94" s="13">
        <v>267.71199999999999</v>
      </c>
      <c r="CN94" s="13">
        <v>235.99</v>
      </c>
      <c r="CO94" s="13">
        <v>94.542000000000002</v>
      </c>
      <c r="CP94" s="13">
        <v>264.38400000000001</v>
      </c>
      <c r="CQ94" s="13">
        <v>169.738</v>
      </c>
      <c r="CR94" s="13">
        <v>213.10900000000001</v>
      </c>
      <c r="CS94" s="13">
        <v>189.70699999999999</v>
      </c>
      <c r="CT94" s="13">
        <v>115.03100000000001</v>
      </c>
      <c r="CU94" s="13">
        <v>172.44200000000001</v>
      </c>
      <c r="CV94" s="13">
        <v>148.52099999999999</v>
      </c>
      <c r="CW94" s="13">
        <v>185.755</v>
      </c>
      <c r="CX94" s="13">
        <v>129.28</v>
      </c>
      <c r="CY94" s="13">
        <v>250.96700000000001</v>
      </c>
      <c r="CZ94" s="13">
        <v>112.223</v>
      </c>
      <c r="DA94" s="13">
        <v>171.09</v>
      </c>
      <c r="DB94" s="13">
        <v>148.31299999999999</v>
      </c>
      <c r="DC94" s="13">
        <v>276.553</v>
      </c>
      <c r="DD94" s="13">
        <v>262.40800000000002</v>
      </c>
      <c r="DE94" s="13">
        <v>201.04400000000001</v>
      </c>
      <c r="DF94" s="13">
        <v>113.05500000000001</v>
      </c>
      <c r="DG94" s="13">
        <v>142.28100000000001</v>
      </c>
      <c r="DH94" s="13">
        <v>279.56900000000002</v>
      </c>
      <c r="DI94" s="13">
        <v>193.34800000000001</v>
      </c>
      <c r="DJ94" s="19"/>
      <c r="DK94" s="19"/>
      <c r="DL94" s="19"/>
      <c r="DM94" s="19"/>
      <c r="DN94" s="19"/>
    </row>
    <row r="95" spans="2:118" x14ac:dyDescent="0.25">
      <c r="B95" s="131"/>
      <c r="C95" s="150"/>
      <c r="D95" s="13">
        <v>457.5</v>
      </c>
      <c r="E95" s="13">
        <v>178.70000000000002</v>
      </c>
      <c r="F95" s="13">
        <v>221.1</v>
      </c>
      <c r="G95" s="13">
        <v>111.3</v>
      </c>
      <c r="H95" s="13">
        <v>522.20000000000005</v>
      </c>
      <c r="I95" s="13">
        <v>186.70000000000002</v>
      </c>
      <c r="J95" s="13">
        <v>155.1</v>
      </c>
      <c r="K95" s="13">
        <v>269.59999999999997</v>
      </c>
      <c r="L95" s="13">
        <v>177</v>
      </c>
      <c r="M95" s="13">
        <v>204.7</v>
      </c>
      <c r="N95" s="13">
        <v>171.9</v>
      </c>
      <c r="O95" s="13">
        <v>127.30000000000001</v>
      </c>
      <c r="P95" s="13">
        <v>284</v>
      </c>
      <c r="Q95" s="13">
        <v>215.79999999999998</v>
      </c>
      <c r="R95" s="13">
        <v>224.4</v>
      </c>
      <c r="S95" s="13">
        <v>103.6</v>
      </c>
      <c r="T95" s="13">
        <v>185.1</v>
      </c>
      <c r="U95" s="13">
        <v>155.6</v>
      </c>
      <c r="V95" s="13">
        <v>227.9</v>
      </c>
      <c r="W95" s="13">
        <v>146.4</v>
      </c>
      <c r="X95" s="13">
        <v>186.89999999999998</v>
      </c>
      <c r="Y95" s="13">
        <v>292.90000000000003</v>
      </c>
      <c r="Z95" s="13">
        <v>183.20000000000002</v>
      </c>
      <c r="AA95" s="13">
        <v>128.1</v>
      </c>
      <c r="AB95" s="13">
        <v>104.1</v>
      </c>
      <c r="AC95" s="13">
        <v>150.9</v>
      </c>
      <c r="AD95" s="13">
        <v>297.70000000000005</v>
      </c>
      <c r="AE95" s="13">
        <v>181.6</v>
      </c>
      <c r="AF95" s="13">
        <v>388.7</v>
      </c>
      <c r="AG95" s="13">
        <v>130.4</v>
      </c>
      <c r="AH95" s="13">
        <v>504.2</v>
      </c>
      <c r="AI95" s="13">
        <v>477.2</v>
      </c>
      <c r="AJ95" s="13">
        <v>273.39999999999998</v>
      </c>
      <c r="AK95" s="13">
        <v>276.2</v>
      </c>
      <c r="AL95" s="13">
        <v>284.5</v>
      </c>
      <c r="AM95" s="13">
        <v>278.5</v>
      </c>
      <c r="AN95" s="13">
        <v>59.910000000000004</v>
      </c>
      <c r="AO95" s="13">
        <v>228.9</v>
      </c>
      <c r="AP95" s="13">
        <v>103.6</v>
      </c>
      <c r="AQ95" s="13">
        <v>181.9</v>
      </c>
      <c r="AR95" s="13">
        <v>205</v>
      </c>
      <c r="AS95" s="13">
        <v>460.5</v>
      </c>
      <c r="AT95" s="13">
        <v>320.39999999999998</v>
      </c>
      <c r="AU95" s="13">
        <v>215.5</v>
      </c>
      <c r="AV95" s="13">
        <v>182.20000000000002</v>
      </c>
      <c r="AW95" s="13">
        <v>222.5</v>
      </c>
      <c r="AX95" s="13">
        <v>165.3</v>
      </c>
      <c r="AY95" s="13">
        <v>185.1</v>
      </c>
      <c r="AZ95" s="13">
        <v>162.80000000000001</v>
      </c>
      <c r="BA95" s="13">
        <v>140.6</v>
      </c>
      <c r="BB95" s="13">
        <v>294.39999999999998</v>
      </c>
      <c r="BC95" s="13">
        <v>236.1</v>
      </c>
      <c r="BD95" s="13">
        <v>285.8</v>
      </c>
      <c r="BE95" s="13">
        <v>171.4</v>
      </c>
      <c r="BF95" s="13">
        <v>227.1</v>
      </c>
      <c r="BG95" s="13">
        <v>169.946</v>
      </c>
      <c r="BH95" s="13">
        <v>173.066</v>
      </c>
      <c r="BI95" s="13">
        <v>264.904</v>
      </c>
      <c r="BJ95" s="13">
        <v>261.05599999999998</v>
      </c>
      <c r="BK95" s="13">
        <v>264.8</v>
      </c>
      <c r="BL95" s="13">
        <v>211.34100000000001</v>
      </c>
      <c r="BM95" s="13">
        <v>152.161</v>
      </c>
      <c r="BN95" s="13">
        <v>149.35300000000001</v>
      </c>
      <c r="BO95" s="13">
        <v>227.358</v>
      </c>
      <c r="BP95" s="13">
        <v>119.607</v>
      </c>
      <c r="BQ95" s="13">
        <v>250.96700000000001</v>
      </c>
      <c r="BR95" s="13">
        <v>282.79300000000001</v>
      </c>
      <c r="BS95" s="13">
        <v>278.113</v>
      </c>
      <c r="BT95" s="13">
        <v>148.625</v>
      </c>
      <c r="BU95" s="13">
        <v>118.983</v>
      </c>
      <c r="BV95" s="13">
        <v>147.48099999999999</v>
      </c>
      <c r="BW95" s="13">
        <v>157.25700000000001</v>
      </c>
      <c r="BX95" s="13">
        <v>240.566</v>
      </c>
      <c r="BY95" s="13">
        <v>226.83799999999999</v>
      </c>
      <c r="BZ95" s="13">
        <v>185.85900000000001</v>
      </c>
      <c r="CA95" s="13">
        <v>378.99900000000002</v>
      </c>
      <c r="CB95" s="13">
        <v>370.78199999999998</v>
      </c>
      <c r="CC95" s="13">
        <v>209.46899999999999</v>
      </c>
      <c r="CD95" s="13">
        <v>126.57599999999999</v>
      </c>
      <c r="CE95" s="13">
        <v>256.375</v>
      </c>
      <c r="CF95" s="13">
        <v>188.04300000000001</v>
      </c>
      <c r="CG95" s="13">
        <v>226.31800000000001</v>
      </c>
      <c r="CH95" s="13">
        <v>405</v>
      </c>
      <c r="CI95" s="14">
        <v>222.989</v>
      </c>
      <c r="CJ95" s="13">
        <v>223.197</v>
      </c>
      <c r="CK95" s="13">
        <v>416.233</v>
      </c>
      <c r="CL95" s="13">
        <v>268.85599999999999</v>
      </c>
      <c r="CM95" s="13">
        <v>290.80099999999999</v>
      </c>
      <c r="CN95" s="13">
        <v>162.56200000000001</v>
      </c>
      <c r="CO95" s="13">
        <v>293.50599999999997</v>
      </c>
      <c r="CP95" s="13">
        <v>238.59</v>
      </c>
      <c r="CQ95" s="13">
        <v>172.65</v>
      </c>
      <c r="CR95" s="13">
        <v>231.102</v>
      </c>
      <c r="CS95" s="13">
        <v>200.108</v>
      </c>
      <c r="CT95" s="13">
        <v>65.628</v>
      </c>
      <c r="CU95" s="13">
        <v>207.28399999999999</v>
      </c>
      <c r="CV95" s="13">
        <v>247.43100000000001</v>
      </c>
      <c r="CW95" s="13">
        <v>140.512</v>
      </c>
      <c r="CX95" s="13">
        <v>176.81100000000001</v>
      </c>
      <c r="CY95" s="13">
        <v>167.762</v>
      </c>
      <c r="CZ95" s="13">
        <v>76.861000000000004</v>
      </c>
      <c r="DA95" s="13">
        <v>288.51299999999998</v>
      </c>
      <c r="DB95" s="13">
        <v>346.54899999999998</v>
      </c>
      <c r="DC95" s="13">
        <v>225.07</v>
      </c>
      <c r="DD95" s="13">
        <v>142.59299999999999</v>
      </c>
      <c r="DE95" s="13">
        <v>324.291</v>
      </c>
      <c r="DF95" s="13">
        <v>124.80800000000001</v>
      </c>
      <c r="DG95" s="13">
        <v>156.42500000000001</v>
      </c>
      <c r="DH95" s="13">
        <v>346.75700000000001</v>
      </c>
      <c r="DI95" s="13">
        <v>93.813999999999993</v>
      </c>
      <c r="DJ95" s="19"/>
      <c r="DK95" s="19"/>
      <c r="DL95" s="19"/>
      <c r="DM95" s="19"/>
      <c r="DN95" s="19"/>
    </row>
    <row r="96" spans="2:118" x14ac:dyDescent="0.25">
      <c r="B96" s="131"/>
      <c r="C96" s="150"/>
      <c r="D96" s="13">
        <v>230.39999999999998</v>
      </c>
      <c r="E96" s="13">
        <v>284</v>
      </c>
      <c r="F96" s="13">
        <v>128</v>
      </c>
      <c r="G96" s="13">
        <v>131.9</v>
      </c>
      <c r="H96" s="13">
        <v>421.09999999999997</v>
      </c>
      <c r="I96" s="13">
        <v>145.4</v>
      </c>
      <c r="J96" s="13">
        <v>129.6</v>
      </c>
      <c r="K96" s="13">
        <v>162.20000000000002</v>
      </c>
      <c r="L96" s="13">
        <v>132.4</v>
      </c>
      <c r="M96" s="13">
        <v>264</v>
      </c>
      <c r="N96" s="13">
        <v>244.7</v>
      </c>
      <c r="O96" s="13">
        <v>166.3</v>
      </c>
      <c r="P96" s="13">
        <v>220.6</v>
      </c>
      <c r="Q96" s="13">
        <v>135.69999999999999</v>
      </c>
      <c r="R96" s="13">
        <v>246.7</v>
      </c>
      <c r="S96" s="13">
        <v>162.6</v>
      </c>
      <c r="T96" s="13">
        <v>304</v>
      </c>
      <c r="U96" s="13">
        <v>181.39999999999998</v>
      </c>
      <c r="V96" s="13">
        <v>280.7</v>
      </c>
      <c r="W96" s="13">
        <v>150.29999999999998</v>
      </c>
      <c r="X96" s="13">
        <v>262.59999999999997</v>
      </c>
      <c r="Y96" s="13">
        <v>366.1</v>
      </c>
      <c r="Z96" s="13">
        <v>302.59999999999997</v>
      </c>
      <c r="AA96" s="13">
        <v>275.5</v>
      </c>
      <c r="AB96" s="13">
        <v>291.7</v>
      </c>
      <c r="AC96" s="13">
        <v>289.59999999999997</v>
      </c>
      <c r="AD96" s="13">
        <v>149.5</v>
      </c>
      <c r="AE96" s="13">
        <v>109.8</v>
      </c>
      <c r="AF96" s="13">
        <v>120</v>
      </c>
      <c r="AG96" s="13">
        <v>233</v>
      </c>
      <c r="AH96" s="13">
        <v>293.39999999999998</v>
      </c>
      <c r="AI96" s="13">
        <v>176.60000000000002</v>
      </c>
      <c r="AJ96" s="13">
        <v>174.79999999999998</v>
      </c>
      <c r="AK96" s="13">
        <v>358.7</v>
      </c>
      <c r="AL96" s="13">
        <v>209.5</v>
      </c>
      <c r="AM96" s="13">
        <v>109.8</v>
      </c>
      <c r="AN96" s="13">
        <v>160.9</v>
      </c>
      <c r="AO96" s="13">
        <v>72.180000000000007</v>
      </c>
      <c r="AP96" s="13">
        <v>87.05</v>
      </c>
      <c r="AQ96" s="13">
        <v>193.9</v>
      </c>
      <c r="AR96" s="13">
        <v>176.1</v>
      </c>
      <c r="AS96" s="13">
        <v>175.5</v>
      </c>
      <c r="AT96" s="13">
        <v>223</v>
      </c>
      <c r="AU96" s="13">
        <v>141.1</v>
      </c>
      <c r="AV96" s="13">
        <v>195.5</v>
      </c>
      <c r="AW96" s="13">
        <v>222.4</v>
      </c>
      <c r="AX96" s="13">
        <v>85.91</v>
      </c>
      <c r="AY96" s="13">
        <v>128.1</v>
      </c>
      <c r="AZ96" s="13">
        <v>147.89999999999998</v>
      </c>
      <c r="BA96" s="13">
        <v>213.6</v>
      </c>
      <c r="BB96" s="13">
        <v>202.1</v>
      </c>
      <c r="BC96" s="13">
        <v>220</v>
      </c>
      <c r="BD96" s="13">
        <v>106.5</v>
      </c>
      <c r="BE96" s="13">
        <v>135.4</v>
      </c>
      <c r="BF96" s="13">
        <v>215</v>
      </c>
      <c r="BG96" s="13">
        <v>293.40199999999999</v>
      </c>
      <c r="BH96" s="13">
        <v>253.35900000000001</v>
      </c>
      <c r="BI96" s="13">
        <v>212.69300000000001</v>
      </c>
      <c r="BJ96" s="13">
        <v>236.92599999999999</v>
      </c>
      <c r="BK96" s="13">
        <v>127.512</v>
      </c>
      <c r="BL96" s="13">
        <v>143.42500000000001</v>
      </c>
      <c r="BM96" s="13">
        <v>191.892</v>
      </c>
      <c r="BN96" s="13">
        <v>142.28100000000001</v>
      </c>
      <c r="BO96" s="13">
        <v>140.72</v>
      </c>
      <c r="BP96" s="13">
        <v>247.119</v>
      </c>
      <c r="BQ96" s="13">
        <v>111.18300000000001</v>
      </c>
      <c r="BR96" s="13">
        <v>338.02</v>
      </c>
      <c r="BS96" s="13">
        <v>172.54599999999999</v>
      </c>
      <c r="BT96" s="13">
        <v>207.90799999999999</v>
      </c>
      <c r="BU96" s="13">
        <v>138.328</v>
      </c>
      <c r="BV96" s="13">
        <v>102.55</v>
      </c>
      <c r="BW96" s="13">
        <v>159.02600000000001</v>
      </c>
      <c r="BX96" s="13">
        <v>158.19399999999999</v>
      </c>
      <c r="BY96" s="13">
        <v>169.84200000000001</v>
      </c>
      <c r="BZ96" s="13">
        <v>132.08799999999999</v>
      </c>
      <c r="CA96" s="13">
        <v>313.995</v>
      </c>
      <c r="CB96" s="13">
        <v>254.91900000000001</v>
      </c>
      <c r="CC96" s="13">
        <v>327.72399999999999</v>
      </c>
      <c r="CD96" s="13">
        <v>402.19200000000001</v>
      </c>
      <c r="CE96" s="13">
        <v>251.59100000000001</v>
      </c>
      <c r="CF96" s="13">
        <v>222.67699999999999</v>
      </c>
      <c r="CG96" s="13">
        <v>144.98500000000001</v>
      </c>
      <c r="CH96" s="13">
        <v>208.221</v>
      </c>
      <c r="CI96" s="14">
        <v>176.291</v>
      </c>
      <c r="CJ96" s="13">
        <v>142.38499999999999</v>
      </c>
      <c r="CK96" s="13">
        <v>410.30500000000001</v>
      </c>
      <c r="CL96" s="13">
        <v>175.04300000000001</v>
      </c>
      <c r="CM96" s="13">
        <v>217.685</v>
      </c>
      <c r="CN96" s="13">
        <v>304.21800000000002</v>
      </c>
      <c r="CO96" s="13">
        <v>229.23</v>
      </c>
      <c r="CP96" s="13">
        <v>160.274</v>
      </c>
      <c r="CQ96" s="13">
        <v>183.46700000000001</v>
      </c>
      <c r="CR96" s="13">
        <v>190.74700000000001</v>
      </c>
      <c r="CS96" s="13">
        <v>152.785</v>
      </c>
      <c r="CT96" s="13">
        <v>244.83099999999999</v>
      </c>
      <c r="CU96" s="13">
        <v>139.47200000000001</v>
      </c>
      <c r="CV96" s="13">
        <v>135.10400000000001</v>
      </c>
      <c r="CW96" s="13">
        <v>234.95</v>
      </c>
      <c r="CX96" s="13">
        <v>235.054</v>
      </c>
      <c r="CY96" s="13">
        <v>253.047</v>
      </c>
      <c r="CZ96" s="13">
        <v>101.926</v>
      </c>
      <c r="DA96" s="13">
        <v>213.21299999999999</v>
      </c>
      <c r="DB96" s="13">
        <v>135.72800000000001</v>
      </c>
      <c r="DC96" s="13">
        <v>281.33699999999999</v>
      </c>
      <c r="DD96" s="13">
        <v>209.57300000000001</v>
      </c>
      <c r="DE96" s="13">
        <v>263.65600000000001</v>
      </c>
      <c r="DF96" s="13">
        <v>99.117999999999995</v>
      </c>
      <c r="DG96" s="13">
        <v>179.09899999999999</v>
      </c>
      <c r="DH96" s="13">
        <v>156.73699999999999</v>
      </c>
      <c r="DI96" s="13">
        <v>81.644999999999996</v>
      </c>
      <c r="DJ96" s="19"/>
      <c r="DK96" s="19"/>
      <c r="DL96" s="19"/>
      <c r="DM96" s="19"/>
      <c r="DN96" s="19"/>
    </row>
    <row r="97" spans="2:119" x14ac:dyDescent="0.25">
      <c r="B97" s="131"/>
      <c r="C97" s="150"/>
      <c r="D97" s="13">
        <v>319.90000000000003</v>
      </c>
      <c r="E97" s="13">
        <v>231.7</v>
      </c>
      <c r="F97" s="13">
        <v>196.70000000000002</v>
      </c>
      <c r="G97" s="13">
        <v>510.79999999999995</v>
      </c>
      <c r="H97" s="13">
        <v>226.2</v>
      </c>
      <c r="I97" s="13">
        <v>134.69999999999999</v>
      </c>
      <c r="J97" s="13">
        <v>132.6</v>
      </c>
      <c r="K97" s="13">
        <v>150.1</v>
      </c>
      <c r="L97" s="13">
        <v>158.1</v>
      </c>
      <c r="M97" s="13">
        <v>138.1</v>
      </c>
      <c r="N97" s="13">
        <v>314.3</v>
      </c>
      <c r="O97" s="13">
        <v>405.2</v>
      </c>
      <c r="P97" s="13">
        <v>241</v>
      </c>
      <c r="Q97" s="13">
        <v>102.2</v>
      </c>
      <c r="R97" s="13">
        <v>159.5</v>
      </c>
      <c r="S97" s="13">
        <v>125.8</v>
      </c>
      <c r="T97" s="13">
        <v>143.9</v>
      </c>
      <c r="U97" s="13">
        <v>157.4</v>
      </c>
      <c r="V97" s="13">
        <v>229</v>
      </c>
      <c r="W97" s="13">
        <v>231.9</v>
      </c>
      <c r="X97" s="13">
        <v>133.29999999999998</v>
      </c>
      <c r="Y97" s="13">
        <v>301.3</v>
      </c>
      <c r="Z97" s="13">
        <v>435</v>
      </c>
      <c r="AA97" s="13">
        <v>413.70000000000005</v>
      </c>
      <c r="AB97" s="13">
        <v>133.10000000000002</v>
      </c>
      <c r="AC97" s="13">
        <v>281.3</v>
      </c>
      <c r="AD97" s="13">
        <v>180.7</v>
      </c>
      <c r="AE97" s="13">
        <v>136.5</v>
      </c>
      <c r="AF97" s="13">
        <v>70.52</v>
      </c>
      <c r="AG97" s="13">
        <v>358.2</v>
      </c>
      <c r="AH97" s="13">
        <v>192.7</v>
      </c>
      <c r="AI97" s="13">
        <v>407.9</v>
      </c>
      <c r="AJ97" s="13">
        <v>186.2</v>
      </c>
      <c r="AK97" s="13">
        <v>231</v>
      </c>
      <c r="AL97" s="13">
        <v>178.2</v>
      </c>
      <c r="AM97" s="13">
        <v>159.1</v>
      </c>
      <c r="AN97" s="13">
        <v>75.61</v>
      </c>
      <c r="AO97" s="13">
        <v>201.7</v>
      </c>
      <c r="AP97" s="13">
        <v>176</v>
      </c>
      <c r="AQ97" s="13">
        <v>88.300000000000011</v>
      </c>
      <c r="AR97" s="13">
        <v>203.5</v>
      </c>
      <c r="AS97" s="13">
        <v>528</v>
      </c>
      <c r="AT97" s="13">
        <v>281.90000000000003</v>
      </c>
      <c r="AU97" s="13">
        <v>346.1</v>
      </c>
      <c r="AV97" s="13">
        <v>122.3</v>
      </c>
      <c r="AW97" s="13">
        <v>211.3</v>
      </c>
      <c r="AX97" s="13">
        <v>136.79999999999998</v>
      </c>
      <c r="AY97" s="13">
        <v>85.809999999999988</v>
      </c>
      <c r="AZ97" s="13">
        <v>143.9</v>
      </c>
      <c r="BA97" s="13">
        <v>164</v>
      </c>
      <c r="BB97" s="13">
        <v>215.2</v>
      </c>
      <c r="BC97" s="13">
        <v>181.6</v>
      </c>
      <c r="BD97" s="13">
        <v>178.5</v>
      </c>
      <c r="BE97" s="13">
        <v>144.4</v>
      </c>
      <c r="BF97" s="13">
        <v>238</v>
      </c>
      <c r="BG97" s="13">
        <v>151.32900000000001</v>
      </c>
      <c r="BH97" s="13">
        <v>185.44300000000001</v>
      </c>
      <c r="BI97" s="13">
        <v>166.93</v>
      </c>
      <c r="BJ97" s="13">
        <v>188.14699999999999</v>
      </c>
      <c r="BK97" s="13">
        <v>136.352</v>
      </c>
      <c r="BL97" s="13">
        <v>158.09</v>
      </c>
      <c r="BM97" s="13">
        <v>261.88799999999998</v>
      </c>
      <c r="BN97" s="13">
        <v>261.78399999999999</v>
      </c>
      <c r="BO97" s="13">
        <v>77.588999999999999</v>
      </c>
      <c r="BP97" s="13">
        <v>83.308999999999997</v>
      </c>
      <c r="BQ97" s="13">
        <v>197.50800000000001</v>
      </c>
      <c r="BR97" s="13">
        <v>144.673</v>
      </c>
      <c r="BS97" s="13">
        <v>275.30500000000001</v>
      </c>
      <c r="BT97" s="13">
        <v>318.88299999999998</v>
      </c>
      <c r="BU97" s="13">
        <v>173.066</v>
      </c>
      <c r="BV97" s="13">
        <v>181.69900000000001</v>
      </c>
      <c r="BW97" s="13">
        <v>144.673</v>
      </c>
      <c r="BX97" s="13">
        <v>144.25700000000001</v>
      </c>
      <c r="BY97" s="13">
        <v>228.398</v>
      </c>
      <c r="BZ97" s="13">
        <v>163.39400000000001</v>
      </c>
      <c r="CA97" s="13">
        <v>335.00400000000002</v>
      </c>
      <c r="CB97" s="13">
        <v>393.66399999999999</v>
      </c>
      <c r="CC97" s="13">
        <v>407.28800000000001</v>
      </c>
      <c r="CD97" s="13">
        <v>320.96300000000002</v>
      </c>
      <c r="CE97" s="13">
        <v>195.428</v>
      </c>
      <c r="CF97" s="13">
        <v>147.273</v>
      </c>
      <c r="CG97" s="13">
        <v>242.33500000000001</v>
      </c>
      <c r="CH97" s="13">
        <v>312.01900000000001</v>
      </c>
      <c r="CI97" s="14">
        <v>175.251</v>
      </c>
      <c r="CJ97" s="13">
        <v>126.88800000000001</v>
      </c>
      <c r="CK97" s="13">
        <v>208.32499999999999</v>
      </c>
      <c r="CL97" s="13">
        <v>214.565</v>
      </c>
      <c r="CM97" s="13">
        <v>220.18100000000001</v>
      </c>
      <c r="CN97" s="13">
        <v>219.14099999999999</v>
      </c>
      <c r="CO97" s="13">
        <v>348.62900000000002</v>
      </c>
      <c r="CP97" s="13">
        <v>174.93899999999999</v>
      </c>
      <c r="CQ97" s="13">
        <v>345.92500000000001</v>
      </c>
      <c r="CR97" s="13">
        <v>105.04600000000001</v>
      </c>
      <c r="CS97" s="13">
        <v>207.596</v>
      </c>
      <c r="CT97" s="13">
        <v>240.25399999999999</v>
      </c>
      <c r="CU97" s="13">
        <v>342.49299999999999</v>
      </c>
      <c r="CV97" s="13">
        <v>163.70599999999999</v>
      </c>
      <c r="CW97" s="13">
        <v>201.98</v>
      </c>
      <c r="CX97" s="13">
        <v>248.15899999999999</v>
      </c>
      <c r="CY97" s="13">
        <v>103.17400000000001</v>
      </c>
      <c r="CZ97" s="13">
        <v>129.59200000000001</v>
      </c>
      <c r="DA97" s="13">
        <v>182.947</v>
      </c>
      <c r="DB97" s="13">
        <v>280.089</v>
      </c>
      <c r="DC97" s="13">
        <v>177.74700000000001</v>
      </c>
      <c r="DD97" s="13">
        <v>245.87100000000001</v>
      </c>
      <c r="DE97" s="13">
        <v>142.07300000000001</v>
      </c>
      <c r="DF97" s="13">
        <v>285.28899999999999</v>
      </c>
      <c r="DG97" s="13">
        <v>80.501000000000005</v>
      </c>
      <c r="DH97" s="13">
        <v>233.078</v>
      </c>
      <c r="DI97" s="13">
        <v>183.88300000000001</v>
      </c>
      <c r="DJ97" s="19"/>
      <c r="DK97" s="19"/>
      <c r="DL97" s="19"/>
      <c r="DM97" s="19"/>
      <c r="DN97" s="19"/>
    </row>
    <row r="98" spans="2:119" x14ac:dyDescent="0.25">
      <c r="B98" s="131"/>
      <c r="C98" s="150"/>
      <c r="D98" s="13">
        <v>294</v>
      </c>
      <c r="E98" s="13">
        <v>162</v>
      </c>
      <c r="F98" s="13">
        <v>272.10000000000002</v>
      </c>
      <c r="G98" s="13">
        <v>313.8</v>
      </c>
      <c r="H98" s="13">
        <v>276.39999999999998</v>
      </c>
      <c r="I98" s="13">
        <v>211.7</v>
      </c>
      <c r="J98" s="13">
        <v>323.7</v>
      </c>
      <c r="K98" s="13">
        <v>181.10000000000002</v>
      </c>
      <c r="L98" s="13">
        <v>153.30000000000001</v>
      </c>
      <c r="M98" s="13">
        <v>81.23</v>
      </c>
      <c r="N98" s="13">
        <v>147.60000000000002</v>
      </c>
      <c r="O98" s="13">
        <v>121.2</v>
      </c>
      <c r="P98" s="13">
        <v>300.2</v>
      </c>
      <c r="Q98" s="13">
        <v>203.3</v>
      </c>
      <c r="R98" s="13">
        <v>167</v>
      </c>
      <c r="S98" s="13">
        <v>225.89999999999998</v>
      </c>
      <c r="T98" s="13">
        <v>325.39999999999998</v>
      </c>
      <c r="U98" s="13">
        <v>128</v>
      </c>
      <c r="V98" s="13">
        <v>221</v>
      </c>
      <c r="W98" s="13">
        <v>217.29999999999998</v>
      </c>
      <c r="X98" s="13">
        <v>265.5</v>
      </c>
      <c r="Y98" s="13">
        <v>170.29999999999998</v>
      </c>
      <c r="Z98" s="13">
        <v>383.6</v>
      </c>
      <c r="AA98" s="13">
        <v>335.40000000000003</v>
      </c>
      <c r="AB98" s="13">
        <v>282.29999999999995</v>
      </c>
      <c r="AC98" s="13">
        <v>357.2</v>
      </c>
      <c r="AD98" s="13">
        <v>94.850000000000009</v>
      </c>
      <c r="AE98" s="13">
        <v>174.6</v>
      </c>
      <c r="AF98" s="13">
        <v>165.79999999999998</v>
      </c>
      <c r="AG98" s="13">
        <v>291.8</v>
      </c>
      <c r="AH98" s="13">
        <v>268.2</v>
      </c>
      <c r="AI98" s="13">
        <v>240.39999999999998</v>
      </c>
      <c r="AJ98" s="13">
        <v>296.39999999999998</v>
      </c>
      <c r="AK98" s="13">
        <v>215.2</v>
      </c>
      <c r="AL98" s="13">
        <v>137.89999999999998</v>
      </c>
      <c r="AM98" s="13">
        <v>192.8</v>
      </c>
      <c r="AN98" s="13">
        <v>144.79999999999998</v>
      </c>
      <c r="AO98" s="13">
        <v>175.4</v>
      </c>
      <c r="AP98" s="13">
        <v>177.5</v>
      </c>
      <c r="AQ98" s="13">
        <v>199</v>
      </c>
      <c r="AR98" s="13">
        <v>377.5</v>
      </c>
      <c r="AS98" s="13">
        <v>261</v>
      </c>
      <c r="AT98" s="13">
        <v>68.960000000000008</v>
      </c>
      <c r="AU98" s="13">
        <v>217.5</v>
      </c>
      <c r="AV98" s="13">
        <v>255.79999999999998</v>
      </c>
      <c r="AW98" s="13">
        <v>221.8</v>
      </c>
      <c r="AX98" s="13">
        <v>124</v>
      </c>
      <c r="AY98" s="13">
        <v>151</v>
      </c>
      <c r="AZ98" s="13">
        <v>222.5</v>
      </c>
      <c r="BA98" s="13">
        <v>229.29999999999998</v>
      </c>
      <c r="BB98" s="13">
        <v>209.9</v>
      </c>
      <c r="BC98" s="13">
        <v>280.89999999999998</v>
      </c>
      <c r="BD98" s="13">
        <v>232.79999999999998</v>
      </c>
      <c r="BE98" s="13">
        <v>192.20000000000002</v>
      </c>
      <c r="BF98" s="13">
        <v>137.60000000000002</v>
      </c>
      <c r="BG98" s="13">
        <v>369.32600000000002</v>
      </c>
      <c r="BH98" s="13">
        <v>171.714</v>
      </c>
      <c r="BI98" s="13">
        <v>179.51499999999999</v>
      </c>
      <c r="BJ98" s="13">
        <v>107.23</v>
      </c>
      <c r="BK98" s="13">
        <v>89.757000000000005</v>
      </c>
      <c r="BL98" s="13">
        <v>85.076999999999998</v>
      </c>
      <c r="BM98" s="13">
        <v>243.583</v>
      </c>
      <c r="BN98" s="13">
        <v>236.51</v>
      </c>
      <c r="BO98" s="13">
        <v>120.64700000000001</v>
      </c>
      <c r="BP98" s="13">
        <v>155.59299999999999</v>
      </c>
      <c r="BQ98" s="13">
        <v>452.42700000000002</v>
      </c>
      <c r="BR98" s="13">
        <v>407.91300000000001</v>
      </c>
      <c r="BS98" s="13">
        <v>131.88</v>
      </c>
      <c r="BT98" s="13">
        <v>296.20999999999998</v>
      </c>
      <c r="BU98" s="13">
        <v>341.036</v>
      </c>
      <c r="BV98" s="13">
        <v>123.559</v>
      </c>
      <c r="BW98" s="13">
        <v>189.18700000000001</v>
      </c>
      <c r="BX98" s="13">
        <v>111.911</v>
      </c>
      <c r="BY98" s="13">
        <v>169.114</v>
      </c>
      <c r="BZ98" s="13">
        <v>116.48699999999999</v>
      </c>
      <c r="CA98" s="13">
        <v>283.31299999999999</v>
      </c>
      <c r="CB98" s="13">
        <v>121.479</v>
      </c>
      <c r="CC98" s="13">
        <v>213.21299999999999</v>
      </c>
      <c r="CD98" s="13">
        <v>233.702</v>
      </c>
      <c r="CE98" s="13">
        <v>354.661</v>
      </c>
      <c r="CF98" s="13">
        <v>150.393</v>
      </c>
      <c r="CG98" s="13">
        <v>197.196</v>
      </c>
      <c r="CH98" s="13">
        <v>389.19099999999997</v>
      </c>
      <c r="CI98" s="14">
        <v>158.298</v>
      </c>
      <c r="CJ98" s="13">
        <v>196.88399999999999</v>
      </c>
      <c r="CK98" s="13">
        <v>331.15600000000001</v>
      </c>
      <c r="CL98" s="13">
        <v>164.33</v>
      </c>
      <c r="CM98" s="13">
        <v>265.21600000000001</v>
      </c>
      <c r="CN98" s="13">
        <v>214.66900000000001</v>
      </c>
      <c r="CO98" s="13">
        <v>250.655</v>
      </c>
      <c r="CP98" s="13">
        <v>339.16399999999999</v>
      </c>
      <c r="CQ98" s="13">
        <v>100.574</v>
      </c>
      <c r="CR98" s="13">
        <v>218.309</v>
      </c>
      <c r="CS98" s="13">
        <v>84.557000000000002</v>
      </c>
      <c r="CT98" s="13">
        <v>123.663</v>
      </c>
      <c r="CU98" s="13">
        <v>323.25099999999998</v>
      </c>
      <c r="CV98" s="13">
        <v>191.37200000000001</v>
      </c>
      <c r="CW98" s="13">
        <v>154.86500000000001</v>
      </c>
      <c r="CX98" s="13">
        <v>115.447</v>
      </c>
      <c r="CY98" s="13">
        <v>236.19800000000001</v>
      </c>
      <c r="CZ98" s="13">
        <v>60.531999999999996</v>
      </c>
      <c r="DA98" s="13">
        <v>89.236999999999995</v>
      </c>
      <c r="DB98" s="13">
        <v>132.816</v>
      </c>
      <c r="DC98" s="13">
        <v>222.67699999999999</v>
      </c>
      <c r="DD98" s="13">
        <v>118.77500000000001</v>
      </c>
      <c r="DE98" s="13">
        <v>324.70800000000003</v>
      </c>
      <c r="DF98" s="13">
        <v>96.518000000000001</v>
      </c>
      <c r="DG98" s="13">
        <v>175.77099999999999</v>
      </c>
      <c r="DH98" s="13">
        <v>182.947</v>
      </c>
      <c r="DI98" s="13">
        <v>239.422</v>
      </c>
      <c r="DJ98" s="19"/>
      <c r="DK98" s="19"/>
      <c r="DL98" s="19"/>
      <c r="DM98" s="19"/>
      <c r="DN98" s="19"/>
    </row>
    <row r="99" spans="2:119" x14ac:dyDescent="0.25">
      <c r="B99" s="131"/>
      <c r="C99" s="150"/>
      <c r="D99" s="13">
        <v>181.29999999999998</v>
      </c>
      <c r="E99" s="13">
        <v>197.3</v>
      </c>
      <c r="F99" s="13">
        <v>402.5</v>
      </c>
      <c r="G99" s="13">
        <v>161.4</v>
      </c>
      <c r="H99" s="13">
        <v>188.29999999999998</v>
      </c>
      <c r="I99" s="13">
        <v>265.90000000000003</v>
      </c>
      <c r="J99" s="13">
        <v>112.1</v>
      </c>
      <c r="K99" s="13">
        <v>178.2</v>
      </c>
      <c r="L99" s="13">
        <v>357.6</v>
      </c>
      <c r="M99" s="13">
        <v>103.7</v>
      </c>
      <c r="N99" s="13">
        <v>129</v>
      </c>
      <c r="O99" s="13">
        <v>146.1</v>
      </c>
      <c r="P99" s="13">
        <v>494.3</v>
      </c>
      <c r="Q99" s="13">
        <v>210.5</v>
      </c>
      <c r="R99" s="13">
        <v>145.30000000000001</v>
      </c>
      <c r="S99" s="13">
        <v>124.9</v>
      </c>
      <c r="T99" s="13">
        <v>257.5</v>
      </c>
      <c r="U99" s="13">
        <v>163.79999999999998</v>
      </c>
      <c r="V99" s="13">
        <v>307.5</v>
      </c>
      <c r="W99" s="13">
        <v>114</v>
      </c>
      <c r="X99" s="13">
        <v>305.8</v>
      </c>
      <c r="Y99" s="13">
        <v>230.7</v>
      </c>
      <c r="Z99" s="13">
        <v>205.3</v>
      </c>
      <c r="AA99" s="13">
        <v>179.6</v>
      </c>
      <c r="AB99" s="13">
        <v>317.60000000000002</v>
      </c>
      <c r="AC99" s="13">
        <v>256.3</v>
      </c>
      <c r="AD99" s="13">
        <v>225.8</v>
      </c>
      <c r="AE99" s="13">
        <v>352.2</v>
      </c>
      <c r="AF99" s="13">
        <v>174.4</v>
      </c>
      <c r="AG99" s="13">
        <v>220.6</v>
      </c>
      <c r="AH99" s="13">
        <v>181</v>
      </c>
      <c r="AI99" s="13">
        <v>224.4</v>
      </c>
      <c r="AJ99" s="13">
        <v>202.1</v>
      </c>
      <c r="AK99" s="13">
        <v>206.70000000000002</v>
      </c>
      <c r="AL99" s="13">
        <v>291.29999999999995</v>
      </c>
      <c r="AM99" s="13">
        <v>135.5</v>
      </c>
      <c r="AN99" s="13">
        <v>95.48</v>
      </c>
      <c r="AO99" s="13">
        <v>66.149999999999991</v>
      </c>
      <c r="AP99" s="13">
        <v>127.69999999999999</v>
      </c>
      <c r="AQ99" s="13">
        <v>65.52</v>
      </c>
      <c r="AR99" s="13">
        <v>124.69999999999999</v>
      </c>
      <c r="AS99" s="13">
        <v>231.6</v>
      </c>
      <c r="AT99" s="13">
        <v>197.1</v>
      </c>
      <c r="AU99" s="13">
        <v>114.3</v>
      </c>
      <c r="AV99" s="13">
        <v>169.29999999999998</v>
      </c>
      <c r="AW99" s="13">
        <v>155</v>
      </c>
      <c r="AX99" s="13">
        <v>237.29999999999998</v>
      </c>
      <c r="AY99" s="13">
        <v>68.639999999999986</v>
      </c>
      <c r="AZ99" s="13">
        <v>92.460000000000008</v>
      </c>
      <c r="BA99" s="13">
        <v>165.20000000000002</v>
      </c>
      <c r="BB99" s="13">
        <v>72.08</v>
      </c>
      <c r="BC99" s="13">
        <v>201.39999999999998</v>
      </c>
      <c r="BD99" s="13">
        <v>108.5</v>
      </c>
      <c r="BE99" s="13">
        <v>312.60000000000002</v>
      </c>
      <c r="BF99" s="13">
        <v>230.5</v>
      </c>
      <c r="BG99" s="13">
        <v>172.23400000000001</v>
      </c>
      <c r="BH99" s="13">
        <v>106.086</v>
      </c>
      <c r="BI99" s="13">
        <v>211.34100000000001</v>
      </c>
      <c r="BJ99" s="13">
        <v>146.75299999999999</v>
      </c>
      <c r="BK99" s="13">
        <v>213.21299999999999</v>
      </c>
      <c r="BL99" s="13">
        <v>175.459</v>
      </c>
      <c r="BM99" s="13">
        <v>193.97200000000001</v>
      </c>
      <c r="BN99" s="13">
        <v>328.66</v>
      </c>
      <c r="BO99" s="13">
        <v>119.711</v>
      </c>
      <c r="BP99" s="13">
        <v>205.1</v>
      </c>
      <c r="BQ99" s="13">
        <v>489.14100000000002</v>
      </c>
      <c r="BR99" s="13">
        <v>419.24900000000002</v>
      </c>
      <c r="BS99" s="13">
        <v>257.31099999999998</v>
      </c>
      <c r="BT99" s="13">
        <v>193.244</v>
      </c>
      <c r="BU99" s="13">
        <v>254.607</v>
      </c>
      <c r="BV99" s="13">
        <v>230.47800000000001</v>
      </c>
      <c r="BW99" s="13">
        <v>166.72200000000001</v>
      </c>
      <c r="BX99" s="13">
        <v>165.05799999999999</v>
      </c>
      <c r="BY99" s="13">
        <v>399.59199999999998</v>
      </c>
      <c r="BZ99" s="13">
        <v>143.529</v>
      </c>
      <c r="CA99" s="13">
        <v>474.37299999999999</v>
      </c>
      <c r="CB99" s="13">
        <v>230.99799999999999</v>
      </c>
      <c r="CC99" s="13">
        <v>177.74700000000001</v>
      </c>
      <c r="CD99" s="13">
        <v>345.92500000000001</v>
      </c>
      <c r="CE99" s="13">
        <v>254.08699999999999</v>
      </c>
      <c r="CF99" s="13">
        <v>159.33799999999999</v>
      </c>
      <c r="CG99" s="13">
        <v>154.44900000000001</v>
      </c>
      <c r="CH99" s="13">
        <v>157.77699999999999</v>
      </c>
      <c r="CI99" s="14">
        <v>230.68600000000001</v>
      </c>
      <c r="CJ99" s="13">
        <v>253.047</v>
      </c>
      <c r="CK99" s="13">
        <v>293.714</v>
      </c>
      <c r="CL99" s="13">
        <v>183.571</v>
      </c>
      <c r="CM99" s="13">
        <v>270.52</v>
      </c>
      <c r="CN99" s="13">
        <v>230.166</v>
      </c>
      <c r="CO99" s="13">
        <v>306.40199999999999</v>
      </c>
      <c r="CP99" s="13">
        <v>210.613</v>
      </c>
      <c r="CQ99" s="13">
        <v>239.52600000000001</v>
      </c>
      <c r="CR99" s="13">
        <v>82.373000000000005</v>
      </c>
      <c r="CS99" s="13">
        <v>171.506</v>
      </c>
      <c r="CT99" s="13">
        <v>285.185</v>
      </c>
      <c r="CU99" s="13">
        <v>177.33099999999999</v>
      </c>
      <c r="CV99" s="13">
        <v>227.566</v>
      </c>
      <c r="CW99" s="13">
        <v>129.28</v>
      </c>
      <c r="CX99" s="13">
        <v>130.52799999999999</v>
      </c>
      <c r="CY99" s="13">
        <v>145.71299999999999</v>
      </c>
      <c r="CZ99" s="13">
        <v>97.662000000000006</v>
      </c>
      <c r="DA99" s="13">
        <v>178.57900000000001</v>
      </c>
      <c r="DB99" s="13">
        <v>251.79900000000001</v>
      </c>
      <c r="DC99" s="13">
        <v>308.37900000000002</v>
      </c>
      <c r="DD99" s="13">
        <v>132.08799999999999</v>
      </c>
      <c r="DE99" s="13">
        <v>247.22300000000001</v>
      </c>
      <c r="DF99" s="13">
        <v>144.56899999999999</v>
      </c>
      <c r="DG99" s="13">
        <v>122.41500000000001</v>
      </c>
      <c r="DH99" s="13">
        <v>175.251</v>
      </c>
      <c r="DI99" s="13">
        <v>127.2</v>
      </c>
      <c r="DJ99" s="19"/>
      <c r="DK99" s="19"/>
      <c r="DL99" s="19"/>
      <c r="DM99" s="19"/>
      <c r="DN99" s="19"/>
    </row>
    <row r="100" spans="2:119" x14ac:dyDescent="0.25">
      <c r="B100" s="131"/>
      <c r="C100" s="150"/>
      <c r="D100" s="13">
        <v>154.20000000000002</v>
      </c>
      <c r="E100" s="13">
        <v>399</v>
      </c>
      <c r="F100" s="13">
        <v>269.39999999999998</v>
      </c>
      <c r="G100" s="13">
        <v>282.10000000000002</v>
      </c>
      <c r="H100" s="13">
        <v>267.2</v>
      </c>
      <c r="I100" s="13">
        <v>202</v>
      </c>
      <c r="J100" s="13">
        <v>228.4</v>
      </c>
      <c r="K100" s="13">
        <v>114.1</v>
      </c>
      <c r="L100" s="13">
        <v>239.4</v>
      </c>
      <c r="M100" s="13">
        <v>107.5</v>
      </c>
      <c r="N100" s="13">
        <v>212.1</v>
      </c>
      <c r="O100" s="13">
        <v>171.5</v>
      </c>
      <c r="P100" s="13">
        <v>135.9</v>
      </c>
      <c r="Q100" s="13">
        <v>93.610000000000014</v>
      </c>
      <c r="R100" s="13">
        <v>391.79999999999995</v>
      </c>
      <c r="S100" s="13">
        <v>143.39999999999998</v>
      </c>
      <c r="T100" s="13">
        <v>199.9</v>
      </c>
      <c r="U100" s="13">
        <v>246.59999999999997</v>
      </c>
      <c r="V100" s="13">
        <v>141.29999999999998</v>
      </c>
      <c r="W100" s="13">
        <v>247.70000000000002</v>
      </c>
      <c r="X100" s="13">
        <v>169.1</v>
      </c>
      <c r="Y100" s="13">
        <v>167.70000000000002</v>
      </c>
      <c r="Z100" s="13">
        <v>327.39999999999998</v>
      </c>
      <c r="AA100" s="13">
        <v>212.7</v>
      </c>
      <c r="AB100" s="13">
        <v>150.19999999999999</v>
      </c>
      <c r="AC100" s="13">
        <v>156.79999999999998</v>
      </c>
      <c r="AD100" s="13">
        <v>285</v>
      </c>
      <c r="AE100" s="13">
        <v>264.59999999999997</v>
      </c>
      <c r="AF100" s="13">
        <v>360.29999999999995</v>
      </c>
      <c r="AG100" s="13">
        <v>131.80000000000001</v>
      </c>
      <c r="AH100" s="13">
        <v>132.19999999999999</v>
      </c>
      <c r="AI100" s="13">
        <v>316.3</v>
      </c>
      <c r="AJ100" s="13">
        <v>314.39999999999998</v>
      </c>
      <c r="AK100" s="13">
        <v>345.5</v>
      </c>
      <c r="AL100" s="13">
        <v>333.1</v>
      </c>
      <c r="AM100" s="13">
        <v>253.2</v>
      </c>
      <c r="AN100" s="13">
        <v>82.58</v>
      </c>
      <c r="AO100" s="13">
        <v>129.6</v>
      </c>
      <c r="AP100" s="13">
        <v>155.5</v>
      </c>
      <c r="AQ100" s="13">
        <v>90.49</v>
      </c>
      <c r="AR100" s="13">
        <v>100.8</v>
      </c>
      <c r="AS100" s="13">
        <v>342.3</v>
      </c>
      <c r="AT100" s="13">
        <v>211.39999999999998</v>
      </c>
      <c r="AU100" s="13">
        <v>173.79999999999998</v>
      </c>
      <c r="AV100" s="13">
        <v>279.60000000000002</v>
      </c>
      <c r="AW100" s="13">
        <v>138.30000000000001</v>
      </c>
      <c r="AX100" s="13">
        <v>163.9</v>
      </c>
      <c r="AY100" s="13">
        <v>157.89999999999998</v>
      </c>
      <c r="AZ100" s="13">
        <v>223.79999999999998</v>
      </c>
      <c r="BA100" s="13">
        <v>241.79999999999998</v>
      </c>
      <c r="BB100" s="13">
        <v>161.10000000000002</v>
      </c>
      <c r="BC100" s="13">
        <v>173.7</v>
      </c>
      <c r="BD100" s="13">
        <v>148.19999999999999</v>
      </c>
      <c r="BE100" s="13">
        <v>351.5</v>
      </c>
      <c r="BF100" s="13">
        <v>239.10000000000002</v>
      </c>
      <c r="BG100" s="13">
        <v>247.95099999999999</v>
      </c>
      <c r="BH100" s="13">
        <v>295.79399999999998</v>
      </c>
      <c r="BI100" s="13">
        <v>179.93100000000001</v>
      </c>
      <c r="BJ100" s="13">
        <v>243.27099999999999</v>
      </c>
      <c r="BK100" s="13">
        <v>202.5</v>
      </c>
      <c r="BL100" s="13">
        <v>178.995</v>
      </c>
      <c r="BM100" s="13">
        <v>189.81100000000001</v>
      </c>
      <c r="BN100" s="13">
        <v>152.99299999999999</v>
      </c>
      <c r="BO100" s="13">
        <v>277.48899999999998</v>
      </c>
      <c r="BP100" s="13">
        <v>161.41800000000001</v>
      </c>
      <c r="BQ100" s="13">
        <v>190.435</v>
      </c>
      <c r="BR100" s="13">
        <v>255.43899999999999</v>
      </c>
      <c r="BS100" s="13">
        <v>212.589</v>
      </c>
      <c r="BT100" s="13">
        <v>236.51</v>
      </c>
      <c r="BU100" s="13">
        <v>322.73099999999999</v>
      </c>
      <c r="BV100" s="13">
        <v>173.58600000000001</v>
      </c>
      <c r="BW100" s="13">
        <v>200.524</v>
      </c>
      <c r="BX100" s="13">
        <v>130.42400000000001</v>
      </c>
      <c r="BY100" s="13">
        <v>120.751</v>
      </c>
      <c r="BZ100" s="13">
        <v>162.56200000000001</v>
      </c>
      <c r="CA100" s="13">
        <v>171.61</v>
      </c>
      <c r="CB100" s="13">
        <v>269.89600000000002</v>
      </c>
      <c r="CC100" s="13">
        <v>81.332999999999998</v>
      </c>
      <c r="CD100" s="13">
        <v>226.83799999999999</v>
      </c>
      <c r="CE100" s="13">
        <v>185.96299999999999</v>
      </c>
      <c r="CF100" s="13">
        <v>176.291</v>
      </c>
      <c r="CG100" s="13">
        <v>180.34700000000001</v>
      </c>
      <c r="CH100" s="13">
        <v>151.64099999999999</v>
      </c>
      <c r="CI100" s="14">
        <v>176.083</v>
      </c>
      <c r="CJ100" s="13">
        <v>121.791</v>
      </c>
      <c r="CK100" s="13">
        <v>292.57</v>
      </c>
      <c r="CL100" s="13">
        <v>259.91199999999998</v>
      </c>
      <c r="CM100" s="13">
        <v>167.13800000000001</v>
      </c>
      <c r="CN100" s="13">
        <v>236.822</v>
      </c>
      <c r="CO100" s="13">
        <v>215.81299999999999</v>
      </c>
      <c r="CP100" s="13">
        <v>244.10300000000001</v>
      </c>
      <c r="CQ100" s="13">
        <v>111.807</v>
      </c>
      <c r="CR100" s="13">
        <v>250.55099999999999</v>
      </c>
      <c r="CS100" s="13">
        <v>218.20500000000001</v>
      </c>
      <c r="CT100" s="13">
        <v>217.99700000000001</v>
      </c>
      <c r="CU100" s="13">
        <v>255.85499999999999</v>
      </c>
      <c r="CV100" s="13">
        <v>255.54300000000001</v>
      </c>
      <c r="CW100" s="13">
        <v>261.26400000000001</v>
      </c>
      <c r="CX100" s="13">
        <v>205.1</v>
      </c>
      <c r="CY100" s="13">
        <v>237.238</v>
      </c>
      <c r="CZ100" s="13">
        <v>143.84100000000001</v>
      </c>
      <c r="DA100" s="13">
        <v>102.758</v>
      </c>
      <c r="DB100" s="13">
        <v>361.63</v>
      </c>
      <c r="DC100" s="13">
        <v>235.47</v>
      </c>
      <c r="DD100" s="13">
        <v>186.58699999999999</v>
      </c>
      <c r="DE100" s="13">
        <v>228.29400000000001</v>
      </c>
      <c r="DF100" s="13">
        <v>203.95599999999999</v>
      </c>
      <c r="DG100" s="13">
        <v>107.75</v>
      </c>
      <c r="DH100" s="13">
        <v>123.351</v>
      </c>
      <c r="DI100" s="13">
        <v>336.46</v>
      </c>
      <c r="DJ100" s="19"/>
      <c r="DK100" s="19"/>
      <c r="DL100" s="19"/>
      <c r="DM100" s="19"/>
      <c r="DN100" s="19"/>
    </row>
    <row r="101" spans="2:119" x14ac:dyDescent="0.25">
      <c r="B101" s="131"/>
      <c r="C101" s="150"/>
      <c r="D101" s="13">
        <v>264.8</v>
      </c>
      <c r="E101" s="13">
        <v>193.20000000000002</v>
      </c>
      <c r="F101" s="13">
        <v>300.5</v>
      </c>
      <c r="G101" s="13">
        <v>272.8</v>
      </c>
      <c r="H101" s="13">
        <v>450.8</v>
      </c>
      <c r="I101" s="13">
        <v>269.5</v>
      </c>
      <c r="J101" s="13">
        <v>177.3</v>
      </c>
      <c r="K101" s="13">
        <v>174.79999999999998</v>
      </c>
      <c r="L101" s="13">
        <v>289.7</v>
      </c>
      <c r="M101" s="13">
        <v>154.30000000000001</v>
      </c>
      <c r="N101" s="13">
        <v>174.5</v>
      </c>
      <c r="O101" s="13">
        <v>143.69999999999999</v>
      </c>
      <c r="P101" s="13">
        <v>304.59999999999997</v>
      </c>
      <c r="Q101" s="13">
        <v>226.5</v>
      </c>
      <c r="R101" s="13">
        <v>78.319999999999993</v>
      </c>
      <c r="S101" s="13">
        <v>112.8</v>
      </c>
      <c r="T101" s="13">
        <v>304.79999999999995</v>
      </c>
      <c r="U101" s="13">
        <v>272.7</v>
      </c>
      <c r="V101" s="13">
        <v>333.40000000000003</v>
      </c>
      <c r="W101" s="13">
        <v>67.81</v>
      </c>
      <c r="X101" s="13">
        <v>144.6</v>
      </c>
      <c r="Y101" s="13">
        <v>61.569999999999993</v>
      </c>
      <c r="Z101" s="13">
        <v>147.5</v>
      </c>
      <c r="AA101" s="13">
        <v>290.10000000000002</v>
      </c>
      <c r="AB101" s="13">
        <v>155.4</v>
      </c>
      <c r="AC101" s="13">
        <v>109.8</v>
      </c>
      <c r="AD101" s="13">
        <v>190</v>
      </c>
      <c r="AE101" s="13">
        <v>385.9</v>
      </c>
      <c r="AF101" s="13">
        <v>290.8</v>
      </c>
      <c r="AG101" s="13">
        <v>140</v>
      </c>
      <c r="AH101" s="13">
        <v>234</v>
      </c>
      <c r="AI101" s="13">
        <v>127.69999999999999</v>
      </c>
      <c r="AJ101" s="13">
        <v>211.7</v>
      </c>
      <c r="AK101" s="13">
        <v>395.3</v>
      </c>
      <c r="AL101" s="13">
        <v>189</v>
      </c>
      <c r="AM101" s="13">
        <v>107.89999999999999</v>
      </c>
      <c r="AN101" s="13">
        <v>224.4</v>
      </c>
      <c r="AO101" s="13">
        <v>130.9</v>
      </c>
      <c r="AP101" s="13">
        <v>288.8</v>
      </c>
      <c r="AQ101" s="13">
        <v>239</v>
      </c>
      <c r="AR101" s="13">
        <v>238.4</v>
      </c>
      <c r="AS101" s="13">
        <v>209.1</v>
      </c>
      <c r="AT101" s="13">
        <v>175.9</v>
      </c>
      <c r="AU101" s="13">
        <v>164.3</v>
      </c>
      <c r="AV101" s="13">
        <v>152</v>
      </c>
      <c r="AW101" s="13">
        <v>111.10000000000001</v>
      </c>
      <c r="AX101" s="13">
        <v>221.39999999999998</v>
      </c>
      <c r="AY101" s="13">
        <v>142.6</v>
      </c>
      <c r="AZ101" s="13">
        <v>121.80000000000001</v>
      </c>
      <c r="BA101" s="13">
        <v>224.89999999999998</v>
      </c>
      <c r="BB101" s="13">
        <v>121.3</v>
      </c>
      <c r="BC101" s="13">
        <v>199.8</v>
      </c>
      <c r="BD101" s="13">
        <v>149.1</v>
      </c>
      <c r="BE101" s="13">
        <v>361.5</v>
      </c>
      <c r="BF101" s="13">
        <v>200.10000000000002</v>
      </c>
      <c r="BG101" s="13">
        <v>269.89600000000002</v>
      </c>
      <c r="BH101" s="13">
        <v>172.54599999999999</v>
      </c>
      <c r="BI101" s="13">
        <v>279.15300000000002</v>
      </c>
      <c r="BJ101" s="13">
        <v>98.91</v>
      </c>
      <c r="BK101" s="13">
        <v>149.977</v>
      </c>
      <c r="BL101" s="13">
        <v>158.714</v>
      </c>
      <c r="BM101" s="13">
        <v>192.62</v>
      </c>
      <c r="BN101" s="13">
        <v>212.06899999999999</v>
      </c>
      <c r="BO101" s="13">
        <v>178.16300000000001</v>
      </c>
      <c r="BP101" s="13">
        <v>119.607</v>
      </c>
      <c r="BQ101" s="13">
        <v>188.459</v>
      </c>
      <c r="BR101" s="13">
        <v>452.21899999999999</v>
      </c>
      <c r="BS101" s="13">
        <v>252.94300000000001</v>
      </c>
      <c r="BT101" s="13">
        <v>167.346</v>
      </c>
      <c r="BU101" s="13">
        <v>344.053</v>
      </c>
      <c r="BV101" s="13">
        <v>88.405000000000001</v>
      </c>
      <c r="BW101" s="13">
        <v>71.036000000000001</v>
      </c>
      <c r="BX101" s="13">
        <v>78.941000000000003</v>
      </c>
      <c r="BY101" s="13">
        <v>207.804</v>
      </c>
      <c r="BZ101" s="13">
        <v>269.48</v>
      </c>
      <c r="CA101" s="13">
        <v>292.05</v>
      </c>
      <c r="CB101" s="13">
        <v>276.44900000000001</v>
      </c>
      <c r="CC101" s="13">
        <v>323.66699999999997</v>
      </c>
      <c r="CD101" s="13">
        <v>152.68100000000001</v>
      </c>
      <c r="CE101" s="13">
        <v>162.56200000000001</v>
      </c>
      <c r="CF101" s="13">
        <v>232.45400000000001</v>
      </c>
      <c r="CG101" s="13">
        <v>185.23500000000001</v>
      </c>
      <c r="CH101" s="13">
        <v>296.10599999999999</v>
      </c>
      <c r="CI101" s="14">
        <v>193.86799999999999</v>
      </c>
      <c r="CJ101" s="13">
        <v>270.20800000000003</v>
      </c>
      <c r="CK101" s="13">
        <v>211.13300000000001</v>
      </c>
      <c r="CL101" s="13">
        <v>364.334</v>
      </c>
      <c r="CM101" s="13">
        <v>472.81200000000001</v>
      </c>
      <c r="CN101" s="13">
        <v>321.899</v>
      </c>
      <c r="CO101" s="13">
        <v>273.32799999999997</v>
      </c>
      <c r="CP101" s="13">
        <v>377.02300000000002</v>
      </c>
      <c r="CQ101" s="13">
        <v>184.81899999999999</v>
      </c>
      <c r="CR101" s="13">
        <v>137.6</v>
      </c>
      <c r="CS101" s="13">
        <v>152.26499999999999</v>
      </c>
      <c r="CT101" s="13">
        <v>262.82400000000001</v>
      </c>
      <c r="CU101" s="13">
        <v>285.185</v>
      </c>
      <c r="CV101" s="13">
        <v>351.02100000000002</v>
      </c>
      <c r="CW101" s="13">
        <v>176.18700000000001</v>
      </c>
      <c r="CX101" s="13">
        <v>178.059</v>
      </c>
      <c r="CY101" s="13">
        <v>255.85499999999999</v>
      </c>
      <c r="CZ101" s="13">
        <v>120.54300000000001</v>
      </c>
      <c r="DA101" s="13">
        <v>152.785</v>
      </c>
      <c r="DB101" s="13">
        <v>245.559</v>
      </c>
      <c r="DC101" s="13">
        <v>164.85</v>
      </c>
      <c r="DD101" s="13">
        <v>245.87100000000001</v>
      </c>
      <c r="DE101" s="13">
        <v>286.95299999999997</v>
      </c>
      <c r="DF101" s="13">
        <v>241.71100000000001</v>
      </c>
      <c r="DG101" s="13">
        <v>130.42400000000001</v>
      </c>
      <c r="DH101" s="13">
        <v>83.724999999999994</v>
      </c>
      <c r="DI101" s="13">
        <v>166.93</v>
      </c>
      <c r="DJ101" s="19"/>
      <c r="DK101" s="19"/>
      <c r="DL101" s="19"/>
      <c r="DM101" s="19"/>
      <c r="DN101" s="19"/>
    </row>
    <row r="102" spans="2:119" x14ac:dyDescent="0.25">
      <c r="B102" s="131"/>
      <c r="C102" s="150"/>
      <c r="D102" s="13">
        <v>109.3</v>
      </c>
      <c r="E102" s="13">
        <v>545</v>
      </c>
      <c r="F102" s="13">
        <v>139.1</v>
      </c>
      <c r="G102" s="13">
        <v>168.3</v>
      </c>
      <c r="H102" s="13">
        <v>290.10000000000002</v>
      </c>
      <c r="I102" s="13">
        <v>276.8</v>
      </c>
      <c r="J102" s="13">
        <v>93.289999999999992</v>
      </c>
      <c r="K102" s="13">
        <v>229.10000000000002</v>
      </c>
      <c r="L102" s="13">
        <v>144.4</v>
      </c>
      <c r="M102" s="13">
        <v>189</v>
      </c>
      <c r="N102" s="13">
        <v>137.79999999999998</v>
      </c>
      <c r="O102" s="13">
        <v>272</v>
      </c>
      <c r="P102" s="13">
        <v>177.6</v>
      </c>
      <c r="Q102" s="13">
        <v>140.1</v>
      </c>
      <c r="R102" s="13">
        <v>204.79999999999998</v>
      </c>
      <c r="S102" s="13">
        <v>179.4</v>
      </c>
      <c r="T102" s="13">
        <v>434</v>
      </c>
      <c r="U102" s="13">
        <v>335.9</v>
      </c>
      <c r="V102" s="13">
        <v>216.1</v>
      </c>
      <c r="W102" s="13">
        <v>125.10000000000001</v>
      </c>
      <c r="X102" s="13">
        <v>377.90000000000003</v>
      </c>
      <c r="Y102" s="13">
        <v>151.1</v>
      </c>
      <c r="Z102" s="13">
        <v>154.1</v>
      </c>
      <c r="AA102" s="13">
        <v>120.19999999999999</v>
      </c>
      <c r="AB102" s="13">
        <v>164</v>
      </c>
      <c r="AC102" s="13">
        <v>177.70000000000002</v>
      </c>
      <c r="AD102" s="13">
        <v>108</v>
      </c>
      <c r="AE102" s="13">
        <v>182.1</v>
      </c>
      <c r="AF102" s="13">
        <v>96.929999999999993</v>
      </c>
      <c r="AG102" s="13">
        <v>228.1</v>
      </c>
      <c r="AH102" s="13">
        <v>190.9</v>
      </c>
      <c r="AI102" s="13">
        <v>319.8</v>
      </c>
      <c r="AJ102" s="13">
        <v>249.1</v>
      </c>
      <c r="AK102" s="13">
        <v>187.3</v>
      </c>
      <c r="AL102" s="13">
        <v>112.5</v>
      </c>
      <c r="AM102" s="13">
        <v>118</v>
      </c>
      <c r="AN102" s="13">
        <v>236.6</v>
      </c>
      <c r="AO102" s="13">
        <v>173.6</v>
      </c>
      <c r="AP102" s="13">
        <v>76.239999999999995</v>
      </c>
      <c r="AQ102" s="13">
        <v>277.5</v>
      </c>
      <c r="AR102" s="13">
        <v>163.9</v>
      </c>
      <c r="AS102" s="13">
        <v>200.7</v>
      </c>
      <c r="AT102" s="13">
        <v>233.5</v>
      </c>
      <c r="AU102" s="13">
        <v>353.3</v>
      </c>
      <c r="AV102" s="13">
        <v>278.7</v>
      </c>
      <c r="AW102" s="13">
        <v>76.239999999999995</v>
      </c>
      <c r="AX102" s="13">
        <v>166.79999999999998</v>
      </c>
      <c r="AY102" s="13">
        <v>247.70000000000002</v>
      </c>
      <c r="AZ102" s="13">
        <v>117.5</v>
      </c>
      <c r="BA102" s="13">
        <v>261.2</v>
      </c>
      <c r="BB102" s="13">
        <v>172.29999999999998</v>
      </c>
      <c r="BC102" s="13">
        <v>164</v>
      </c>
      <c r="BD102" s="13">
        <v>350</v>
      </c>
      <c r="BE102" s="13">
        <v>126.10000000000001</v>
      </c>
      <c r="BF102" s="13">
        <v>195.79999999999998</v>
      </c>
      <c r="BG102" s="13">
        <v>202.708</v>
      </c>
      <c r="BH102" s="13">
        <v>141.761</v>
      </c>
      <c r="BI102" s="13">
        <v>140.928</v>
      </c>
      <c r="BJ102" s="13">
        <v>188.251</v>
      </c>
      <c r="BK102" s="13">
        <v>387.31900000000002</v>
      </c>
      <c r="BL102" s="13">
        <v>98.701999999999998</v>
      </c>
      <c r="BM102" s="13">
        <v>300.89</v>
      </c>
      <c r="BN102" s="13">
        <v>210.92500000000001</v>
      </c>
      <c r="BO102" s="13">
        <v>119.191</v>
      </c>
      <c r="BP102" s="13">
        <v>124.599</v>
      </c>
      <c r="BQ102" s="13">
        <v>188.459</v>
      </c>
      <c r="BR102" s="13">
        <v>143.84100000000001</v>
      </c>
      <c r="BS102" s="13">
        <v>120.023</v>
      </c>
      <c r="BT102" s="13">
        <v>155.28100000000001</v>
      </c>
      <c r="BU102" s="13">
        <v>442.54700000000003</v>
      </c>
      <c r="BV102" s="13">
        <v>160.274</v>
      </c>
      <c r="BW102" s="13">
        <v>75.613</v>
      </c>
      <c r="BX102" s="13">
        <v>201.04400000000001</v>
      </c>
      <c r="BY102" s="13">
        <v>185.96299999999999</v>
      </c>
      <c r="BZ102" s="13">
        <v>182.947</v>
      </c>
      <c r="CA102" s="13">
        <v>157.98500000000001</v>
      </c>
      <c r="CB102" s="13">
        <v>280.29700000000003</v>
      </c>
      <c r="CC102" s="13">
        <v>190.435</v>
      </c>
      <c r="CD102" s="13">
        <v>235.47</v>
      </c>
      <c r="CE102" s="13">
        <v>228.29400000000001</v>
      </c>
      <c r="CF102" s="13">
        <v>96.933999999999997</v>
      </c>
      <c r="CG102" s="13">
        <v>190.12299999999999</v>
      </c>
      <c r="CH102" s="13">
        <v>116.48699999999999</v>
      </c>
      <c r="CI102" s="14">
        <v>186.17099999999999</v>
      </c>
      <c r="CJ102" s="13">
        <v>145.60900000000001</v>
      </c>
      <c r="CK102" s="13">
        <v>174.73099999999999</v>
      </c>
      <c r="CL102" s="13">
        <v>85.180999999999997</v>
      </c>
      <c r="CM102" s="13">
        <v>306.50599999999997</v>
      </c>
      <c r="CN102" s="13">
        <v>218.72499999999999</v>
      </c>
      <c r="CO102" s="13">
        <v>217.685</v>
      </c>
      <c r="CP102" s="13">
        <v>200.00399999999999</v>
      </c>
      <c r="CQ102" s="13">
        <v>183.155</v>
      </c>
      <c r="CR102" s="13">
        <v>156.42500000000001</v>
      </c>
      <c r="CS102" s="13">
        <v>93.605999999999995</v>
      </c>
      <c r="CT102" s="13">
        <v>243.791</v>
      </c>
      <c r="CU102" s="13">
        <v>293.50599999999997</v>
      </c>
      <c r="CV102" s="13">
        <v>245.97499999999999</v>
      </c>
      <c r="CW102" s="13">
        <v>186.37899999999999</v>
      </c>
      <c r="CX102" s="13">
        <v>162.77000000000001</v>
      </c>
      <c r="CY102" s="13">
        <v>207.38800000000001</v>
      </c>
      <c r="CZ102" s="13">
        <v>335.73200000000003</v>
      </c>
      <c r="DA102" s="13">
        <v>216.541</v>
      </c>
      <c r="DB102" s="13">
        <v>214.773</v>
      </c>
      <c r="DC102" s="13">
        <v>110.143</v>
      </c>
      <c r="DD102" s="13">
        <v>156.84100000000001</v>
      </c>
      <c r="DE102" s="13">
        <v>295.48200000000003</v>
      </c>
      <c r="DF102" s="13">
        <v>99.95</v>
      </c>
      <c r="DG102" s="13">
        <v>132.816</v>
      </c>
      <c r="DH102" s="13">
        <v>186.17099999999999</v>
      </c>
      <c r="DI102" s="13">
        <v>368.39</v>
      </c>
      <c r="DJ102" s="19"/>
      <c r="DK102" s="19"/>
      <c r="DL102" s="19"/>
      <c r="DM102" s="19"/>
      <c r="DN102" s="19"/>
    </row>
    <row r="103" spans="2:119" x14ac:dyDescent="0.25">
      <c r="B103" s="131"/>
      <c r="C103" s="150"/>
      <c r="D103" s="13">
        <v>222.4</v>
      </c>
      <c r="E103" s="13">
        <v>298.09999999999997</v>
      </c>
      <c r="F103" s="13">
        <v>342.20000000000005</v>
      </c>
      <c r="G103" s="13">
        <v>404.3</v>
      </c>
      <c r="H103" s="13">
        <v>441.3</v>
      </c>
      <c r="I103" s="13">
        <v>220.8</v>
      </c>
      <c r="J103" s="13">
        <v>121.2</v>
      </c>
      <c r="K103" s="13">
        <v>245.2</v>
      </c>
      <c r="L103" s="13">
        <v>185.5</v>
      </c>
      <c r="M103" s="13">
        <v>86.53</v>
      </c>
      <c r="N103" s="13">
        <v>68.23</v>
      </c>
      <c r="O103" s="13">
        <v>187.8</v>
      </c>
      <c r="P103" s="13">
        <v>241</v>
      </c>
      <c r="Q103" s="13">
        <v>260.3</v>
      </c>
      <c r="R103" s="13">
        <v>312</v>
      </c>
      <c r="S103" s="13">
        <v>82.89</v>
      </c>
      <c r="T103" s="13">
        <v>67.290000000000006</v>
      </c>
      <c r="U103" s="13">
        <v>90.49</v>
      </c>
      <c r="V103" s="13">
        <v>95.17</v>
      </c>
      <c r="W103" s="13">
        <v>86.53</v>
      </c>
      <c r="X103" s="13">
        <v>224.3</v>
      </c>
      <c r="Y103" s="13">
        <v>199.6</v>
      </c>
      <c r="Z103" s="13">
        <v>188.5</v>
      </c>
      <c r="AA103" s="13">
        <v>159.29999999999998</v>
      </c>
      <c r="AB103" s="13">
        <v>165.4</v>
      </c>
      <c r="AC103" s="13">
        <v>164.3</v>
      </c>
      <c r="AD103" s="13">
        <v>109.6</v>
      </c>
      <c r="AE103" s="13">
        <v>254.5</v>
      </c>
      <c r="AF103" s="13">
        <v>362.40000000000003</v>
      </c>
      <c r="AG103" s="13">
        <v>132.29999999999998</v>
      </c>
      <c r="AH103" s="13">
        <v>131.9</v>
      </c>
      <c r="AI103" s="13">
        <v>159.19999999999999</v>
      </c>
      <c r="AJ103" s="13">
        <v>165.3</v>
      </c>
      <c r="AK103" s="13">
        <v>92.25</v>
      </c>
      <c r="AL103" s="13">
        <v>274.2</v>
      </c>
      <c r="AM103" s="13">
        <v>223.1</v>
      </c>
      <c r="AN103" s="13">
        <v>142.4</v>
      </c>
      <c r="AO103" s="13">
        <v>104.5</v>
      </c>
      <c r="AP103" s="13">
        <v>132.6</v>
      </c>
      <c r="AQ103" s="13">
        <v>210.9</v>
      </c>
      <c r="AR103" s="13">
        <v>106.89999999999999</v>
      </c>
      <c r="AS103" s="13">
        <v>275.5</v>
      </c>
      <c r="AT103" s="13">
        <v>241.3</v>
      </c>
      <c r="AU103" s="13">
        <v>278</v>
      </c>
      <c r="AV103" s="13">
        <v>136.4</v>
      </c>
      <c r="AW103" s="13">
        <v>176.89999999999998</v>
      </c>
      <c r="AX103" s="13">
        <v>509.09999999999997</v>
      </c>
      <c r="AY103" s="13">
        <v>112.2</v>
      </c>
      <c r="AZ103" s="13">
        <v>146.20000000000002</v>
      </c>
      <c r="BA103" s="13">
        <v>250.60000000000002</v>
      </c>
      <c r="BB103" s="13">
        <v>165.5</v>
      </c>
      <c r="BC103" s="13">
        <v>150.6</v>
      </c>
      <c r="BD103" s="13">
        <v>269.2</v>
      </c>
      <c r="BE103" s="13">
        <v>254.9</v>
      </c>
      <c r="BF103" s="13">
        <v>188.70000000000002</v>
      </c>
      <c r="BG103" s="13">
        <v>271.56</v>
      </c>
      <c r="BH103" s="13">
        <v>264.488</v>
      </c>
      <c r="BI103" s="13">
        <v>216.43700000000001</v>
      </c>
      <c r="BJ103" s="13">
        <v>69.995999999999995</v>
      </c>
      <c r="BK103" s="13">
        <v>167.03399999999999</v>
      </c>
      <c r="BL103" s="13">
        <v>121.895</v>
      </c>
      <c r="BM103" s="13">
        <v>142.905</v>
      </c>
      <c r="BN103" s="13">
        <v>252.31899999999999</v>
      </c>
      <c r="BO103" s="13">
        <v>154.03299999999999</v>
      </c>
      <c r="BP103" s="13">
        <v>168.90600000000001</v>
      </c>
      <c r="BQ103" s="13">
        <v>158.40199999999999</v>
      </c>
      <c r="BR103" s="13">
        <v>272.70400000000001</v>
      </c>
      <c r="BS103" s="13">
        <v>318.363</v>
      </c>
      <c r="BT103" s="13">
        <v>295.58600000000001</v>
      </c>
      <c r="BU103" s="13">
        <v>243.47900000000001</v>
      </c>
      <c r="BV103" s="13">
        <v>159.13</v>
      </c>
      <c r="BW103" s="13">
        <v>114.82299999999999</v>
      </c>
      <c r="BX103" s="13">
        <v>118.46299999999999</v>
      </c>
      <c r="BY103" s="13">
        <v>110.97499999999999</v>
      </c>
      <c r="BZ103" s="13">
        <v>105.462</v>
      </c>
      <c r="CA103" s="13">
        <v>177.53899999999999</v>
      </c>
      <c r="CB103" s="13">
        <v>191.476</v>
      </c>
      <c r="CC103" s="13">
        <v>360.07</v>
      </c>
      <c r="CD103" s="13">
        <v>296.00200000000001</v>
      </c>
      <c r="CE103" s="13">
        <v>185.65100000000001</v>
      </c>
      <c r="CF103" s="13">
        <v>185.131</v>
      </c>
      <c r="CG103" s="13">
        <v>460.54</v>
      </c>
      <c r="CH103" s="13">
        <v>198.548</v>
      </c>
      <c r="CI103" s="14">
        <v>229.85400000000001</v>
      </c>
      <c r="CJ103" s="13">
        <v>216.64500000000001</v>
      </c>
      <c r="CK103" s="13">
        <v>314.827</v>
      </c>
      <c r="CL103" s="13">
        <v>166.82599999999999</v>
      </c>
      <c r="CM103" s="13">
        <v>156.94499999999999</v>
      </c>
      <c r="CN103" s="13">
        <v>202.81200000000001</v>
      </c>
      <c r="CO103" s="13">
        <v>209.88499999999999</v>
      </c>
      <c r="CP103" s="13">
        <v>389.50299999999999</v>
      </c>
      <c r="CQ103" s="13">
        <v>88.820999999999998</v>
      </c>
      <c r="CR103" s="13">
        <v>100.158</v>
      </c>
      <c r="CS103" s="13">
        <v>126.264</v>
      </c>
      <c r="CT103" s="13">
        <v>109.623</v>
      </c>
      <c r="CU103" s="13">
        <v>229.85400000000001</v>
      </c>
      <c r="CV103" s="13">
        <v>198.34</v>
      </c>
      <c r="CW103" s="13">
        <v>95.686000000000007</v>
      </c>
      <c r="CX103" s="13">
        <v>205.93199999999999</v>
      </c>
      <c r="CY103" s="13">
        <v>126.36799999999999</v>
      </c>
      <c r="CZ103" s="13">
        <v>318.57100000000003</v>
      </c>
      <c r="DA103" s="13">
        <v>208.11699999999999</v>
      </c>
      <c r="DB103" s="13">
        <v>322.315</v>
      </c>
      <c r="DC103" s="13">
        <v>195.32400000000001</v>
      </c>
      <c r="DD103" s="13">
        <v>235.36600000000001</v>
      </c>
      <c r="DE103" s="13">
        <v>275.20100000000002</v>
      </c>
      <c r="DF103" s="13">
        <v>197.404</v>
      </c>
      <c r="DG103" s="13">
        <v>107.542</v>
      </c>
      <c r="DH103" s="13">
        <v>158.09</v>
      </c>
      <c r="DI103" s="13">
        <v>141.65700000000001</v>
      </c>
      <c r="DJ103" s="19"/>
      <c r="DK103" s="19"/>
      <c r="DL103" s="19"/>
      <c r="DM103" s="19"/>
      <c r="DN103" s="19"/>
    </row>
    <row r="104" spans="2:119" x14ac:dyDescent="0.25">
      <c r="B104" s="131"/>
      <c r="C104" s="150"/>
      <c r="D104" s="13">
        <v>233</v>
      </c>
      <c r="E104" s="13">
        <v>163.6</v>
      </c>
      <c r="F104" s="13">
        <v>155.69999999999999</v>
      </c>
      <c r="G104" s="13">
        <v>363.7</v>
      </c>
      <c r="H104" s="13">
        <v>134</v>
      </c>
      <c r="I104" s="13">
        <v>124.8</v>
      </c>
      <c r="J104" s="13">
        <v>280.59999999999997</v>
      </c>
      <c r="K104" s="13">
        <v>117</v>
      </c>
      <c r="L104" s="13">
        <v>82.47999999999999</v>
      </c>
      <c r="M104" s="13">
        <v>152.29999999999998</v>
      </c>
      <c r="N104" s="13">
        <v>110</v>
      </c>
      <c r="O104" s="13">
        <v>87.47</v>
      </c>
      <c r="P104" s="13">
        <v>255.49999999999997</v>
      </c>
      <c r="Q104" s="13">
        <v>136.4</v>
      </c>
      <c r="R104" s="13">
        <v>259.8</v>
      </c>
      <c r="S104" s="13">
        <v>95.37</v>
      </c>
      <c r="T104" s="13">
        <v>138.6</v>
      </c>
      <c r="U104" s="13">
        <v>153.20000000000002</v>
      </c>
      <c r="V104" s="13">
        <v>196.5</v>
      </c>
      <c r="W104" s="13">
        <v>272</v>
      </c>
      <c r="X104" s="13">
        <v>106</v>
      </c>
      <c r="Y104" s="13">
        <v>327.39999999999998</v>
      </c>
      <c r="Z104" s="13">
        <v>276.3</v>
      </c>
      <c r="AA104" s="13">
        <v>445.09999999999997</v>
      </c>
      <c r="AB104" s="13">
        <v>142.19999999999999</v>
      </c>
      <c r="AC104" s="13">
        <v>268.3</v>
      </c>
      <c r="AD104" s="13">
        <v>157.4</v>
      </c>
      <c r="AE104" s="13">
        <v>145.79999999999998</v>
      </c>
      <c r="AF104" s="13">
        <v>109.1</v>
      </c>
      <c r="AG104" s="13">
        <v>322.5</v>
      </c>
      <c r="AH104" s="13">
        <v>108.4</v>
      </c>
      <c r="AI104" s="13">
        <v>136.4</v>
      </c>
      <c r="AJ104" s="13">
        <v>237.29999999999998</v>
      </c>
      <c r="AK104" s="13">
        <v>159.29999999999998</v>
      </c>
      <c r="AL104" s="13">
        <v>330.1</v>
      </c>
      <c r="AM104" s="13">
        <v>193.7</v>
      </c>
      <c r="AN104" s="13">
        <v>183.1</v>
      </c>
      <c r="AO104" s="13">
        <v>141.6</v>
      </c>
      <c r="AP104" s="13">
        <v>149.1</v>
      </c>
      <c r="AQ104" s="13">
        <v>148.5</v>
      </c>
      <c r="AR104" s="13">
        <v>181</v>
      </c>
      <c r="AS104" s="13">
        <v>139</v>
      </c>
      <c r="AT104" s="13">
        <v>562.9</v>
      </c>
      <c r="AU104" s="13">
        <v>278</v>
      </c>
      <c r="AV104" s="13">
        <v>132.19999999999999</v>
      </c>
      <c r="AW104" s="13">
        <v>104.2</v>
      </c>
      <c r="AX104" s="13">
        <v>104.5</v>
      </c>
      <c r="AY104" s="13">
        <v>67.600000000000009</v>
      </c>
      <c r="AZ104" s="13">
        <v>126.69999999999999</v>
      </c>
      <c r="BA104" s="13">
        <v>160.70000000000002</v>
      </c>
      <c r="BB104" s="13">
        <v>209.4</v>
      </c>
      <c r="BC104" s="13">
        <v>177.6</v>
      </c>
      <c r="BD104" s="13">
        <v>336.3</v>
      </c>
      <c r="BE104" s="13">
        <v>153</v>
      </c>
      <c r="BF104" s="13">
        <v>99.95</v>
      </c>
      <c r="BG104" s="13">
        <v>411.553</v>
      </c>
      <c r="BH104" s="13">
        <v>148.52099999999999</v>
      </c>
      <c r="BI104" s="13">
        <v>133.648</v>
      </c>
      <c r="BJ104" s="13">
        <v>270.20800000000003</v>
      </c>
      <c r="BK104" s="13">
        <v>86.013000000000005</v>
      </c>
      <c r="BL104" s="13">
        <v>128.55199999999999</v>
      </c>
      <c r="BM104" s="13">
        <v>104.63</v>
      </c>
      <c r="BN104" s="13">
        <v>231.20599999999999</v>
      </c>
      <c r="BO104" s="13">
        <v>183.571</v>
      </c>
      <c r="BP104" s="13">
        <v>250.96700000000001</v>
      </c>
      <c r="BQ104" s="13">
        <v>576.09100000000001</v>
      </c>
      <c r="BR104" s="13">
        <v>349.98099999999999</v>
      </c>
      <c r="BS104" s="13">
        <v>349.25299999999999</v>
      </c>
      <c r="BT104" s="13">
        <v>401.67200000000003</v>
      </c>
      <c r="BU104" s="13">
        <v>289.86500000000001</v>
      </c>
      <c r="BV104" s="13">
        <v>231.518</v>
      </c>
      <c r="BW104" s="13">
        <v>62.612000000000002</v>
      </c>
      <c r="BX104" s="13">
        <v>132.91999999999999</v>
      </c>
      <c r="BY104" s="13">
        <v>306.50599999999997</v>
      </c>
      <c r="BZ104" s="13">
        <v>153.09700000000001</v>
      </c>
      <c r="CA104" s="13">
        <v>233.91</v>
      </c>
      <c r="CB104" s="13">
        <v>225.27799999999999</v>
      </c>
      <c r="CC104" s="13">
        <v>399.28</v>
      </c>
      <c r="CD104" s="13">
        <v>214.565</v>
      </c>
      <c r="CE104" s="13">
        <v>84.245000000000005</v>
      </c>
      <c r="CF104" s="13">
        <v>201.98</v>
      </c>
      <c r="CG104" s="13">
        <v>204.684</v>
      </c>
      <c r="CH104" s="13">
        <v>227.67</v>
      </c>
      <c r="CI104" s="14">
        <v>112.015</v>
      </c>
      <c r="CJ104" s="13">
        <v>141.86500000000001</v>
      </c>
      <c r="CK104" s="13">
        <v>177.74700000000001</v>
      </c>
      <c r="CL104" s="13">
        <v>278.42500000000001</v>
      </c>
      <c r="CM104" s="13">
        <v>255.12700000000001</v>
      </c>
      <c r="CN104" s="13">
        <v>198.44399999999999</v>
      </c>
      <c r="CO104" s="13">
        <v>382.74299999999999</v>
      </c>
      <c r="CP104" s="13">
        <v>223.821</v>
      </c>
      <c r="CQ104" s="13">
        <v>96.933999999999997</v>
      </c>
      <c r="CR104" s="13">
        <v>169.946</v>
      </c>
      <c r="CS104" s="13">
        <v>117.839</v>
      </c>
      <c r="CT104" s="13">
        <v>225.69399999999999</v>
      </c>
      <c r="CU104" s="13">
        <v>133.648</v>
      </c>
      <c r="CV104" s="13">
        <v>313.16300000000001</v>
      </c>
      <c r="CW104" s="13">
        <v>273.64</v>
      </c>
      <c r="CX104" s="13">
        <v>122.935</v>
      </c>
      <c r="CY104" s="13">
        <v>234.43</v>
      </c>
      <c r="CZ104" s="13">
        <v>122.51900000000001</v>
      </c>
      <c r="DA104" s="13">
        <v>261.99200000000002</v>
      </c>
      <c r="DB104" s="13">
        <v>196.572</v>
      </c>
      <c r="DC104" s="13">
        <v>130.94399999999999</v>
      </c>
      <c r="DD104" s="13">
        <v>178.78700000000001</v>
      </c>
      <c r="DE104" s="13">
        <v>202.084</v>
      </c>
      <c r="DF104" s="13">
        <v>67.5</v>
      </c>
      <c r="DG104" s="13">
        <v>176.91499999999999</v>
      </c>
      <c r="DH104" s="13">
        <v>223.71700000000001</v>
      </c>
      <c r="DI104" s="13">
        <v>113.575</v>
      </c>
      <c r="DJ104" s="19"/>
      <c r="DK104" s="19"/>
      <c r="DL104" s="19"/>
      <c r="DM104" s="19"/>
      <c r="DN104" s="19"/>
    </row>
    <row r="105" spans="2:119" x14ac:dyDescent="0.25">
      <c r="B105" s="132"/>
      <c r="C105" s="151"/>
      <c r="D105" s="15">
        <v>210.5</v>
      </c>
      <c r="E105" s="15">
        <v>244.79999999999998</v>
      </c>
      <c r="F105" s="15">
        <v>167.2</v>
      </c>
      <c r="G105" s="15">
        <v>246.59999999999997</v>
      </c>
      <c r="H105" s="15">
        <v>300.59999999999997</v>
      </c>
      <c r="I105" s="15">
        <v>127.89999999999999</v>
      </c>
      <c r="J105" s="15">
        <v>227.4</v>
      </c>
      <c r="K105" s="15">
        <v>245.2</v>
      </c>
      <c r="L105" s="15">
        <v>126.4</v>
      </c>
      <c r="M105" s="15">
        <v>132.9</v>
      </c>
      <c r="N105" s="15">
        <v>195.89999999999998</v>
      </c>
      <c r="O105" s="15">
        <v>160.29999999999998</v>
      </c>
      <c r="P105" s="15">
        <v>93.5</v>
      </c>
      <c r="Q105" s="15">
        <v>186.70000000000002</v>
      </c>
      <c r="R105" s="15">
        <v>115.10000000000001</v>
      </c>
      <c r="S105" s="15">
        <v>215.70000000000002</v>
      </c>
      <c r="T105" s="15">
        <v>133</v>
      </c>
      <c r="U105" s="15">
        <v>110.4</v>
      </c>
      <c r="V105" s="15">
        <v>206.1</v>
      </c>
      <c r="W105" s="15">
        <v>118.7</v>
      </c>
      <c r="X105" s="15">
        <v>207.8</v>
      </c>
      <c r="Y105" s="15">
        <v>142.10000000000002</v>
      </c>
      <c r="Z105" s="15">
        <v>174.4</v>
      </c>
      <c r="AA105" s="15">
        <v>252.3</v>
      </c>
      <c r="AB105" s="15">
        <v>681.6</v>
      </c>
      <c r="AC105" s="15">
        <v>201.29999999999998</v>
      </c>
      <c r="AD105" s="15">
        <v>126.69999999999999</v>
      </c>
      <c r="AE105" s="15">
        <v>96.100000000000009</v>
      </c>
      <c r="AF105" s="15">
        <v>239.10000000000002</v>
      </c>
      <c r="AG105" s="15">
        <v>240.8</v>
      </c>
      <c r="AH105" s="15">
        <v>207.3</v>
      </c>
      <c r="AI105" s="15">
        <v>204.4</v>
      </c>
      <c r="AJ105" s="15">
        <v>432.5</v>
      </c>
      <c r="AK105" s="15">
        <v>185.2</v>
      </c>
      <c r="AL105" s="15">
        <v>336.09999999999997</v>
      </c>
      <c r="AM105" s="15">
        <v>327</v>
      </c>
      <c r="AN105" s="15">
        <v>168.4</v>
      </c>
      <c r="AO105" s="15">
        <v>143.39999999999998</v>
      </c>
      <c r="AP105" s="15">
        <v>286.59999999999997</v>
      </c>
      <c r="AQ105" s="15">
        <v>168.8</v>
      </c>
      <c r="AR105" s="15">
        <v>105.5</v>
      </c>
      <c r="AS105" s="15">
        <v>114.8</v>
      </c>
      <c r="AT105" s="15">
        <v>236.70000000000002</v>
      </c>
      <c r="AU105" s="15">
        <v>321.8</v>
      </c>
      <c r="AV105" s="15">
        <v>133.10000000000002</v>
      </c>
      <c r="AW105" s="15">
        <v>170.2</v>
      </c>
      <c r="AX105" s="15">
        <v>132</v>
      </c>
      <c r="AY105" s="15">
        <v>38.79</v>
      </c>
      <c r="AZ105" s="15">
        <v>168.4</v>
      </c>
      <c r="BA105" s="15">
        <v>194.20000000000002</v>
      </c>
      <c r="BB105" s="15">
        <v>359.7</v>
      </c>
      <c r="BC105" s="15">
        <v>290.8</v>
      </c>
      <c r="BD105" s="15">
        <v>497.59999999999997</v>
      </c>
      <c r="BE105" s="15">
        <v>109.2</v>
      </c>
      <c r="BF105" s="15">
        <v>239.5</v>
      </c>
      <c r="BG105" s="15">
        <v>278.63299999999998</v>
      </c>
      <c r="BH105" s="15">
        <v>240.46199999999999</v>
      </c>
      <c r="BI105" s="15">
        <v>244.41499999999999</v>
      </c>
      <c r="BJ105" s="15">
        <v>117.319</v>
      </c>
      <c r="BK105" s="15">
        <v>274.47199999999998</v>
      </c>
      <c r="BL105" s="15">
        <v>140.512</v>
      </c>
      <c r="BM105" s="15">
        <v>373.38200000000001</v>
      </c>
      <c r="BN105" s="15">
        <v>141.34399999999999</v>
      </c>
      <c r="BO105" s="15">
        <v>136.24799999999999</v>
      </c>
      <c r="BP105" s="15">
        <v>96.83</v>
      </c>
      <c r="BQ105" s="15">
        <v>262.61599999999999</v>
      </c>
      <c r="BR105" s="15">
        <v>308.17099999999999</v>
      </c>
      <c r="BS105" s="15">
        <v>140.72</v>
      </c>
      <c r="BT105" s="15">
        <v>283.93700000000001</v>
      </c>
      <c r="BU105" s="15">
        <v>212.797</v>
      </c>
      <c r="BV105" s="15">
        <v>168.28200000000001</v>
      </c>
      <c r="BW105" s="15">
        <v>128.76</v>
      </c>
      <c r="BX105" s="15">
        <v>159.858</v>
      </c>
      <c r="BY105" s="15">
        <v>277.90499999999997</v>
      </c>
      <c r="BZ105" s="15">
        <v>135.83199999999999</v>
      </c>
      <c r="CA105" s="15">
        <v>175.14699999999999</v>
      </c>
      <c r="CB105" s="15">
        <v>349.87700000000001</v>
      </c>
      <c r="CC105" s="15">
        <v>165.68199999999999</v>
      </c>
      <c r="CD105" s="15">
        <v>158.81800000000001</v>
      </c>
      <c r="CE105" s="15">
        <v>75.509</v>
      </c>
      <c r="CF105" s="15">
        <v>123.247</v>
      </c>
      <c r="CG105" s="15">
        <v>174.93899999999999</v>
      </c>
      <c r="CH105" s="15">
        <v>295.48200000000003</v>
      </c>
      <c r="CI105" s="16">
        <v>199.27600000000001</v>
      </c>
      <c r="CJ105" s="15">
        <v>111.07899999999999</v>
      </c>
      <c r="CK105" s="15">
        <v>390.64699999999999</v>
      </c>
      <c r="CL105" s="15">
        <v>136.24799999999999</v>
      </c>
      <c r="CM105" s="15">
        <v>270.31200000000001</v>
      </c>
      <c r="CN105" s="15">
        <v>177.12299999999999</v>
      </c>
      <c r="CO105" s="15">
        <v>414.88099999999997</v>
      </c>
      <c r="CP105" s="15">
        <v>173.898</v>
      </c>
      <c r="CQ105" s="15">
        <v>122.20699999999999</v>
      </c>
      <c r="CR105" s="15">
        <v>187.83500000000001</v>
      </c>
      <c r="CS105" s="15">
        <v>139.05600000000001</v>
      </c>
      <c r="CT105" s="15">
        <v>180.55500000000001</v>
      </c>
      <c r="CU105" s="15">
        <v>264.488</v>
      </c>
      <c r="CV105" s="15">
        <v>390.12700000000001</v>
      </c>
      <c r="CW105" s="15">
        <v>248.887</v>
      </c>
      <c r="CX105" s="15">
        <v>188.667</v>
      </c>
      <c r="CY105" s="15">
        <v>195.11600000000001</v>
      </c>
      <c r="CZ105" s="15">
        <v>165.05799999999999</v>
      </c>
      <c r="DA105" s="15">
        <v>277.48899999999998</v>
      </c>
      <c r="DB105" s="15">
        <v>168.69800000000001</v>
      </c>
      <c r="DC105" s="15">
        <v>210.71700000000001</v>
      </c>
      <c r="DD105" s="15">
        <v>204.37200000000001</v>
      </c>
      <c r="DE105" s="15">
        <v>249.40700000000001</v>
      </c>
      <c r="DF105" s="15">
        <v>111.807</v>
      </c>
      <c r="DG105" s="15">
        <v>141.34399999999999</v>
      </c>
      <c r="DH105" s="15">
        <v>92.566000000000003</v>
      </c>
      <c r="DI105" s="15">
        <v>219.55699999999999</v>
      </c>
      <c r="DJ105" s="19"/>
      <c r="DK105" s="19"/>
      <c r="DL105" s="19"/>
      <c r="DM105" s="19"/>
      <c r="DN105" s="19"/>
    </row>
    <row r="106" spans="2:119" x14ac:dyDescent="0.25">
      <c r="B106" s="141" t="s">
        <v>9</v>
      </c>
      <c r="C106" s="143"/>
      <c r="D106" s="11">
        <f>AVERAGE(D86:D105)</f>
        <v>284.61500000000001</v>
      </c>
      <c r="E106" s="11">
        <f t="shared" ref="E106:BF106" si="26">AVERAGE(E86:E105)</f>
        <v>243.244</v>
      </c>
      <c r="F106" s="11">
        <f t="shared" si="26"/>
        <v>249.59999999999997</v>
      </c>
      <c r="G106" s="11">
        <f t="shared" si="26"/>
        <v>297.01500000000004</v>
      </c>
      <c r="H106" s="10">
        <f t="shared" si="26"/>
        <v>282.77500000000003</v>
      </c>
      <c r="I106" s="11">
        <f t="shared" si="26"/>
        <v>197.60500000000002</v>
      </c>
      <c r="J106" s="11">
        <f t="shared" si="26"/>
        <v>166.26949999999999</v>
      </c>
      <c r="K106" s="11">
        <f t="shared" si="26"/>
        <v>177.85499999999996</v>
      </c>
      <c r="L106" s="11">
        <f t="shared" si="26"/>
        <v>183.459</v>
      </c>
      <c r="M106" s="10">
        <f t="shared" si="26"/>
        <v>158.66500000000002</v>
      </c>
      <c r="N106" s="11">
        <f t="shared" si="26"/>
        <v>201.35150000000002</v>
      </c>
      <c r="O106" s="11">
        <f t="shared" si="26"/>
        <v>159.36150000000001</v>
      </c>
      <c r="P106" s="11">
        <f t="shared" si="26"/>
        <v>255.29300000000003</v>
      </c>
      <c r="Q106" s="11">
        <f t="shared" si="26"/>
        <v>208.85550000000003</v>
      </c>
      <c r="R106" s="11">
        <f t="shared" si="26"/>
        <v>210.90100000000001</v>
      </c>
      <c r="S106" s="11">
        <f t="shared" si="26"/>
        <v>160.77449999999999</v>
      </c>
      <c r="T106" s="11">
        <f t="shared" si="26"/>
        <v>240.35950000000003</v>
      </c>
      <c r="U106" s="11">
        <f t="shared" si="26"/>
        <v>177.48849999999999</v>
      </c>
      <c r="V106" s="11">
        <f t="shared" si="26"/>
        <v>215.33350000000002</v>
      </c>
      <c r="W106" s="11">
        <f t="shared" si="26"/>
        <v>171.37950000000001</v>
      </c>
      <c r="X106" s="11">
        <f t="shared" si="26"/>
        <v>200.28050000000002</v>
      </c>
      <c r="Y106" s="11">
        <f t="shared" si="26"/>
        <v>219.41900000000001</v>
      </c>
      <c r="Z106" s="11">
        <f t="shared" si="26"/>
        <v>236.10999999999999</v>
      </c>
      <c r="AA106" s="11">
        <f t="shared" si="26"/>
        <v>252.26950000000002</v>
      </c>
      <c r="AB106" s="11">
        <f t="shared" si="26"/>
        <v>232.96499999999997</v>
      </c>
      <c r="AC106" s="11">
        <f t="shared" si="26"/>
        <v>218.28500000000003</v>
      </c>
      <c r="AD106" s="11">
        <f t="shared" si="26"/>
        <v>184.9425</v>
      </c>
      <c r="AE106" s="11">
        <f t="shared" si="26"/>
        <v>211.29499999999999</v>
      </c>
      <c r="AF106" s="11">
        <f t="shared" si="26"/>
        <v>196.87200000000001</v>
      </c>
      <c r="AG106" s="11">
        <f t="shared" si="26"/>
        <v>230.38000000000002</v>
      </c>
      <c r="AH106" s="11">
        <f t="shared" si="26"/>
        <v>206.93999999999997</v>
      </c>
      <c r="AI106" s="11">
        <f t="shared" si="26"/>
        <v>258.08</v>
      </c>
      <c r="AJ106" s="11">
        <f t="shared" si="26"/>
        <v>244.42</v>
      </c>
      <c r="AK106" s="11">
        <f t="shared" si="26"/>
        <v>238.7475</v>
      </c>
      <c r="AL106" s="11">
        <f t="shared" si="26"/>
        <v>224.88449999999997</v>
      </c>
      <c r="AM106" s="11">
        <f t="shared" si="26"/>
        <v>213.10399999999998</v>
      </c>
      <c r="AN106" s="11">
        <f t="shared" si="26"/>
        <v>134.60600000000002</v>
      </c>
      <c r="AO106" s="11">
        <f t="shared" si="26"/>
        <v>146.0915</v>
      </c>
      <c r="AP106" s="11">
        <f t="shared" si="26"/>
        <v>151.2045</v>
      </c>
      <c r="AQ106" s="11">
        <f t="shared" si="26"/>
        <v>157.65649999999999</v>
      </c>
      <c r="AR106" s="11">
        <f t="shared" si="26"/>
        <v>180.57500000000002</v>
      </c>
      <c r="AS106" s="11">
        <f t="shared" si="26"/>
        <v>241.86500000000001</v>
      </c>
      <c r="AT106" s="11">
        <f t="shared" si="26"/>
        <v>264.02300000000002</v>
      </c>
      <c r="AU106" s="11">
        <f t="shared" si="26"/>
        <v>260.495</v>
      </c>
      <c r="AV106" s="11">
        <f t="shared" si="26"/>
        <v>225.45</v>
      </c>
      <c r="AW106" s="11">
        <f t="shared" si="26"/>
        <v>168.75200000000001</v>
      </c>
      <c r="AX106" s="11">
        <f t="shared" si="26"/>
        <v>187.32750000000004</v>
      </c>
      <c r="AY106" s="11">
        <f t="shared" si="26"/>
        <v>136.28499999999997</v>
      </c>
      <c r="AZ106" s="11">
        <f t="shared" si="26"/>
        <v>158.01400000000001</v>
      </c>
      <c r="BA106" s="11">
        <f t="shared" si="26"/>
        <v>199.65499999999997</v>
      </c>
      <c r="BB106" s="11">
        <f t="shared" si="26"/>
        <v>202.47399999999999</v>
      </c>
      <c r="BC106" s="11">
        <f t="shared" si="26"/>
        <v>176.096</v>
      </c>
      <c r="BD106" s="11">
        <f t="shared" si="26"/>
        <v>254.05</v>
      </c>
      <c r="BE106" s="11">
        <f t="shared" si="26"/>
        <v>205.41</v>
      </c>
      <c r="BF106" s="11">
        <f t="shared" si="26"/>
        <v>192.60249999999999</v>
      </c>
      <c r="BG106" s="11">
        <f>AVERAGE(BG86:BG105)</f>
        <v>240.15045000000001</v>
      </c>
      <c r="BH106" s="11">
        <f t="shared" ref="BH106:DI106" si="27">AVERAGE(BH86:BH105)</f>
        <v>189.26009999999999</v>
      </c>
      <c r="BI106" s="11">
        <f t="shared" si="27"/>
        <v>219.73929999999996</v>
      </c>
      <c r="BJ106" s="11">
        <f t="shared" si="27"/>
        <v>169.88380000000001</v>
      </c>
      <c r="BK106" s="10">
        <f t="shared" si="27"/>
        <v>200.48760000000001</v>
      </c>
      <c r="BL106" s="11">
        <f t="shared" si="27"/>
        <v>157.11195000000001</v>
      </c>
      <c r="BM106" s="11">
        <f t="shared" si="27"/>
        <v>192.45835000000005</v>
      </c>
      <c r="BN106" s="11">
        <f t="shared" si="27"/>
        <v>201.77210000000002</v>
      </c>
      <c r="BO106" s="11">
        <f t="shared" si="27"/>
        <v>154.16324999999998</v>
      </c>
      <c r="BP106" s="10">
        <f t="shared" si="27"/>
        <v>164.18414999999999</v>
      </c>
      <c r="BQ106" s="11">
        <f t="shared" si="27"/>
        <v>281.31090000000006</v>
      </c>
      <c r="BR106" s="11">
        <f t="shared" si="27"/>
        <v>286.57364999999999</v>
      </c>
      <c r="BS106" s="11">
        <f t="shared" si="27"/>
        <v>235.25169999999997</v>
      </c>
      <c r="BT106" s="11">
        <f t="shared" si="27"/>
        <v>250.70185000000001</v>
      </c>
      <c r="BU106" s="11">
        <f t="shared" si="27"/>
        <v>229.80694999999997</v>
      </c>
      <c r="BV106" s="11">
        <f t="shared" si="27"/>
        <v>172.18240000000006</v>
      </c>
      <c r="BW106" s="11">
        <f t="shared" si="27"/>
        <v>155.92624999999998</v>
      </c>
      <c r="BX106" s="11">
        <f t="shared" si="27"/>
        <v>140.77765000000002</v>
      </c>
      <c r="BY106" s="11">
        <f t="shared" si="27"/>
        <v>220.19155000000001</v>
      </c>
      <c r="BZ106" s="11">
        <f t="shared" si="27"/>
        <v>177.0446</v>
      </c>
      <c r="CA106" s="11">
        <f t="shared" si="27"/>
        <v>291.14469999999994</v>
      </c>
      <c r="CB106" s="11">
        <f t="shared" si="27"/>
        <v>231.47635000000005</v>
      </c>
      <c r="CC106" s="11">
        <f t="shared" si="27"/>
        <v>247.85729999999998</v>
      </c>
      <c r="CD106" s="11">
        <f t="shared" si="27"/>
        <v>238.99610000000007</v>
      </c>
      <c r="CE106" s="11">
        <f t="shared" si="27"/>
        <v>238.9855</v>
      </c>
      <c r="CF106" s="11">
        <f t="shared" si="27"/>
        <v>185.77070000000003</v>
      </c>
      <c r="CG106" s="11">
        <f t="shared" si="27"/>
        <v>223.10910000000004</v>
      </c>
      <c r="CH106" s="11">
        <f t="shared" si="27"/>
        <v>216.06260000000003</v>
      </c>
      <c r="CI106" s="11">
        <f t="shared" si="27"/>
        <v>183.4151</v>
      </c>
      <c r="CJ106" s="11">
        <f t="shared" si="27"/>
        <v>173.21720000000002</v>
      </c>
      <c r="CK106" s="11">
        <f t="shared" si="27"/>
        <v>261.81505000000004</v>
      </c>
      <c r="CL106" s="11">
        <f t="shared" si="27"/>
        <v>231.73639999999995</v>
      </c>
      <c r="CM106" s="11">
        <f t="shared" si="27"/>
        <v>274.59199999999998</v>
      </c>
      <c r="CN106" s="11">
        <f t="shared" si="27"/>
        <v>226.21359999999999</v>
      </c>
      <c r="CO106" s="11">
        <f t="shared" si="27"/>
        <v>268.06050000000005</v>
      </c>
      <c r="CP106" s="11">
        <f t="shared" si="27"/>
        <v>215.57889999999998</v>
      </c>
      <c r="CQ106" s="11">
        <f t="shared" si="27"/>
        <v>177.12264999999999</v>
      </c>
      <c r="CR106" s="11">
        <f t="shared" si="27"/>
        <v>188.51639999999998</v>
      </c>
      <c r="CS106" s="11">
        <f t="shared" si="27"/>
        <v>159.80545000000001</v>
      </c>
      <c r="CT106" s="11">
        <f t="shared" si="27"/>
        <v>197.92394999999999</v>
      </c>
      <c r="CU106" s="11">
        <f t="shared" si="27"/>
        <v>230.74825000000001</v>
      </c>
      <c r="CV106" s="11">
        <f t="shared" si="27"/>
        <v>245.31440000000003</v>
      </c>
      <c r="CW106" s="11">
        <f t="shared" si="27"/>
        <v>175.78605000000002</v>
      </c>
      <c r="CX106" s="11">
        <f t="shared" si="27"/>
        <v>170.09704999999997</v>
      </c>
      <c r="CY106" s="11">
        <f t="shared" si="27"/>
        <v>208.74045000000001</v>
      </c>
      <c r="CZ106" s="11">
        <f t="shared" si="27"/>
        <v>176.10864999999998</v>
      </c>
      <c r="DA106" s="11">
        <f t="shared" si="27"/>
        <v>200.08200000000005</v>
      </c>
      <c r="DB106" s="11">
        <f t="shared" si="27"/>
        <v>216.53050000000002</v>
      </c>
      <c r="DC106" s="11">
        <f t="shared" si="27"/>
        <v>205.66209999999995</v>
      </c>
      <c r="DD106" s="11">
        <f t="shared" si="27"/>
        <v>185.31830000000002</v>
      </c>
      <c r="DE106" s="11">
        <f t="shared" si="27"/>
        <v>239.33924999999999</v>
      </c>
      <c r="DF106" s="11">
        <f t="shared" si="27"/>
        <v>170.99674999999999</v>
      </c>
      <c r="DG106" s="11">
        <f t="shared" si="27"/>
        <v>158.94749999999999</v>
      </c>
      <c r="DH106" s="11">
        <f t="shared" si="27"/>
        <v>193.58674999999999</v>
      </c>
      <c r="DI106" s="21">
        <f t="shared" si="27"/>
        <v>185.60954999999996</v>
      </c>
      <c r="DJ106" s="19"/>
      <c r="DK106" s="19"/>
      <c r="DL106" s="19"/>
      <c r="DM106" s="19"/>
      <c r="DN106" s="19"/>
    </row>
    <row r="107" spans="2:119" s="4" customFormat="1" x14ac:dyDescent="0.25">
      <c r="B107" s="141" t="s">
        <v>10</v>
      </c>
      <c r="C107" s="143"/>
      <c r="D107" s="144">
        <f>AVERAGE(D106:H106)</f>
        <v>271.44980000000004</v>
      </c>
      <c r="E107" s="144"/>
      <c r="F107" s="144"/>
      <c r="G107" s="144"/>
      <c r="H107" s="144"/>
      <c r="I107" s="144">
        <f>AVERAGE(I106:M106)</f>
        <v>176.77069999999998</v>
      </c>
      <c r="J107" s="144"/>
      <c r="K107" s="144"/>
      <c r="L107" s="144"/>
      <c r="M107" s="144"/>
      <c r="N107" s="144">
        <f>AVERAGE(N106:R106)</f>
        <v>207.1525</v>
      </c>
      <c r="O107" s="144"/>
      <c r="P107" s="144"/>
      <c r="Q107" s="144"/>
      <c r="R107" s="144"/>
      <c r="S107" s="144">
        <f>AVERAGE(S106:W106)</f>
        <v>193.06709999999998</v>
      </c>
      <c r="T107" s="144"/>
      <c r="U107" s="144"/>
      <c r="V107" s="144"/>
      <c r="W107" s="144"/>
      <c r="X107" s="144">
        <f>AVERAGE(X106:AB106)</f>
        <v>228.20880000000002</v>
      </c>
      <c r="Y107" s="144"/>
      <c r="Z107" s="144"/>
      <c r="AA107" s="144"/>
      <c r="AB107" s="144"/>
      <c r="AC107" s="144">
        <f>AVERAGE(AC106:AG106)</f>
        <v>208.35490000000004</v>
      </c>
      <c r="AD107" s="144"/>
      <c r="AE107" s="144"/>
      <c r="AF107" s="144"/>
      <c r="AG107" s="144"/>
      <c r="AH107" s="144">
        <f>AVERAGE(AH106:AL106)</f>
        <v>234.61439999999999</v>
      </c>
      <c r="AI107" s="144"/>
      <c r="AJ107" s="144"/>
      <c r="AK107" s="144"/>
      <c r="AL107" s="144"/>
      <c r="AM107" s="144">
        <f>AVERAGE(AM106:AQ106)</f>
        <v>160.53250000000003</v>
      </c>
      <c r="AN107" s="144"/>
      <c r="AO107" s="144"/>
      <c r="AP107" s="144"/>
      <c r="AQ107" s="144"/>
      <c r="AR107" s="144">
        <f>AVERAGE(AR106:AV106)</f>
        <v>234.48160000000001</v>
      </c>
      <c r="AS107" s="144"/>
      <c r="AT107" s="144"/>
      <c r="AU107" s="144"/>
      <c r="AV107" s="144"/>
      <c r="AW107" s="144">
        <f>AVERAGE(AW106:BA106)</f>
        <v>170.0067</v>
      </c>
      <c r="AX107" s="144"/>
      <c r="AY107" s="144"/>
      <c r="AZ107" s="144"/>
      <c r="BA107" s="144"/>
      <c r="BB107" s="144">
        <f>AVERAGE(BB106:BF106)</f>
        <v>206.12649999999999</v>
      </c>
      <c r="BC107" s="144"/>
      <c r="BD107" s="144"/>
      <c r="BE107" s="144"/>
      <c r="BF107" s="144"/>
      <c r="BG107" s="141">
        <f>AVERAGE(BG106:BK106)</f>
        <v>203.90425000000002</v>
      </c>
      <c r="BH107" s="142"/>
      <c r="BI107" s="142"/>
      <c r="BJ107" s="142"/>
      <c r="BK107" s="143"/>
      <c r="BL107" s="141">
        <f>AVERAGE(BL106:BP106)</f>
        <v>173.93796000000003</v>
      </c>
      <c r="BM107" s="142"/>
      <c r="BN107" s="142"/>
      <c r="BO107" s="142"/>
      <c r="BP107" s="143"/>
      <c r="BQ107" s="141">
        <f>AVERAGE(BQ106:BU106)</f>
        <v>256.72900999999996</v>
      </c>
      <c r="BR107" s="142"/>
      <c r="BS107" s="142"/>
      <c r="BT107" s="142"/>
      <c r="BU107" s="143"/>
      <c r="BV107" s="141">
        <f>AVERAGE(BV106:BZ106)</f>
        <v>173.22449</v>
      </c>
      <c r="BW107" s="142"/>
      <c r="BX107" s="142"/>
      <c r="BY107" s="142"/>
      <c r="BZ107" s="143"/>
      <c r="CA107" s="141">
        <f>AVERAGE(CA106:CE106)</f>
        <v>249.69198999999998</v>
      </c>
      <c r="CB107" s="142"/>
      <c r="CC107" s="142"/>
      <c r="CD107" s="142"/>
      <c r="CE107" s="143"/>
      <c r="CF107" s="141">
        <f>AVERAGE(CF106:CJ106)</f>
        <v>196.31494000000004</v>
      </c>
      <c r="CG107" s="142"/>
      <c r="CH107" s="142"/>
      <c r="CI107" s="142"/>
      <c r="CJ107" s="143"/>
      <c r="CK107" s="141">
        <f>AVERAGE(CK106:CO106)</f>
        <v>252.48351000000002</v>
      </c>
      <c r="CL107" s="142"/>
      <c r="CM107" s="142"/>
      <c r="CN107" s="142"/>
      <c r="CO107" s="143"/>
      <c r="CP107" s="141">
        <f>AVERAGE(CP106:CT106)</f>
        <v>187.78946999999999</v>
      </c>
      <c r="CQ107" s="142"/>
      <c r="CR107" s="142"/>
      <c r="CS107" s="142"/>
      <c r="CT107" s="143"/>
      <c r="CU107" s="141">
        <f>AVERAGE(CU106:CY106)</f>
        <v>206.13724000000002</v>
      </c>
      <c r="CV107" s="142"/>
      <c r="CW107" s="142"/>
      <c r="CX107" s="142"/>
      <c r="CY107" s="143"/>
      <c r="CZ107" s="141">
        <f>AVERAGE(CZ106:DD106)</f>
        <v>196.74031000000002</v>
      </c>
      <c r="DA107" s="142"/>
      <c r="DB107" s="142"/>
      <c r="DC107" s="142"/>
      <c r="DD107" s="143"/>
      <c r="DE107" s="144">
        <f>AVERAGE(DE106:DI106)</f>
        <v>189.69595999999996</v>
      </c>
      <c r="DF107" s="144"/>
      <c r="DG107" s="144"/>
      <c r="DH107" s="144"/>
      <c r="DI107" s="144"/>
      <c r="DJ107" s="155"/>
      <c r="DK107" s="155"/>
      <c r="DL107" s="155"/>
      <c r="DM107" s="155"/>
      <c r="DN107" s="155"/>
      <c r="DO107" s="6"/>
    </row>
  </sheetData>
  <mergeCells count="264">
    <mergeCell ref="BF5:BJ5"/>
    <mergeCell ref="D27:H27"/>
    <mergeCell ref="AC27:AF27"/>
    <mergeCell ref="I27:M27"/>
    <mergeCell ref="N27:R27"/>
    <mergeCell ref="S27:W27"/>
    <mergeCell ref="X27:AB27"/>
    <mergeCell ref="D5:H5"/>
    <mergeCell ref="AC5:AF5"/>
    <mergeCell ref="I5:M5"/>
    <mergeCell ref="N5:R5"/>
    <mergeCell ref="S5:W5"/>
    <mergeCell ref="X5:AB5"/>
    <mergeCell ref="N30:R30"/>
    <mergeCell ref="S30:W30"/>
    <mergeCell ref="BF3:BJ3"/>
    <mergeCell ref="BF4:BJ4"/>
    <mergeCell ref="AG3:AK3"/>
    <mergeCell ref="AG4:AK4"/>
    <mergeCell ref="AL3:AP3"/>
    <mergeCell ref="AL4:AP4"/>
    <mergeCell ref="AQ3:AU3"/>
    <mergeCell ref="AQ4:AU4"/>
    <mergeCell ref="N3:R3"/>
    <mergeCell ref="N4:R4"/>
    <mergeCell ref="S3:W3"/>
    <mergeCell ref="S4:W4"/>
    <mergeCell ref="X3:AB3"/>
    <mergeCell ref="X4:AB4"/>
    <mergeCell ref="AC3:AF3"/>
    <mergeCell ref="AC4:AF4"/>
    <mergeCell ref="BF27:BJ27"/>
    <mergeCell ref="AG5:AK5"/>
    <mergeCell ref="AL5:AP5"/>
    <mergeCell ref="AQ5:AU5"/>
    <mergeCell ref="AV5:AZ5"/>
    <mergeCell ref="BA5:BE5"/>
    <mergeCell ref="S29:W29"/>
    <mergeCell ref="X29:AB29"/>
    <mergeCell ref="AC29:AG29"/>
    <mergeCell ref="B26:C26"/>
    <mergeCell ref="B27:C27"/>
    <mergeCell ref="AV3:AZ3"/>
    <mergeCell ref="AV4:AZ4"/>
    <mergeCell ref="BA3:BE3"/>
    <mergeCell ref="BA4:BE4"/>
    <mergeCell ref="D3:H3"/>
    <mergeCell ref="D4:H4"/>
    <mergeCell ref="I3:M3"/>
    <mergeCell ref="I4:M4"/>
    <mergeCell ref="AL27:AP27"/>
    <mergeCell ref="AQ27:AU27"/>
    <mergeCell ref="AV27:AZ27"/>
    <mergeCell ref="BA27:BE27"/>
    <mergeCell ref="B4:C4"/>
    <mergeCell ref="B5:C5"/>
    <mergeCell ref="B3:C3"/>
    <mergeCell ref="B6:C25"/>
    <mergeCell ref="BL80:BP80"/>
    <mergeCell ref="AR80:AV80"/>
    <mergeCell ref="AW80:BA80"/>
    <mergeCell ref="BB80:BF80"/>
    <mergeCell ref="BG80:BK80"/>
    <mergeCell ref="AH58:AL58"/>
    <mergeCell ref="AM58:AQ58"/>
    <mergeCell ref="AR58:AV58"/>
    <mergeCell ref="AW58:BA58"/>
    <mergeCell ref="BB58:BF58"/>
    <mergeCell ref="N80:R80"/>
    <mergeCell ref="S80:W80"/>
    <mergeCell ref="X80:AB80"/>
    <mergeCell ref="AC80:AG80"/>
    <mergeCell ref="AH80:AL80"/>
    <mergeCell ref="AM80:AQ80"/>
    <mergeCell ref="D58:H58"/>
    <mergeCell ref="I58:M58"/>
    <mergeCell ref="N58:R58"/>
    <mergeCell ref="S58:W58"/>
    <mergeCell ref="X58:AB58"/>
    <mergeCell ref="AC58:AG58"/>
    <mergeCell ref="CK80:CO80"/>
    <mergeCell ref="CP80:CT80"/>
    <mergeCell ref="BV58:BZ58"/>
    <mergeCell ref="CA58:CE58"/>
    <mergeCell ref="CF58:CJ58"/>
    <mergeCell ref="CK58:CO58"/>
    <mergeCell ref="CP58:CT58"/>
    <mergeCell ref="BQ80:BU80"/>
    <mergeCell ref="BV80:BZ80"/>
    <mergeCell ref="CA80:CE80"/>
    <mergeCell ref="CF80:CJ80"/>
    <mergeCell ref="BQ58:BU58"/>
    <mergeCell ref="X30:AB30"/>
    <mergeCell ref="AC30:AG30"/>
    <mergeCell ref="D29:H29"/>
    <mergeCell ref="I29:M29"/>
    <mergeCell ref="N29:R29"/>
    <mergeCell ref="CP56:CT56"/>
    <mergeCell ref="BQ57:BU57"/>
    <mergeCell ref="BV57:BZ57"/>
    <mergeCell ref="CA57:CE57"/>
    <mergeCell ref="CF57:CJ57"/>
    <mergeCell ref="CK57:CO57"/>
    <mergeCell ref="CP57:CT57"/>
    <mergeCell ref="BQ56:BU56"/>
    <mergeCell ref="BV56:BZ56"/>
    <mergeCell ref="CA56:CE56"/>
    <mergeCell ref="CF56:CJ56"/>
    <mergeCell ref="CK56:CO56"/>
    <mergeCell ref="X56:AB56"/>
    <mergeCell ref="AC56:AG56"/>
    <mergeCell ref="AH56:AL56"/>
    <mergeCell ref="AM56:AQ56"/>
    <mergeCell ref="AR56:AV56"/>
    <mergeCell ref="AC53:AG53"/>
    <mergeCell ref="I31:M31"/>
    <mergeCell ref="N57:R57"/>
    <mergeCell ref="S57:W57"/>
    <mergeCell ref="X57:AB57"/>
    <mergeCell ref="AC57:AG57"/>
    <mergeCell ref="AH57:AL57"/>
    <mergeCell ref="AM57:AQ57"/>
    <mergeCell ref="S56:W56"/>
    <mergeCell ref="BG58:BK58"/>
    <mergeCell ref="N31:R31"/>
    <mergeCell ref="S31:W31"/>
    <mergeCell ref="X31:AB31"/>
    <mergeCell ref="AC31:AG31"/>
    <mergeCell ref="N53:R53"/>
    <mergeCell ref="S53:W53"/>
    <mergeCell ref="X53:AB53"/>
    <mergeCell ref="N56:R56"/>
    <mergeCell ref="BL56:BP56"/>
    <mergeCell ref="BL57:BP57"/>
    <mergeCell ref="BL58:BP58"/>
    <mergeCell ref="AR57:AV57"/>
    <mergeCell ref="AW57:BA57"/>
    <mergeCell ref="BB57:BF57"/>
    <mergeCell ref="BG57:BK57"/>
    <mergeCell ref="AW56:BA56"/>
    <mergeCell ref="BB56:BF56"/>
    <mergeCell ref="BG56:BK56"/>
    <mergeCell ref="CZ107:DD107"/>
    <mergeCell ref="DE107:DI107"/>
    <mergeCell ref="DJ107:DN107"/>
    <mergeCell ref="CU85:CY85"/>
    <mergeCell ref="CZ85:DD85"/>
    <mergeCell ref="DE85:DI85"/>
    <mergeCell ref="DJ85:DN85"/>
    <mergeCell ref="BL107:BP107"/>
    <mergeCell ref="BQ107:BU107"/>
    <mergeCell ref="BV107:BZ107"/>
    <mergeCell ref="CA107:CE107"/>
    <mergeCell ref="CF107:CJ107"/>
    <mergeCell ref="CK107:CO107"/>
    <mergeCell ref="BQ85:BU85"/>
    <mergeCell ref="BV85:BZ85"/>
    <mergeCell ref="CA85:CE85"/>
    <mergeCell ref="CF85:CJ85"/>
    <mergeCell ref="CK85:CO85"/>
    <mergeCell ref="CP85:CT85"/>
    <mergeCell ref="BL85:BP85"/>
    <mergeCell ref="CP107:CT107"/>
    <mergeCell ref="CU83:CY83"/>
    <mergeCell ref="CZ83:DD83"/>
    <mergeCell ref="DE83:DI83"/>
    <mergeCell ref="DJ83:DN83"/>
    <mergeCell ref="BG83:BK83"/>
    <mergeCell ref="BL83:BP83"/>
    <mergeCell ref="BQ83:BU83"/>
    <mergeCell ref="BV83:BZ83"/>
    <mergeCell ref="CA83:CE83"/>
    <mergeCell ref="CF83:CJ83"/>
    <mergeCell ref="CK83:CO83"/>
    <mergeCell ref="CP83:CT83"/>
    <mergeCell ref="CZ84:DD84"/>
    <mergeCell ref="DE84:DI84"/>
    <mergeCell ref="DJ84:DN84"/>
    <mergeCell ref="BG84:BK84"/>
    <mergeCell ref="BL84:BP84"/>
    <mergeCell ref="BQ84:BU84"/>
    <mergeCell ref="BV84:BZ84"/>
    <mergeCell ref="CA84:CE84"/>
    <mergeCell ref="CF84:CJ84"/>
    <mergeCell ref="CK84:CO84"/>
    <mergeCell ref="CP84:CT84"/>
    <mergeCell ref="AM107:AQ107"/>
    <mergeCell ref="D85:H85"/>
    <mergeCell ref="I85:M85"/>
    <mergeCell ref="N85:R85"/>
    <mergeCell ref="S85:W85"/>
    <mergeCell ref="AC85:AG85"/>
    <mergeCell ref="AH85:AL85"/>
    <mergeCell ref="AM85:AQ85"/>
    <mergeCell ref="CU84:CY84"/>
    <mergeCell ref="CU107:CY107"/>
    <mergeCell ref="B106:C106"/>
    <mergeCell ref="B107:C107"/>
    <mergeCell ref="AC84:AG84"/>
    <mergeCell ref="AH84:AL84"/>
    <mergeCell ref="AM84:AQ84"/>
    <mergeCell ref="AR84:AV84"/>
    <mergeCell ref="AW84:BA84"/>
    <mergeCell ref="BB84:BF84"/>
    <mergeCell ref="AC83:AG83"/>
    <mergeCell ref="AH83:AL83"/>
    <mergeCell ref="AM83:AQ83"/>
    <mergeCell ref="AR83:AV83"/>
    <mergeCell ref="AW83:BA83"/>
    <mergeCell ref="BB83:BF83"/>
    <mergeCell ref="D84:H84"/>
    <mergeCell ref="D83:H83"/>
    <mergeCell ref="AR107:AV107"/>
    <mergeCell ref="AW107:BA107"/>
    <mergeCell ref="BB107:BF107"/>
    <mergeCell ref="D107:H107"/>
    <mergeCell ref="I107:M107"/>
    <mergeCell ref="N107:R107"/>
    <mergeCell ref="S107:W107"/>
    <mergeCell ref="X107:AB107"/>
    <mergeCell ref="B1:M1"/>
    <mergeCell ref="B29:C29"/>
    <mergeCell ref="B30:C30"/>
    <mergeCell ref="B31:C31"/>
    <mergeCell ref="B32:C51"/>
    <mergeCell ref="B56:C56"/>
    <mergeCell ref="B57:C57"/>
    <mergeCell ref="B58:C58"/>
    <mergeCell ref="B59:C78"/>
    <mergeCell ref="B52:C52"/>
    <mergeCell ref="B53:C53"/>
    <mergeCell ref="D30:H30"/>
    <mergeCell ref="I30:M30"/>
    <mergeCell ref="I57:M57"/>
    <mergeCell ref="D53:H53"/>
    <mergeCell ref="I53:M53"/>
    <mergeCell ref="D31:H31"/>
    <mergeCell ref="D56:H56"/>
    <mergeCell ref="D57:H57"/>
    <mergeCell ref="I56:M56"/>
    <mergeCell ref="BG107:BK107"/>
    <mergeCell ref="AC107:AG107"/>
    <mergeCell ref="AH107:AL107"/>
    <mergeCell ref="B84:C84"/>
    <mergeCell ref="B85:C85"/>
    <mergeCell ref="B86:C105"/>
    <mergeCell ref="B83:C83"/>
    <mergeCell ref="B79:C79"/>
    <mergeCell ref="B80:C80"/>
    <mergeCell ref="D80:H80"/>
    <mergeCell ref="I80:M80"/>
    <mergeCell ref="BG85:BK85"/>
    <mergeCell ref="I83:M83"/>
    <mergeCell ref="N83:R83"/>
    <mergeCell ref="S83:W83"/>
    <mergeCell ref="X83:AB83"/>
    <mergeCell ref="I84:M84"/>
    <mergeCell ref="N84:R84"/>
    <mergeCell ref="S84:W84"/>
    <mergeCell ref="X84:AB84"/>
    <mergeCell ref="X85:AB85"/>
    <mergeCell ref="AR85:AV85"/>
    <mergeCell ref="AW85:BA85"/>
    <mergeCell ref="BB85:BF85"/>
  </mergeCells>
  <pageMargins left="0.25" right="0.25" top="0.75" bottom="0.75" header="0.3" footer="0.3"/>
  <pageSetup scale="37" fitToWidth="3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C67"/>
  <sheetViews>
    <sheetView zoomScaleNormal="100" workbookViewId="0"/>
  </sheetViews>
  <sheetFormatPr baseColWidth="10" defaultColWidth="9.140625" defaultRowHeight="15" x14ac:dyDescent="0.25"/>
  <cols>
    <col min="2" max="2" width="38.5703125" customWidth="1"/>
    <col min="3" max="3" width="9.28515625" customWidth="1"/>
    <col min="31" max="31" width="8.85546875" style="3"/>
  </cols>
  <sheetData>
    <row r="1" spans="2:55" x14ac:dyDescent="0.25">
      <c r="B1" s="133" t="s">
        <v>40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3" spans="2:55" x14ac:dyDescent="0.25">
      <c r="B3" s="72" t="s">
        <v>21</v>
      </c>
      <c r="C3" s="69">
        <v>2</v>
      </c>
      <c r="D3" s="70">
        <v>2</v>
      </c>
      <c r="E3" s="70">
        <v>2</v>
      </c>
      <c r="F3" s="70">
        <v>2</v>
      </c>
      <c r="G3" s="70">
        <v>2</v>
      </c>
      <c r="H3" s="125">
        <v>2</v>
      </c>
      <c r="I3" s="70">
        <v>2</v>
      </c>
      <c r="J3" s="70">
        <v>2</v>
      </c>
      <c r="K3" s="70">
        <v>2</v>
      </c>
      <c r="L3" s="70">
        <v>2</v>
      </c>
      <c r="M3" s="70">
        <v>2</v>
      </c>
      <c r="N3" s="71">
        <v>2</v>
      </c>
      <c r="O3" s="69">
        <v>20</v>
      </c>
      <c r="P3" s="70">
        <v>20</v>
      </c>
      <c r="Q3" s="70">
        <v>20</v>
      </c>
      <c r="R3" s="70">
        <v>20</v>
      </c>
      <c r="S3" s="70">
        <v>20</v>
      </c>
      <c r="T3" s="70">
        <v>20</v>
      </c>
      <c r="U3" s="70">
        <v>20</v>
      </c>
      <c r="V3" s="70">
        <v>20</v>
      </c>
      <c r="W3" s="70">
        <v>20</v>
      </c>
      <c r="X3" s="70">
        <v>20</v>
      </c>
      <c r="Y3" s="70">
        <v>20</v>
      </c>
      <c r="Z3" s="70">
        <v>20</v>
      </c>
      <c r="AA3" s="70">
        <v>20</v>
      </c>
      <c r="AB3" s="70">
        <v>20</v>
      </c>
      <c r="AC3" s="70">
        <v>20</v>
      </c>
      <c r="AD3" s="70">
        <v>20</v>
      </c>
      <c r="AE3" s="70">
        <v>20</v>
      </c>
      <c r="AF3" s="70">
        <v>20</v>
      </c>
      <c r="AG3" s="71">
        <v>20</v>
      </c>
      <c r="AH3" s="69">
        <v>20</v>
      </c>
      <c r="AI3" s="70">
        <v>20</v>
      </c>
      <c r="AJ3" s="70">
        <v>20</v>
      </c>
      <c r="AK3" s="70">
        <v>20</v>
      </c>
      <c r="AL3" s="70">
        <v>20</v>
      </c>
      <c r="AM3" s="70">
        <v>20</v>
      </c>
      <c r="AN3" s="70">
        <v>20</v>
      </c>
      <c r="AO3" s="70">
        <v>20</v>
      </c>
      <c r="AP3" s="70">
        <v>20</v>
      </c>
      <c r="AQ3" s="70">
        <v>20</v>
      </c>
      <c r="AR3" s="70">
        <v>20</v>
      </c>
      <c r="AS3" s="70">
        <v>20</v>
      </c>
      <c r="AT3" s="70">
        <v>20</v>
      </c>
      <c r="AU3" s="70">
        <v>20</v>
      </c>
      <c r="AV3" s="70">
        <v>20</v>
      </c>
      <c r="AW3" s="70">
        <v>20</v>
      </c>
      <c r="AX3" s="70">
        <v>20</v>
      </c>
      <c r="AY3" s="70">
        <v>20</v>
      </c>
      <c r="AZ3" s="70">
        <v>20</v>
      </c>
      <c r="BA3" s="70">
        <v>20</v>
      </c>
      <c r="BB3" s="70">
        <v>20</v>
      </c>
      <c r="BC3" s="71">
        <v>20</v>
      </c>
    </row>
    <row r="4" spans="2:55" x14ac:dyDescent="0.25">
      <c r="B4" s="98" t="s">
        <v>13</v>
      </c>
      <c r="C4" s="69" t="s">
        <v>0</v>
      </c>
      <c r="D4" s="70" t="s">
        <v>0</v>
      </c>
      <c r="E4" s="70" t="s">
        <v>0</v>
      </c>
      <c r="F4" s="70" t="s">
        <v>0</v>
      </c>
      <c r="G4" s="70" t="s">
        <v>0</v>
      </c>
      <c r="H4" s="125" t="s">
        <v>0</v>
      </c>
      <c r="I4" s="70" t="s">
        <v>3</v>
      </c>
      <c r="J4" s="70" t="s">
        <v>3</v>
      </c>
      <c r="K4" s="70" t="s">
        <v>3</v>
      </c>
      <c r="L4" s="70" t="s">
        <v>3</v>
      </c>
      <c r="M4" s="70" t="s">
        <v>3</v>
      </c>
      <c r="N4" s="71" t="s">
        <v>3</v>
      </c>
      <c r="O4" s="69" t="s">
        <v>0</v>
      </c>
      <c r="P4" s="70" t="s">
        <v>0</v>
      </c>
      <c r="Q4" s="70" t="s">
        <v>0</v>
      </c>
      <c r="R4" s="70" t="s">
        <v>0</v>
      </c>
      <c r="S4" s="70" t="s">
        <v>0</v>
      </c>
      <c r="T4" s="70" t="s">
        <v>0</v>
      </c>
      <c r="U4" s="70" t="s">
        <v>0</v>
      </c>
      <c r="V4" s="70" t="s">
        <v>0</v>
      </c>
      <c r="W4" s="70" t="s">
        <v>0</v>
      </c>
      <c r="X4" s="70" t="s">
        <v>0</v>
      </c>
      <c r="Y4" s="70" t="s">
        <v>0</v>
      </c>
      <c r="Z4" s="70" t="s">
        <v>0</v>
      </c>
      <c r="AA4" s="70" t="s">
        <v>0</v>
      </c>
      <c r="AB4" s="70" t="s">
        <v>0</v>
      </c>
      <c r="AC4" s="70" t="s">
        <v>0</v>
      </c>
      <c r="AD4" s="70" t="s">
        <v>0</v>
      </c>
      <c r="AE4" s="99" t="s">
        <v>0</v>
      </c>
      <c r="AF4" s="70" t="s">
        <v>0</v>
      </c>
      <c r="AG4" s="71" t="s">
        <v>0</v>
      </c>
      <c r="AH4" s="69" t="s">
        <v>3</v>
      </c>
      <c r="AI4" s="70" t="s">
        <v>3</v>
      </c>
      <c r="AJ4" s="70" t="s">
        <v>3</v>
      </c>
      <c r="AK4" s="70" t="s">
        <v>3</v>
      </c>
      <c r="AL4" s="70" t="s">
        <v>3</v>
      </c>
      <c r="AM4" s="70" t="s">
        <v>3</v>
      </c>
      <c r="AN4" s="70" t="s">
        <v>3</v>
      </c>
      <c r="AO4" s="70" t="s">
        <v>3</v>
      </c>
      <c r="AP4" s="70" t="s">
        <v>3</v>
      </c>
      <c r="AQ4" s="70" t="s">
        <v>3</v>
      </c>
      <c r="AR4" s="70" t="s">
        <v>3</v>
      </c>
      <c r="AS4" s="70" t="s">
        <v>3</v>
      </c>
      <c r="AT4" s="70" t="s">
        <v>3</v>
      </c>
      <c r="AU4" s="70" t="s">
        <v>3</v>
      </c>
      <c r="AV4" s="70" t="s">
        <v>3</v>
      </c>
      <c r="AW4" s="70" t="s">
        <v>3</v>
      </c>
      <c r="AX4" s="70" t="s">
        <v>3</v>
      </c>
      <c r="AY4" s="70" t="s">
        <v>3</v>
      </c>
      <c r="AZ4" s="70" t="s">
        <v>3</v>
      </c>
      <c r="BA4" s="70" t="s">
        <v>3</v>
      </c>
      <c r="BB4" s="70" t="s">
        <v>3</v>
      </c>
      <c r="BC4" s="71" t="s">
        <v>3</v>
      </c>
    </row>
    <row r="5" spans="2:55" x14ac:dyDescent="0.25">
      <c r="B5" s="72" t="s">
        <v>2</v>
      </c>
      <c r="C5" s="106">
        <v>2495</v>
      </c>
      <c r="D5" s="99">
        <v>2497</v>
      </c>
      <c r="E5" s="99">
        <v>2498</v>
      </c>
      <c r="F5" s="99">
        <v>2482</v>
      </c>
      <c r="G5" s="99">
        <v>2486</v>
      </c>
      <c r="H5" s="107">
        <v>1647</v>
      </c>
      <c r="I5" s="99">
        <v>1920</v>
      </c>
      <c r="J5" s="99">
        <v>2463</v>
      </c>
      <c r="K5" s="99">
        <v>3009</v>
      </c>
      <c r="L5" s="99">
        <v>2484</v>
      </c>
      <c r="M5" s="99">
        <v>2489</v>
      </c>
      <c r="N5" s="107">
        <v>2485</v>
      </c>
      <c r="O5" s="69">
        <v>4409</v>
      </c>
      <c r="P5" s="70">
        <v>4397</v>
      </c>
      <c r="Q5" s="70">
        <v>4395</v>
      </c>
      <c r="R5" s="70">
        <v>4390</v>
      </c>
      <c r="S5" s="70">
        <v>4389</v>
      </c>
      <c r="T5" s="70">
        <v>3934</v>
      </c>
      <c r="U5" s="70">
        <v>3933</v>
      </c>
      <c r="V5" s="70">
        <v>2771</v>
      </c>
      <c r="W5" s="70">
        <v>2687</v>
      </c>
      <c r="X5" s="70">
        <v>2621</v>
      </c>
      <c r="Y5" s="70">
        <v>2615</v>
      </c>
      <c r="Z5" s="70">
        <v>2613</v>
      </c>
      <c r="AA5" s="70">
        <v>300</v>
      </c>
      <c r="AB5" s="70">
        <v>2120</v>
      </c>
      <c r="AC5" s="70">
        <v>2270</v>
      </c>
      <c r="AD5" s="70">
        <v>2475</v>
      </c>
      <c r="AE5" s="99">
        <v>2690</v>
      </c>
      <c r="AF5" s="70">
        <v>2774</v>
      </c>
      <c r="AG5" s="71">
        <v>4386</v>
      </c>
      <c r="AH5" s="69">
        <v>4620</v>
      </c>
      <c r="AI5" s="70">
        <v>4388</v>
      </c>
      <c r="AJ5" s="70">
        <v>3930</v>
      </c>
      <c r="AK5" s="70">
        <v>3659</v>
      </c>
      <c r="AL5" s="70">
        <v>2178</v>
      </c>
      <c r="AM5" s="70">
        <v>2614</v>
      </c>
      <c r="AN5" s="70">
        <v>310</v>
      </c>
      <c r="AO5" s="70">
        <v>309</v>
      </c>
      <c r="AP5" s="70">
        <v>4408</v>
      </c>
      <c r="AQ5" s="70">
        <v>294</v>
      </c>
      <c r="AR5" s="70">
        <v>295</v>
      </c>
      <c r="AS5" s="70">
        <v>301</v>
      </c>
      <c r="AT5" s="70">
        <v>304</v>
      </c>
      <c r="AU5" s="70">
        <v>308</v>
      </c>
      <c r="AV5" s="70">
        <v>788</v>
      </c>
      <c r="AW5" s="70">
        <v>2491</v>
      </c>
      <c r="AX5" s="70">
        <v>2617</v>
      </c>
      <c r="AY5" s="70">
        <v>2620</v>
      </c>
      <c r="AZ5" s="70">
        <v>2692</v>
      </c>
      <c r="BA5" s="70">
        <v>3115</v>
      </c>
      <c r="BB5" s="70">
        <v>3927</v>
      </c>
      <c r="BC5" s="71">
        <v>3931</v>
      </c>
    </row>
    <row r="6" spans="2:55" x14ac:dyDescent="0.25">
      <c r="B6" s="134" t="s">
        <v>20</v>
      </c>
      <c r="C6" s="77">
        <v>825</v>
      </c>
      <c r="D6" s="64">
        <v>0</v>
      </c>
      <c r="E6" s="64">
        <v>269</v>
      </c>
      <c r="F6" s="64">
        <v>202</v>
      </c>
      <c r="G6" s="64">
        <v>236</v>
      </c>
      <c r="H6" s="65">
        <v>709</v>
      </c>
      <c r="I6" s="64">
        <v>564</v>
      </c>
      <c r="J6" s="64">
        <v>446</v>
      </c>
      <c r="K6" s="64">
        <v>0</v>
      </c>
      <c r="L6" s="64">
        <v>314</v>
      </c>
      <c r="M6" s="64">
        <v>892</v>
      </c>
      <c r="N6" s="65">
        <v>686</v>
      </c>
      <c r="O6" s="77">
        <v>1202</v>
      </c>
      <c r="P6" s="64">
        <v>1037</v>
      </c>
      <c r="Q6" s="64">
        <v>3924</v>
      </c>
      <c r="R6" s="64">
        <v>352</v>
      </c>
      <c r="S6" s="64">
        <v>230</v>
      </c>
      <c r="T6" s="64">
        <v>237</v>
      </c>
      <c r="U6" s="64">
        <v>628</v>
      </c>
      <c r="V6" s="64">
        <v>412</v>
      </c>
      <c r="W6" s="64">
        <v>299</v>
      </c>
      <c r="X6" s="64">
        <v>3183</v>
      </c>
      <c r="Y6" s="64">
        <v>462</v>
      </c>
      <c r="Z6" s="64">
        <v>3102</v>
      </c>
      <c r="AA6" s="64">
        <v>837</v>
      </c>
      <c r="AB6" s="64">
        <v>1349</v>
      </c>
      <c r="AC6" s="64">
        <v>503</v>
      </c>
      <c r="AD6" s="64">
        <v>1822</v>
      </c>
      <c r="AE6" s="114">
        <v>3500</v>
      </c>
      <c r="AF6" s="64">
        <v>312</v>
      </c>
      <c r="AG6" s="65">
        <v>900</v>
      </c>
      <c r="AH6" s="77">
        <v>1026</v>
      </c>
      <c r="AI6" s="64">
        <v>329</v>
      </c>
      <c r="AJ6" s="64">
        <v>1122</v>
      </c>
      <c r="AK6" s="64">
        <v>669</v>
      </c>
      <c r="AL6" s="111">
        <v>1463</v>
      </c>
      <c r="AM6" s="64">
        <v>781</v>
      </c>
      <c r="AN6" s="64">
        <v>541</v>
      </c>
      <c r="AO6" s="64">
        <v>261</v>
      </c>
      <c r="AP6" s="64">
        <v>461</v>
      </c>
      <c r="AQ6" s="64">
        <v>1491</v>
      </c>
      <c r="AR6" s="64">
        <v>234</v>
      </c>
      <c r="AS6" s="64">
        <v>347</v>
      </c>
      <c r="AT6" s="64">
        <v>250</v>
      </c>
      <c r="AU6" s="64">
        <v>758</v>
      </c>
      <c r="AV6" s="64">
        <v>5669</v>
      </c>
      <c r="AW6" s="64">
        <v>164</v>
      </c>
      <c r="AX6" s="64">
        <v>631</v>
      </c>
      <c r="AY6" s="64">
        <v>1316</v>
      </c>
      <c r="AZ6" s="64">
        <v>1357</v>
      </c>
      <c r="BA6" s="64">
        <v>6369</v>
      </c>
      <c r="BB6" s="64">
        <v>900</v>
      </c>
      <c r="BC6" s="65">
        <v>246</v>
      </c>
    </row>
    <row r="7" spans="2:55" x14ac:dyDescent="0.25">
      <c r="B7" s="135"/>
      <c r="C7" s="78">
        <v>366</v>
      </c>
      <c r="D7" s="20"/>
      <c r="E7" s="20">
        <v>128</v>
      </c>
      <c r="F7" s="20"/>
      <c r="G7" s="20">
        <v>414</v>
      </c>
      <c r="H7" s="62">
        <v>258</v>
      </c>
      <c r="I7" s="20">
        <v>216</v>
      </c>
      <c r="J7" s="20">
        <v>109</v>
      </c>
      <c r="K7" s="20"/>
      <c r="L7" s="20"/>
      <c r="M7" s="20">
        <v>76</v>
      </c>
      <c r="N7" s="62">
        <v>553</v>
      </c>
      <c r="O7" s="78">
        <v>1000</v>
      </c>
      <c r="P7" s="20">
        <v>260</v>
      </c>
      <c r="Q7" s="20">
        <v>481</v>
      </c>
      <c r="R7" s="20">
        <v>244</v>
      </c>
      <c r="S7" s="20">
        <v>164</v>
      </c>
      <c r="T7" s="20">
        <v>483</v>
      </c>
      <c r="U7" s="20">
        <v>749</v>
      </c>
      <c r="V7" s="20">
        <v>255</v>
      </c>
      <c r="W7" s="20">
        <v>134</v>
      </c>
      <c r="X7" s="20">
        <v>3441</v>
      </c>
      <c r="Y7" s="20">
        <v>308</v>
      </c>
      <c r="Z7" s="20">
        <v>3426</v>
      </c>
      <c r="AA7" s="20">
        <v>754</v>
      </c>
      <c r="AB7" s="20">
        <v>2610</v>
      </c>
      <c r="AC7" s="20">
        <v>221</v>
      </c>
      <c r="AD7" s="20">
        <v>936</v>
      </c>
      <c r="AE7" s="115">
        <v>497</v>
      </c>
      <c r="AF7" s="20">
        <v>426</v>
      </c>
      <c r="AG7" s="62">
        <v>754</v>
      </c>
      <c r="AH7" s="78">
        <v>514</v>
      </c>
      <c r="AI7" s="20">
        <v>404</v>
      </c>
      <c r="AJ7" s="20">
        <v>1166</v>
      </c>
      <c r="AK7" s="20">
        <v>102</v>
      </c>
      <c r="AL7" s="20">
        <v>1371</v>
      </c>
      <c r="AM7" s="20">
        <v>307</v>
      </c>
      <c r="AN7" s="20">
        <v>908</v>
      </c>
      <c r="AO7" s="20">
        <v>809</v>
      </c>
      <c r="AP7" s="20">
        <v>801</v>
      </c>
      <c r="AQ7" s="20">
        <v>591</v>
      </c>
      <c r="AR7" s="20">
        <v>216</v>
      </c>
      <c r="AS7" s="20">
        <v>20</v>
      </c>
      <c r="AT7" s="20">
        <v>271</v>
      </c>
      <c r="AU7" s="20">
        <v>1439</v>
      </c>
      <c r="AV7" s="20">
        <v>3232</v>
      </c>
      <c r="AW7" s="20">
        <v>913</v>
      </c>
      <c r="AX7" s="20">
        <v>132</v>
      </c>
      <c r="AY7" s="20">
        <v>969</v>
      </c>
      <c r="AZ7" s="20">
        <v>362</v>
      </c>
      <c r="BA7" s="20">
        <v>10324</v>
      </c>
      <c r="BB7" s="20">
        <v>538</v>
      </c>
      <c r="BC7" s="62">
        <v>379</v>
      </c>
    </row>
    <row r="8" spans="2:55" x14ac:dyDescent="0.25">
      <c r="B8" s="135"/>
      <c r="C8" s="78">
        <v>377</v>
      </c>
      <c r="D8" s="20"/>
      <c r="E8" s="20">
        <v>446</v>
      </c>
      <c r="F8" s="20"/>
      <c r="G8" s="20">
        <v>158</v>
      </c>
      <c r="H8" s="62">
        <v>166</v>
      </c>
      <c r="I8" s="20">
        <v>106</v>
      </c>
      <c r="J8" s="20">
        <v>228</v>
      </c>
      <c r="K8" s="20"/>
      <c r="L8" s="20"/>
      <c r="M8" s="20">
        <v>419</v>
      </c>
      <c r="N8" s="62"/>
      <c r="O8" s="78">
        <v>350</v>
      </c>
      <c r="P8" s="20">
        <v>284</v>
      </c>
      <c r="Q8" s="20">
        <v>1181</v>
      </c>
      <c r="R8" s="20">
        <v>392</v>
      </c>
      <c r="S8" s="20">
        <v>58</v>
      </c>
      <c r="T8" s="20">
        <v>520</v>
      </c>
      <c r="U8" s="20">
        <v>794</v>
      </c>
      <c r="V8" s="20">
        <v>3</v>
      </c>
      <c r="W8" s="20"/>
      <c r="X8" s="20">
        <v>4663</v>
      </c>
      <c r="Y8" s="20">
        <v>586</v>
      </c>
      <c r="Z8" s="20">
        <v>663</v>
      </c>
      <c r="AA8" s="20">
        <v>445</v>
      </c>
      <c r="AB8" s="20">
        <v>593</v>
      </c>
      <c r="AC8" s="20">
        <v>10920</v>
      </c>
      <c r="AD8" s="20">
        <v>3389</v>
      </c>
      <c r="AE8" s="115">
        <v>609</v>
      </c>
      <c r="AF8" s="20">
        <v>1234</v>
      </c>
      <c r="AG8" s="62">
        <v>458</v>
      </c>
      <c r="AH8" s="78">
        <v>412</v>
      </c>
      <c r="AI8" s="20">
        <v>204</v>
      </c>
      <c r="AJ8" s="20">
        <v>508</v>
      </c>
      <c r="AK8" s="20">
        <v>76</v>
      </c>
      <c r="AL8" s="20">
        <v>308</v>
      </c>
      <c r="AM8" s="20">
        <v>704</v>
      </c>
      <c r="AN8" s="20">
        <v>416</v>
      </c>
      <c r="AO8" s="20">
        <v>142</v>
      </c>
      <c r="AP8" s="20">
        <v>264</v>
      </c>
      <c r="AQ8" s="20">
        <v>62</v>
      </c>
      <c r="AR8" s="20">
        <v>565</v>
      </c>
      <c r="AS8" s="20">
        <v>691</v>
      </c>
      <c r="AT8" s="20">
        <v>802</v>
      </c>
      <c r="AU8" s="20">
        <v>365</v>
      </c>
      <c r="AV8" s="20">
        <v>1201</v>
      </c>
      <c r="AW8" s="20">
        <v>449</v>
      </c>
      <c r="AX8" s="20">
        <v>421</v>
      </c>
      <c r="AY8" s="20">
        <v>871</v>
      </c>
      <c r="AZ8" s="20">
        <v>506</v>
      </c>
      <c r="BA8" s="20">
        <v>1878</v>
      </c>
      <c r="BB8" s="20">
        <v>505</v>
      </c>
      <c r="BC8" s="62">
        <v>450</v>
      </c>
    </row>
    <row r="9" spans="2:55" x14ac:dyDescent="0.25">
      <c r="B9" s="135"/>
      <c r="C9" s="78">
        <v>394</v>
      </c>
      <c r="D9" s="20"/>
      <c r="E9" s="20">
        <v>532</v>
      </c>
      <c r="F9" s="20"/>
      <c r="G9" s="20">
        <v>171</v>
      </c>
      <c r="H9" s="62">
        <v>438</v>
      </c>
      <c r="I9" s="20">
        <v>381</v>
      </c>
      <c r="J9" s="20">
        <v>283</v>
      </c>
      <c r="K9" s="20"/>
      <c r="L9" s="20"/>
      <c r="M9" s="20"/>
      <c r="N9" s="62"/>
      <c r="O9" s="78">
        <v>1012</v>
      </c>
      <c r="P9" s="20">
        <v>407</v>
      </c>
      <c r="Q9" s="20">
        <v>1099</v>
      </c>
      <c r="R9" s="20">
        <v>313</v>
      </c>
      <c r="S9" s="20">
        <v>212</v>
      </c>
      <c r="T9" s="20">
        <v>630</v>
      </c>
      <c r="U9" s="20">
        <v>1437</v>
      </c>
      <c r="V9" s="20">
        <v>344</v>
      </c>
      <c r="W9" s="20">
        <v>520</v>
      </c>
      <c r="X9" s="20">
        <v>1930</v>
      </c>
      <c r="Y9" s="20">
        <v>1341</v>
      </c>
      <c r="Z9" s="20">
        <v>194</v>
      </c>
      <c r="AA9" s="20">
        <v>1146</v>
      </c>
      <c r="AB9" s="20">
        <v>593</v>
      </c>
      <c r="AC9" s="20">
        <v>2454</v>
      </c>
      <c r="AD9" s="20">
        <v>4886</v>
      </c>
      <c r="AE9" s="115">
        <v>419</v>
      </c>
      <c r="AF9" s="20">
        <v>718</v>
      </c>
      <c r="AG9" s="62">
        <v>505</v>
      </c>
      <c r="AH9" s="78">
        <v>471</v>
      </c>
      <c r="AI9" s="20">
        <v>316</v>
      </c>
      <c r="AJ9" s="20"/>
      <c r="AK9" s="20">
        <v>833</v>
      </c>
      <c r="AL9" s="20">
        <v>202</v>
      </c>
      <c r="AM9" s="20">
        <v>264</v>
      </c>
      <c r="AN9" s="20">
        <v>212</v>
      </c>
      <c r="AO9" s="20">
        <v>3876</v>
      </c>
      <c r="AP9" s="20">
        <v>392</v>
      </c>
      <c r="AQ9" s="20">
        <v>228</v>
      </c>
      <c r="AR9" s="20">
        <v>194</v>
      </c>
      <c r="AS9" s="20">
        <v>416</v>
      </c>
      <c r="AT9" s="20">
        <v>2288</v>
      </c>
      <c r="AU9" s="20">
        <v>630</v>
      </c>
      <c r="AV9" s="20">
        <v>2537</v>
      </c>
      <c r="AW9" s="20">
        <v>450</v>
      </c>
      <c r="AX9" s="20">
        <v>381</v>
      </c>
      <c r="AY9" s="20">
        <v>523</v>
      </c>
      <c r="AZ9" s="20">
        <v>1332</v>
      </c>
      <c r="BA9" s="20">
        <v>287</v>
      </c>
      <c r="BB9" s="20">
        <v>150</v>
      </c>
      <c r="BC9" s="62">
        <v>3219</v>
      </c>
    </row>
    <row r="10" spans="2:55" x14ac:dyDescent="0.25">
      <c r="B10" s="135"/>
      <c r="C10" s="78">
        <v>327</v>
      </c>
      <c r="D10" s="20"/>
      <c r="E10" s="20">
        <v>594</v>
      </c>
      <c r="F10" s="20"/>
      <c r="G10" s="20">
        <v>263</v>
      </c>
      <c r="H10" s="62">
        <v>571</v>
      </c>
      <c r="I10" s="20"/>
      <c r="J10" s="20"/>
      <c r="K10" s="20"/>
      <c r="L10" s="20"/>
      <c r="M10" s="20"/>
      <c r="N10" s="62"/>
      <c r="O10" s="78">
        <v>344</v>
      </c>
      <c r="P10" s="20">
        <v>574</v>
      </c>
      <c r="Q10" s="20">
        <v>291</v>
      </c>
      <c r="R10" s="20">
        <v>415</v>
      </c>
      <c r="S10" s="20">
        <v>1334</v>
      </c>
      <c r="T10" s="20">
        <v>441</v>
      </c>
      <c r="U10" s="20">
        <v>516</v>
      </c>
      <c r="V10" s="20">
        <v>481</v>
      </c>
      <c r="W10" s="20"/>
      <c r="X10" s="20">
        <v>1411</v>
      </c>
      <c r="Y10" s="20">
        <v>393</v>
      </c>
      <c r="Z10" s="20">
        <v>1629</v>
      </c>
      <c r="AA10" s="20">
        <v>154</v>
      </c>
      <c r="AB10" s="20">
        <v>1297</v>
      </c>
      <c r="AC10" s="20">
        <v>3235</v>
      </c>
      <c r="AD10" s="20">
        <v>2417</v>
      </c>
      <c r="AE10" s="115">
        <v>380</v>
      </c>
      <c r="AF10" s="20">
        <v>150</v>
      </c>
      <c r="AG10" s="62">
        <v>628</v>
      </c>
      <c r="AH10" s="78">
        <v>1105</v>
      </c>
      <c r="AI10" s="20">
        <v>1958</v>
      </c>
      <c r="AJ10" s="20">
        <v>294</v>
      </c>
      <c r="AK10" s="20">
        <v>318</v>
      </c>
      <c r="AL10" s="20">
        <v>993</v>
      </c>
      <c r="AM10" s="20">
        <v>886</v>
      </c>
      <c r="AN10" s="20">
        <v>751</v>
      </c>
      <c r="AO10" s="20">
        <v>391</v>
      </c>
      <c r="AP10" s="20">
        <v>217</v>
      </c>
      <c r="AQ10" s="20">
        <v>227</v>
      </c>
      <c r="AR10" s="20">
        <v>944</v>
      </c>
      <c r="AS10" s="20">
        <v>649</v>
      </c>
      <c r="AT10" s="20">
        <v>538</v>
      </c>
      <c r="AU10" s="20">
        <v>308</v>
      </c>
      <c r="AV10" s="20">
        <v>1540</v>
      </c>
      <c r="AW10" s="20">
        <v>1272</v>
      </c>
      <c r="AX10" s="20">
        <v>201</v>
      </c>
      <c r="AY10" s="20">
        <v>288</v>
      </c>
      <c r="AZ10" s="20">
        <v>239</v>
      </c>
      <c r="BA10" s="20">
        <v>874</v>
      </c>
      <c r="BB10" s="20">
        <v>56</v>
      </c>
      <c r="BC10" s="62">
        <v>327</v>
      </c>
    </row>
    <row r="11" spans="2:55" x14ac:dyDescent="0.25">
      <c r="B11" s="135"/>
      <c r="C11" s="78">
        <v>221</v>
      </c>
      <c r="D11" s="20"/>
      <c r="E11" s="20"/>
      <c r="F11" s="20"/>
      <c r="G11" s="20"/>
      <c r="H11" s="62"/>
      <c r="I11" s="20"/>
      <c r="J11" s="20"/>
      <c r="K11" s="20"/>
      <c r="L11" s="20"/>
      <c r="M11" s="20"/>
      <c r="N11" s="62"/>
      <c r="O11" s="78">
        <v>767</v>
      </c>
      <c r="P11" s="20">
        <v>264</v>
      </c>
      <c r="Q11" s="20">
        <v>2648</v>
      </c>
      <c r="R11" s="20">
        <v>5928</v>
      </c>
      <c r="S11" s="20">
        <v>918</v>
      </c>
      <c r="T11" s="20">
        <v>283</v>
      </c>
      <c r="U11" s="20">
        <v>764</v>
      </c>
      <c r="V11" s="20">
        <v>381</v>
      </c>
      <c r="W11" s="20">
        <v>299</v>
      </c>
      <c r="X11" s="20">
        <v>281</v>
      </c>
      <c r="Y11" s="20">
        <v>279</v>
      </c>
      <c r="Z11" s="20">
        <v>504</v>
      </c>
      <c r="AA11" s="20">
        <v>320</v>
      </c>
      <c r="AB11" s="20">
        <v>587</v>
      </c>
      <c r="AC11" s="20">
        <v>781</v>
      </c>
      <c r="AD11" s="20">
        <v>479</v>
      </c>
      <c r="AE11" s="115">
        <v>889</v>
      </c>
      <c r="AF11" s="20">
        <v>175</v>
      </c>
      <c r="AG11" s="62">
        <v>528</v>
      </c>
      <c r="AH11" s="78">
        <v>1441</v>
      </c>
      <c r="AI11" s="20">
        <v>946</v>
      </c>
      <c r="AJ11" s="20">
        <v>197</v>
      </c>
      <c r="AK11" s="20">
        <v>835</v>
      </c>
      <c r="AL11" s="20">
        <v>1414</v>
      </c>
      <c r="AM11" s="20">
        <v>521</v>
      </c>
      <c r="AN11" s="20">
        <v>686</v>
      </c>
      <c r="AO11" s="20">
        <v>1013</v>
      </c>
      <c r="AP11" s="20">
        <v>507</v>
      </c>
      <c r="AQ11" s="20">
        <v>394</v>
      </c>
      <c r="AR11" s="20">
        <v>1011</v>
      </c>
      <c r="AS11" s="20">
        <v>293</v>
      </c>
      <c r="AT11" s="20">
        <v>1339</v>
      </c>
      <c r="AU11" s="20">
        <v>312</v>
      </c>
      <c r="AV11" s="20">
        <v>1145</v>
      </c>
      <c r="AW11" s="20">
        <v>923</v>
      </c>
      <c r="AX11" s="20">
        <v>280</v>
      </c>
      <c r="AY11" s="20">
        <v>737</v>
      </c>
      <c r="AZ11" s="20">
        <v>885</v>
      </c>
      <c r="BA11" s="20">
        <v>1166</v>
      </c>
      <c r="BB11" s="20">
        <v>94</v>
      </c>
      <c r="BC11" s="62">
        <v>517</v>
      </c>
    </row>
    <row r="12" spans="2:55" x14ac:dyDescent="0.25">
      <c r="B12" s="135"/>
      <c r="C12" s="78"/>
      <c r="D12" s="20"/>
      <c r="E12" s="20"/>
      <c r="F12" s="20"/>
      <c r="G12" s="20"/>
      <c r="H12" s="62"/>
      <c r="I12" s="20"/>
      <c r="J12" s="20"/>
      <c r="K12" s="20"/>
      <c r="L12" s="20"/>
      <c r="M12" s="20"/>
      <c r="N12" s="62"/>
      <c r="O12" s="78">
        <v>1056</v>
      </c>
      <c r="P12" s="20">
        <v>353</v>
      </c>
      <c r="Q12" s="20">
        <v>937</v>
      </c>
      <c r="R12" s="20">
        <v>841</v>
      </c>
      <c r="S12" s="20">
        <v>862</v>
      </c>
      <c r="T12" s="20">
        <v>58</v>
      </c>
      <c r="U12" s="20">
        <v>776</v>
      </c>
      <c r="V12" s="20">
        <v>556</v>
      </c>
      <c r="W12" s="20">
        <v>193</v>
      </c>
      <c r="X12" s="20">
        <v>1406</v>
      </c>
      <c r="Y12" s="20">
        <v>463</v>
      </c>
      <c r="Z12" s="20">
        <v>416</v>
      </c>
      <c r="AA12" s="20">
        <v>209</v>
      </c>
      <c r="AB12" s="20">
        <v>400</v>
      </c>
      <c r="AC12" s="20">
        <v>14196</v>
      </c>
      <c r="AD12" s="20">
        <v>429</v>
      </c>
      <c r="AE12" s="115">
        <v>219</v>
      </c>
      <c r="AF12" s="20">
        <v>126</v>
      </c>
      <c r="AG12" s="62">
        <v>1042</v>
      </c>
      <c r="AH12" s="78">
        <v>1473</v>
      </c>
      <c r="AI12" s="20">
        <v>1274</v>
      </c>
      <c r="AJ12" s="20">
        <v>873</v>
      </c>
      <c r="AK12" s="20">
        <v>280</v>
      </c>
      <c r="AL12" s="20">
        <v>670</v>
      </c>
      <c r="AM12" s="20">
        <v>539</v>
      </c>
      <c r="AN12" s="20">
        <v>1130</v>
      </c>
      <c r="AO12" s="20">
        <v>252</v>
      </c>
      <c r="AP12" s="20">
        <v>616</v>
      </c>
      <c r="AQ12" s="20">
        <v>1179</v>
      </c>
      <c r="AR12" s="20">
        <v>753</v>
      </c>
      <c r="AS12" s="20">
        <v>330</v>
      </c>
      <c r="AT12" s="20">
        <v>292</v>
      </c>
      <c r="AU12" s="20">
        <v>445</v>
      </c>
      <c r="AV12" s="20">
        <v>749</v>
      </c>
      <c r="AW12" s="20">
        <v>764</v>
      </c>
      <c r="AX12" s="20">
        <v>123</v>
      </c>
      <c r="AY12" s="20">
        <v>259</v>
      </c>
      <c r="AZ12" s="20">
        <v>218</v>
      </c>
      <c r="BA12" s="20">
        <v>1043</v>
      </c>
      <c r="BB12" s="20">
        <v>982</v>
      </c>
      <c r="BC12" s="62">
        <v>2036</v>
      </c>
    </row>
    <row r="13" spans="2:55" x14ac:dyDescent="0.25">
      <c r="B13" s="135"/>
      <c r="C13" s="78"/>
      <c r="D13" s="20"/>
      <c r="E13" s="20"/>
      <c r="F13" s="20"/>
      <c r="G13" s="20"/>
      <c r="H13" s="62"/>
      <c r="I13" s="20"/>
      <c r="J13" s="20"/>
      <c r="K13" s="20"/>
      <c r="L13" s="20"/>
      <c r="M13" s="20"/>
      <c r="N13" s="62"/>
      <c r="O13" s="78">
        <v>435</v>
      </c>
      <c r="P13" s="20">
        <v>345</v>
      </c>
      <c r="Q13" s="20">
        <v>408</v>
      </c>
      <c r="R13" s="20">
        <v>419</v>
      </c>
      <c r="S13" s="20">
        <v>371</v>
      </c>
      <c r="T13" s="20">
        <v>118</v>
      </c>
      <c r="U13" s="20">
        <v>1119</v>
      </c>
      <c r="V13" s="20">
        <v>298</v>
      </c>
      <c r="W13" s="20">
        <v>24</v>
      </c>
      <c r="X13" s="20">
        <v>300</v>
      </c>
      <c r="Y13" s="20">
        <v>196</v>
      </c>
      <c r="Z13" s="20">
        <v>188</v>
      </c>
      <c r="AA13" s="20"/>
      <c r="AB13" s="20">
        <v>104</v>
      </c>
      <c r="AC13" s="20">
        <v>788</v>
      </c>
      <c r="AD13" s="20">
        <v>513</v>
      </c>
      <c r="AE13" s="115">
        <v>1086</v>
      </c>
      <c r="AF13" s="20">
        <v>135</v>
      </c>
      <c r="AG13" s="62">
        <v>2191</v>
      </c>
      <c r="AH13" s="78">
        <v>669</v>
      </c>
      <c r="AI13" s="20">
        <v>402</v>
      </c>
      <c r="AJ13" s="20">
        <v>387</v>
      </c>
      <c r="AK13" s="20">
        <v>320</v>
      </c>
      <c r="AL13" s="20">
        <v>931</v>
      </c>
      <c r="AM13" s="20">
        <v>504</v>
      </c>
      <c r="AN13" s="20">
        <v>2809</v>
      </c>
      <c r="AO13" s="20">
        <v>611</v>
      </c>
      <c r="AP13" s="20">
        <v>745</v>
      </c>
      <c r="AQ13" s="20">
        <v>181</v>
      </c>
      <c r="AR13" s="20">
        <v>1220</v>
      </c>
      <c r="AS13" s="20">
        <v>118</v>
      </c>
      <c r="AT13" s="20">
        <v>368</v>
      </c>
      <c r="AU13" s="20">
        <v>7682</v>
      </c>
      <c r="AV13" s="20">
        <v>1348</v>
      </c>
      <c r="AW13" s="20">
        <v>430</v>
      </c>
      <c r="AX13" s="20">
        <v>145</v>
      </c>
      <c r="AY13" s="20">
        <v>1842</v>
      </c>
      <c r="AZ13" s="20">
        <v>186</v>
      </c>
      <c r="BA13" s="20">
        <v>360</v>
      </c>
      <c r="BB13" s="20">
        <v>2378</v>
      </c>
      <c r="BC13" s="62">
        <v>218</v>
      </c>
    </row>
    <row r="14" spans="2:55" x14ac:dyDescent="0.25">
      <c r="B14" s="135"/>
      <c r="C14" s="78"/>
      <c r="D14" s="20"/>
      <c r="E14" s="20"/>
      <c r="F14" s="20"/>
      <c r="G14" s="20"/>
      <c r="H14" s="62"/>
      <c r="I14" s="20"/>
      <c r="J14" s="20"/>
      <c r="K14" s="20"/>
      <c r="L14" s="20"/>
      <c r="M14" s="20"/>
      <c r="N14" s="62"/>
      <c r="O14" s="78">
        <v>583</v>
      </c>
      <c r="P14" s="20">
        <v>599</v>
      </c>
      <c r="Q14" s="20">
        <v>3750</v>
      </c>
      <c r="R14" s="20">
        <v>383</v>
      </c>
      <c r="S14" s="20">
        <v>225</v>
      </c>
      <c r="T14" s="20">
        <v>183</v>
      </c>
      <c r="U14" s="20">
        <v>496</v>
      </c>
      <c r="V14" s="20">
        <v>225</v>
      </c>
      <c r="W14" s="20">
        <v>735</v>
      </c>
      <c r="X14" s="20">
        <v>451</v>
      </c>
      <c r="Y14" s="20">
        <v>896</v>
      </c>
      <c r="Z14" s="20">
        <v>6139</v>
      </c>
      <c r="AA14" s="20">
        <v>578</v>
      </c>
      <c r="AB14" s="20">
        <v>258</v>
      </c>
      <c r="AC14" s="20">
        <v>208</v>
      </c>
      <c r="AD14" s="20">
        <v>474</v>
      </c>
      <c r="AE14" s="115">
        <v>1071</v>
      </c>
      <c r="AF14" s="20">
        <v>694</v>
      </c>
      <c r="AG14" s="62">
        <v>211</v>
      </c>
      <c r="AH14" s="78">
        <v>260</v>
      </c>
      <c r="AI14" s="20">
        <v>228</v>
      </c>
      <c r="AJ14" s="20"/>
      <c r="AK14" s="20">
        <v>385</v>
      </c>
      <c r="AL14" s="20">
        <v>679</v>
      </c>
      <c r="AM14" s="20">
        <v>208</v>
      </c>
      <c r="AN14" s="20">
        <v>140</v>
      </c>
      <c r="AO14" s="20">
        <v>1098</v>
      </c>
      <c r="AP14" s="20">
        <v>169</v>
      </c>
      <c r="AQ14" s="20">
        <v>181</v>
      </c>
      <c r="AR14" s="20">
        <v>1079</v>
      </c>
      <c r="AS14" s="20">
        <v>644</v>
      </c>
      <c r="AT14" s="20">
        <v>368</v>
      </c>
      <c r="AU14" s="20">
        <v>418</v>
      </c>
      <c r="AV14" s="20">
        <v>1816</v>
      </c>
      <c r="AW14" s="20">
        <v>1475</v>
      </c>
      <c r="AX14" s="20">
        <v>450</v>
      </c>
      <c r="AY14" s="20">
        <v>669</v>
      </c>
      <c r="AZ14" s="20">
        <v>74</v>
      </c>
      <c r="BA14" s="20">
        <v>666</v>
      </c>
      <c r="BB14" s="20">
        <v>2548</v>
      </c>
      <c r="BC14" s="62">
        <v>129</v>
      </c>
    </row>
    <row r="15" spans="2:55" x14ac:dyDescent="0.25">
      <c r="B15" s="135"/>
      <c r="C15" s="78"/>
      <c r="D15" s="20"/>
      <c r="E15" s="20"/>
      <c r="F15" s="20"/>
      <c r="G15" s="20"/>
      <c r="H15" s="62"/>
      <c r="I15" s="20"/>
      <c r="J15" s="20"/>
      <c r="K15" s="20"/>
      <c r="L15" s="20"/>
      <c r="M15" s="20"/>
      <c r="N15" s="62"/>
      <c r="O15" s="78">
        <v>348</v>
      </c>
      <c r="P15" s="20">
        <v>423</v>
      </c>
      <c r="Q15" s="20">
        <v>537</v>
      </c>
      <c r="R15" s="20">
        <v>561</v>
      </c>
      <c r="S15" s="20">
        <v>75</v>
      </c>
      <c r="T15" s="20">
        <v>109</v>
      </c>
      <c r="U15" s="20">
        <v>884</v>
      </c>
      <c r="V15" s="20">
        <v>285</v>
      </c>
      <c r="W15" s="20">
        <v>302</v>
      </c>
      <c r="X15" s="20">
        <v>250</v>
      </c>
      <c r="Y15" s="20">
        <v>562</v>
      </c>
      <c r="Z15" s="20">
        <v>3016</v>
      </c>
      <c r="AA15" s="20">
        <v>1673</v>
      </c>
      <c r="AB15" s="20">
        <v>152</v>
      </c>
      <c r="AC15" s="20">
        <v>683</v>
      </c>
      <c r="AD15" s="20">
        <v>162</v>
      </c>
      <c r="AE15" s="115">
        <v>2810</v>
      </c>
      <c r="AF15" s="20">
        <v>849</v>
      </c>
      <c r="AG15" s="62">
        <v>939</v>
      </c>
      <c r="AH15" s="78"/>
      <c r="AI15" s="20">
        <v>92</v>
      </c>
      <c r="AJ15" s="20">
        <v>658</v>
      </c>
      <c r="AK15" s="20"/>
      <c r="AL15" s="20">
        <v>396</v>
      </c>
      <c r="AM15" s="20">
        <v>709</v>
      </c>
      <c r="AN15" s="20">
        <v>502</v>
      </c>
      <c r="AO15" s="20"/>
      <c r="AP15" s="20">
        <v>1858</v>
      </c>
      <c r="AQ15" s="20">
        <v>262</v>
      </c>
      <c r="AR15" s="20">
        <v>175</v>
      </c>
      <c r="AS15" s="20">
        <v>389</v>
      </c>
      <c r="AT15" s="20">
        <v>790</v>
      </c>
      <c r="AU15" s="20">
        <v>564</v>
      </c>
      <c r="AV15" s="20">
        <v>14845</v>
      </c>
      <c r="AW15" s="20">
        <v>1215</v>
      </c>
      <c r="AX15" s="20">
        <v>361</v>
      </c>
      <c r="AY15" s="20">
        <v>8919</v>
      </c>
      <c r="AZ15" s="20">
        <v>2295</v>
      </c>
      <c r="BA15" s="20">
        <v>15254</v>
      </c>
      <c r="BB15" s="20">
        <v>707</v>
      </c>
      <c r="BC15" s="62">
        <v>403</v>
      </c>
    </row>
    <row r="16" spans="2:55" x14ac:dyDescent="0.25">
      <c r="B16" s="135"/>
      <c r="C16" s="78"/>
      <c r="D16" s="20"/>
      <c r="E16" s="20"/>
      <c r="F16" s="20"/>
      <c r="G16" s="20"/>
      <c r="H16" s="62"/>
      <c r="I16" s="20"/>
      <c r="J16" s="20"/>
      <c r="K16" s="20"/>
      <c r="L16" s="20"/>
      <c r="M16" s="20"/>
      <c r="N16" s="62"/>
      <c r="O16" s="78"/>
      <c r="P16" s="20">
        <v>526</v>
      </c>
      <c r="Q16" s="20">
        <v>1480</v>
      </c>
      <c r="R16" s="20">
        <v>902</v>
      </c>
      <c r="S16" s="20">
        <v>1066</v>
      </c>
      <c r="T16" s="20">
        <v>382</v>
      </c>
      <c r="U16" s="20">
        <v>181</v>
      </c>
      <c r="V16" s="20">
        <v>247</v>
      </c>
      <c r="W16" s="20">
        <v>484</v>
      </c>
      <c r="X16" s="20">
        <v>1999</v>
      </c>
      <c r="Y16" s="20">
        <v>262</v>
      </c>
      <c r="Z16" s="20">
        <v>2619</v>
      </c>
      <c r="AA16" s="20">
        <v>1732</v>
      </c>
      <c r="AB16" s="20">
        <v>1093</v>
      </c>
      <c r="AC16" s="20">
        <v>3081</v>
      </c>
      <c r="AD16" s="20">
        <v>148</v>
      </c>
      <c r="AE16" s="115">
        <v>265</v>
      </c>
      <c r="AF16" s="20">
        <v>1162</v>
      </c>
      <c r="AG16" s="62">
        <v>371</v>
      </c>
      <c r="AH16" s="78">
        <v>787</v>
      </c>
      <c r="AI16" s="20">
        <v>454</v>
      </c>
      <c r="AJ16" s="20">
        <v>10433</v>
      </c>
      <c r="AK16" s="20"/>
      <c r="AL16" s="20"/>
      <c r="AM16" s="20">
        <v>992</v>
      </c>
      <c r="AN16" s="20">
        <v>292</v>
      </c>
      <c r="AO16" s="20"/>
      <c r="AP16" s="20">
        <v>299</v>
      </c>
      <c r="AQ16" s="20">
        <v>261</v>
      </c>
      <c r="AR16" s="20">
        <v>266</v>
      </c>
      <c r="AS16" s="20">
        <v>239</v>
      </c>
      <c r="AT16" s="20">
        <v>164</v>
      </c>
      <c r="AU16" s="20">
        <v>1996</v>
      </c>
      <c r="AV16" s="20">
        <v>1285</v>
      </c>
      <c r="AW16" s="20">
        <v>1289</v>
      </c>
      <c r="AX16" s="20">
        <v>128</v>
      </c>
      <c r="AY16" s="20">
        <v>3799</v>
      </c>
      <c r="AZ16" s="20">
        <v>389</v>
      </c>
      <c r="BA16" s="20">
        <v>1159</v>
      </c>
      <c r="BB16" s="20">
        <v>729</v>
      </c>
      <c r="BC16" s="62">
        <v>235</v>
      </c>
    </row>
    <row r="17" spans="2:55" x14ac:dyDescent="0.25">
      <c r="B17" s="135"/>
      <c r="C17" s="78"/>
      <c r="D17" s="20"/>
      <c r="E17" s="20"/>
      <c r="F17" s="20"/>
      <c r="G17" s="20"/>
      <c r="H17" s="62"/>
      <c r="I17" s="20"/>
      <c r="J17" s="20"/>
      <c r="K17" s="20"/>
      <c r="L17" s="20"/>
      <c r="M17" s="20"/>
      <c r="N17" s="62"/>
      <c r="O17" s="78">
        <v>1031</v>
      </c>
      <c r="P17" s="20">
        <v>728</v>
      </c>
      <c r="Q17" s="20">
        <v>555</v>
      </c>
      <c r="R17" s="20">
        <v>185</v>
      </c>
      <c r="S17" s="20">
        <v>646</v>
      </c>
      <c r="T17" s="20">
        <v>504</v>
      </c>
      <c r="U17" s="20">
        <v>207</v>
      </c>
      <c r="V17" s="20"/>
      <c r="W17" s="20">
        <v>282</v>
      </c>
      <c r="X17" s="20">
        <v>1204</v>
      </c>
      <c r="Y17" s="20">
        <v>1013</v>
      </c>
      <c r="Z17" s="20">
        <v>411</v>
      </c>
      <c r="AA17" s="20">
        <v>345</v>
      </c>
      <c r="AB17" s="20">
        <v>488</v>
      </c>
      <c r="AC17" s="20">
        <v>5974</v>
      </c>
      <c r="AD17" s="20">
        <v>550</v>
      </c>
      <c r="AE17" s="115">
        <v>594</v>
      </c>
      <c r="AF17" s="20">
        <v>2422</v>
      </c>
      <c r="AG17" s="62">
        <v>249</v>
      </c>
      <c r="AH17" s="78"/>
      <c r="AI17" s="20">
        <v>830</v>
      </c>
      <c r="AJ17" s="20"/>
      <c r="AK17" s="20"/>
      <c r="AL17" s="20">
        <v>328</v>
      </c>
      <c r="AM17" s="20">
        <v>1041</v>
      </c>
      <c r="AN17" s="20">
        <v>875</v>
      </c>
      <c r="AO17" s="20"/>
      <c r="AP17" s="20">
        <v>68</v>
      </c>
      <c r="AQ17" s="20">
        <v>533</v>
      </c>
      <c r="AR17" s="20">
        <v>744</v>
      </c>
      <c r="AS17" s="20">
        <v>259</v>
      </c>
      <c r="AT17" s="20">
        <v>269</v>
      </c>
      <c r="AU17" s="20">
        <v>113</v>
      </c>
      <c r="AV17" s="20">
        <v>27826</v>
      </c>
      <c r="AW17" s="20">
        <v>252</v>
      </c>
      <c r="AX17" s="20">
        <v>511</v>
      </c>
      <c r="AY17" s="20">
        <v>807</v>
      </c>
      <c r="AZ17" s="20">
        <v>320</v>
      </c>
      <c r="BA17" s="20">
        <v>558</v>
      </c>
      <c r="BB17" s="20">
        <v>828</v>
      </c>
      <c r="BC17" s="62">
        <v>3325</v>
      </c>
    </row>
    <row r="18" spans="2:55" x14ac:dyDescent="0.25">
      <c r="B18" s="135"/>
      <c r="C18" s="78"/>
      <c r="D18" s="20"/>
      <c r="E18" s="20"/>
      <c r="F18" s="20"/>
      <c r="G18" s="20"/>
      <c r="H18" s="62"/>
      <c r="I18" s="20"/>
      <c r="J18" s="20"/>
      <c r="K18" s="20"/>
      <c r="L18" s="20"/>
      <c r="M18" s="20"/>
      <c r="N18" s="62"/>
      <c r="O18" s="78">
        <v>1031</v>
      </c>
      <c r="P18" s="20">
        <v>266</v>
      </c>
      <c r="Q18" s="20">
        <v>1676</v>
      </c>
      <c r="R18" s="20">
        <v>1354</v>
      </c>
      <c r="S18" s="20">
        <v>422</v>
      </c>
      <c r="T18" s="20">
        <v>176</v>
      </c>
      <c r="U18" s="20"/>
      <c r="V18" s="20"/>
      <c r="W18" s="20">
        <v>644</v>
      </c>
      <c r="X18" s="20">
        <v>146</v>
      </c>
      <c r="Y18" s="20">
        <v>2329</v>
      </c>
      <c r="Z18" s="20">
        <v>225</v>
      </c>
      <c r="AA18" s="20">
        <v>182</v>
      </c>
      <c r="AB18" s="20">
        <v>1476</v>
      </c>
      <c r="AC18" s="20">
        <v>973</v>
      </c>
      <c r="AD18" s="20">
        <v>1579</v>
      </c>
      <c r="AE18" s="115">
        <v>557</v>
      </c>
      <c r="AF18" s="20">
        <v>155</v>
      </c>
      <c r="AG18" s="62">
        <v>884</v>
      </c>
      <c r="AH18" s="78">
        <v>363</v>
      </c>
      <c r="AI18" s="20">
        <v>674</v>
      </c>
      <c r="AJ18" s="20"/>
      <c r="AK18" s="20"/>
      <c r="AL18" s="20">
        <v>1515</v>
      </c>
      <c r="AM18" s="20">
        <v>963</v>
      </c>
      <c r="AN18" s="20">
        <v>277</v>
      </c>
      <c r="AO18" s="20"/>
      <c r="AP18" s="20"/>
      <c r="AQ18" s="20">
        <v>202</v>
      </c>
      <c r="AR18" s="20">
        <v>1033</v>
      </c>
      <c r="AS18" s="20">
        <v>326</v>
      </c>
      <c r="AT18" s="20">
        <v>1207</v>
      </c>
      <c r="AU18" s="20">
        <v>2463</v>
      </c>
      <c r="AV18" s="20">
        <v>1491</v>
      </c>
      <c r="AW18" s="20">
        <v>186</v>
      </c>
      <c r="AX18" s="20">
        <v>234</v>
      </c>
      <c r="AY18" s="20">
        <v>924</v>
      </c>
      <c r="AZ18" s="20">
        <v>401</v>
      </c>
      <c r="BA18" s="20">
        <v>166</v>
      </c>
      <c r="BB18" s="20">
        <v>1180</v>
      </c>
      <c r="BC18" s="62">
        <v>1497</v>
      </c>
    </row>
    <row r="19" spans="2:55" x14ac:dyDescent="0.25">
      <c r="B19" s="135"/>
      <c r="C19" s="78"/>
      <c r="D19" s="20"/>
      <c r="E19" s="20"/>
      <c r="F19" s="20"/>
      <c r="G19" s="20"/>
      <c r="H19" s="62"/>
      <c r="I19" s="20"/>
      <c r="J19" s="20"/>
      <c r="K19" s="20"/>
      <c r="L19" s="20"/>
      <c r="M19" s="20"/>
      <c r="N19" s="62"/>
      <c r="O19" s="78">
        <v>442</v>
      </c>
      <c r="P19" s="20">
        <v>1247</v>
      </c>
      <c r="Q19" s="20">
        <v>1787</v>
      </c>
      <c r="R19" s="20">
        <v>394</v>
      </c>
      <c r="S19" s="20">
        <v>601</v>
      </c>
      <c r="T19" s="20">
        <v>430</v>
      </c>
      <c r="U19" s="20"/>
      <c r="V19" s="20"/>
      <c r="W19" s="20">
        <v>227</v>
      </c>
      <c r="X19" s="20">
        <v>500</v>
      </c>
      <c r="Y19" s="20">
        <v>459</v>
      </c>
      <c r="Z19" s="20">
        <v>1535</v>
      </c>
      <c r="AA19" s="20">
        <v>888</v>
      </c>
      <c r="AB19" s="20">
        <v>285</v>
      </c>
      <c r="AC19" s="20">
        <v>1980</v>
      </c>
      <c r="AD19" s="20">
        <v>1054</v>
      </c>
      <c r="AE19" s="115">
        <v>2196</v>
      </c>
      <c r="AF19" s="20">
        <v>86</v>
      </c>
      <c r="AG19" s="62">
        <v>495</v>
      </c>
      <c r="AH19" s="78">
        <v>902</v>
      </c>
      <c r="AI19" s="20">
        <v>917</v>
      </c>
      <c r="AJ19" s="20"/>
      <c r="AK19" s="20"/>
      <c r="AL19" s="20">
        <v>835</v>
      </c>
      <c r="AM19" s="20">
        <v>1637</v>
      </c>
      <c r="AN19" s="20">
        <v>494</v>
      </c>
      <c r="AO19" s="20"/>
      <c r="AP19" s="20"/>
      <c r="AQ19" s="20">
        <v>202</v>
      </c>
      <c r="AR19" s="20">
        <v>5807</v>
      </c>
      <c r="AS19" s="20">
        <v>390</v>
      </c>
      <c r="AT19" s="20">
        <v>1436</v>
      </c>
      <c r="AU19" s="20">
        <v>1972</v>
      </c>
      <c r="AV19" s="20">
        <v>947</v>
      </c>
      <c r="AW19" s="20">
        <v>366</v>
      </c>
      <c r="AX19" s="20">
        <v>209</v>
      </c>
      <c r="AY19" s="20">
        <v>376</v>
      </c>
      <c r="AZ19" s="20">
        <v>3577</v>
      </c>
      <c r="BA19" s="20">
        <v>597</v>
      </c>
      <c r="BB19" s="20">
        <v>481</v>
      </c>
      <c r="BC19" s="62">
        <v>929</v>
      </c>
    </row>
    <row r="20" spans="2:55" x14ac:dyDescent="0.25">
      <c r="B20" s="135"/>
      <c r="C20" s="78"/>
      <c r="D20" s="20"/>
      <c r="E20" s="20"/>
      <c r="F20" s="20"/>
      <c r="G20" s="20"/>
      <c r="H20" s="62"/>
      <c r="I20" s="20"/>
      <c r="J20" s="20"/>
      <c r="K20" s="20"/>
      <c r="L20" s="20"/>
      <c r="M20" s="20"/>
      <c r="N20" s="62"/>
      <c r="O20" s="78">
        <v>672</v>
      </c>
      <c r="P20" s="20">
        <v>428</v>
      </c>
      <c r="Q20" s="20">
        <v>1675</v>
      </c>
      <c r="R20" s="20">
        <v>493</v>
      </c>
      <c r="S20" s="20">
        <v>371</v>
      </c>
      <c r="T20" s="20">
        <v>463</v>
      </c>
      <c r="U20" s="20"/>
      <c r="V20" s="20"/>
      <c r="W20" s="20">
        <v>1416</v>
      </c>
      <c r="X20" s="20">
        <v>421</v>
      </c>
      <c r="Y20" s="20">
        <v>2272</v>
      </c>
      <c r="Z20" s="20">
        <v>5352</v>
      </c>
      <c r="AA20" s="20">
        <v>960</v>
      </c>
      <c r="AB20" s="20">
        <v>545</v>
      </c>
      <c r="AC20" s="20">
        <v>1945</v>
      </c>
      <c r="AD20" s="20">
        <v>1210</v>
      </c>
      <c r="AE20" s="115">
        <v>501</v>
      </c>
      <c r="AF20" s="20">
        <v>110</v>
      </c>
      <c r="AG20" s="62">
        <v>990</v>
      </c>
      <c r="AH20" s="78"/>
      <c r="AI20" s="20">
        <v>355</v>
      </c>
      <c r="AJ20" s="20"/>
      <c r="AK20" s="20"/>
      <c r="AL20" s="20">
        <v>1361</v>
      </c>
      <c r="AM20" s="20">
        <v>559</v>
      </c>
      <c r="AN20" s="20">
        <v>642</v>
      </c>
      <c r="AO20" s="20"/>
      <c r="AP20" s="20"/>
      <c r="AQ20" s="20">
        <v>126</v>
      </c>
      <c r="AR20" s="20">
        <v>1857</v>
      </c>
      <c r="AS20" s="20">
        <v>204</v>
      </c>
      <c r="AT20" s="20">
        <v>1037</v>
      </c>
      <c r="AU20" s="20">
        <v>879</v>
      </c>
      <c r="AV20" s="20">
        <v>1036</v>
      </c>
      <c r="AW20" s="20">
        <v>936</v>
      </c>
      <c r="AX20" s="20">
        <v>1711</v>
      </c>
      <c r="AY20" s="20">
        <v>425</v>
      </c>
      <c r="AZ20" s="20">
        <v>680</v>
      </c>
      <c r="BA20" s="20"/>
      <c r="BB20" s="20">
        <v>613</v>
      </c>
      <c r="BC20" s="62">
        <v>389</v>
      </c>
    </row>
    <row r="21" spans="2:55" x14ac:dyDescent="0.25">
      <c r="B21" s="135"/>
      <c r="C21" s="78"/>
      <c r="D21" s="20"/>
      <c r="E21" s="20"/>
      <c r="F21" s="20"/>
      <c r="G21" s="20"/>
      <c r="H21" s="62"/>
      <c r="I21" s="20"/>
      <c r="J21" s="20"/>
      <c r="K21" s="20"/>
      <c r="L21" s="20"/>
      <c r="M21" s="20"/>
      <c r="N21" s="62"/>
      <c r="O21" s="78">
        <v>1783</v>
      </c>
      <c r="P21" s="20">
        <v>914</v>
      </c>
      <c r="Q21" s="20">
        <v>1318</v>
      </c>
      <c r="R21" s="20">
        <v>652</v>
      </c>
      <c r="S21" s="20">
        <v>121</v>
      </c>
      <c r="T21" s="20">
        <v>338</v>
      </c>
      <c r="U21" s="20"/>
      <c r="V21" s="20"/>
      <c r="W21" s="20">
        <v>496</v>
      </c>
      <c r="X21" s="20">
        <v>134</v>
      </c>
      <c r="Y21" s="20">
        <v>950</v>
      </c>
      <c r="Z21" s="20">
        <v>804</v>
      </c>
      <c r="AA21" s="20">
        <v>561</v>
      </c>
      <c r="AB21" s="20">
        <v>524</v>
      </c>
      <c r="AC21" s="20">
        <v>2343</v>
      </c>
      <c r="AD21" s="20">
        <v>3379</v>
      </c>
      <c r="AE21" s="115">
        <v>453</v>
      </c>
      <c r="AF21" s="20">
        <v>1181</v>
      </c>
      <c r="AG21" s="62">
        <v>465</v>
      </c>
      <c r="AH21" s="78">
        <v>626</v>
      </c>
      <c r="AI21" s="20">
        <v>495</v>
      </c>
      <c r="AJ21" s="20"/>
      <c r="AK21" s="20"/>
      <c r="AL21" s="20">
        <v>331</v>
      </c>
      <c r="AM21" s="20">
        <v>444</v>
      </c>
      <c r="AN21" s="20">
        <v>274</v>
      </c>
      <c r="AO21" s="20"/>
      <c r="AP21" s="20"/>
      <c r="AQ21" s="20">
        <v>213</v>
      </c>
      <c r="AR21" s="20">
        <v>914</v>
      </c>
      <c r="AS21" s="20">
        <v>286</v>
      </c>
      <c r="AT21" s="20">
        <v>340</v>
      </c>
      <c r="AU21" s="20">
        <v>675</v>
      </c>
      <c r="AV21" s="20">
        <v>398</v>
      </c>
      <c r="AW21" s="20">
        <v>2832</v>
      </c>
      <c r="AX21" s="20">
        <v>1221</v>
      </c>
      <c r="AY21" s="20">
        <v>462</v>
      </c>
      <c r="AZ21" s="20">
        <v>149</v>
      </c>
      <c r="BA21" s="20"/>
      <c r="BB21" s="20">
        <v>164</v>
      </c>
      <c r="BC21" s="62">
        <v>4667</v>
      </c>
    </row>
    <row r="22" spans="2:55" x14ac:dyDescent="0.25">
      <c r="B22" s="135"/>
      <c r="C22" s="78"/>
      <c r="D22" s="20"/>
      <c r="E22" s="20"/>
      <c r="F22" s="20"/>
      <c r="G22" s="20"/>
      <c r="H22" s="62"/>
      <c r="I22" s="20"/>
      <c r="J22" s="20"/>
      <c r="K22" s="20"/>
      <c r="L22" s="20"/>
      <c r="M22" s="20"/>
      <c r="N22" s="62"/>
      <c r="O22" s="78">
        <v>452</v>
      </c>
      <c r="P22" s="20">
        <v>210</v>
      </c>
      <c r="Q22" s="20">
        <v>688</v>
      </c>
      <c r="R22" s="20">
        <v>383</v>
      </c>
      <c r="S22" s="20">
        <v>333</v>
      </c>
      <c r="T22" s="20">
        <v>175</v>
      </c>
      <c r="U22" s="20"/>
      <c r="V22" s="20"/>
      <c r="W22" s="20"/>
      <c r="X22" s="20">
        <v>685</v>
      </c>
      <c r="Y22" s="20">
        <v>356</v>
      </c>
      <c r="Z22" s="20">
        <v>1519</v>
      </c>
      <c r="AA22" s="20">
        <v>87</v>
      </c>
      <c r="AB22" s="20">
        <v>269</v>
      </c>
      <c r="AC22" s="20">
        <v>2343</v>
      </c>
      <c r="AD22" s="20">
        <v>1150</v>
      </c>
      <c r="AE22" s="115">
        <v>236</v>
      </c>
      <c r="AF22" s="20">
        <v>463</v>
      </c>
      <c r="AG22" s="62">
        <v>285</v>
      </c>
      <c r="AH22" s="78">
        <v>411</v>
      </c>
      <c r="AI22" s="20">
        <v>1877</v>
      </c>
      <c r="AJ22" s="20"/>
      <c r="AK22" s="20"/>
      <c r="AL22" s="20">
        <v>171</v>
      </c>
      <c r="AM22" s="20"/>
      <c r="AN22" s="20">
        <v>892</v>
      </c>
      <c r="AO22" s="20"/>
      <c r="AP22" s="20"/>
      <c r="AQ22" s="20">
        <v>409</v>
      </c>
      <c r="AR22" s="20">
        <v>368</v>
      </c>
      <c r="AS22" s="20">
        <v>282</v>
      </c>
      <c r="AT22" s="20">
        <v>353</v>
      </c>
      <c r="AU22" s="20">
        <v>2096</v>
      </c>
      <c r="AV22" s="20">
        <v>452</v>
      </c>
      <c r="AW22" s="20">
        <v>909</v>
      </c>
      <c r="AX22" s="20">
        <v>2033</v>
      </c>
      <c r="AY22" s="20">
        <v>3446</v>
      </c>
      <c r="AZ22" s="20"/>
      <c r="BA22" s="20"/>
      <c r="BB22" s="20">
        <v>393</v>
      </c>
      <c r="BC22" s="62">
        <v>392</v>
      </c>
    </row>
    <row r="23" spans="2:55" x14ac:dyDescent="0.25">
      <c r="B23" s="135"/>
      <c r="C23" s="78"/>
      <c r="D23" s="20"/>
      <c r="E23" s="20"/>
      <c r="F23" s="20"/>
      <c r="G23" s="20"/>
      <c r="H23" s="62"/>
      <c r="I23" s="20"/>
      <c r="J23" s="20"/>
      <c r="K23" s="20"/>
      <c r="L23" s="20"/>
      <c r="M23" s="20"/>
      <c r="N23" s="62"/>
      <c r="O23" s="78">
        <v>404</v>
      </c>
      <c r="P23" s="20">
        <v>543</v>
      </c>
      <c r="Q23" s="20">
        <v>1379</v>
      </c>
      <c r="R23" s="20">
        <v>733</v>
      </c>
      <c r="S23" s="20">
        <v>861</v>
      </c>
      <c r="T23" s="20">
        <v>3617</v>
      </c>
      <c r="U23" s="20"/>
      <c r="V23" s="20"/>
      <c r="W23" s="20">
        <v>1075</v>
      </c>
      <c r="X23" s="20">
        <v>466</v>
      </c>
      <c r="Y23" s="20">
        <v>206</v>
      </c>
      <c r="Z23" s="20">
        <v>2170</v>
      </c>
      <c r="AA23" s="20">
        <v>187</v>
      </c>
      <c r="AB23" s="20">
        <v>892</v>
      </c>
      <c r="AC23" s="20">
        <v>452</v>
      </c>
      <c r="AD23" s="20">
        <v>188</v>
      </c>
      <c r="AE23" s="115">
        <v>1853</v>
      </c>
      <c r="AF23" s="20">
        <v>5622</v>
      </c>
      <c r="AG23" s="62">
        <v>226</v>
      </c>
      <c r="AH23" s="78">
        <v>589</v>
      </c>
      <c r="AI23" s="20">
        <v>886</v>
      </c>
      <c r="AJ23" s="20"/>
      <c r="AK23" s="20"/>
      <c r="AL23" s="20">
        <v>1146</v>
      </c>
      <c r="AM23" s="20"/>
      <c r="AN23" s="20">
        <v>769</v>
      </c>
      <c r="AO23" s="20"/>
      <c r="AP23" s="20"/>
      <c r="AQ23" s="20">
        <v>168</v>
      </c>
      <c r="AR23" s="20">
        <v>587</v>
      </c>
      <c r="AS23" s="20"/>
      <c r="AT23" s="20"/>
      <c r="AU23" s="20">
        <v>396</v>
      </c>
      <c r="AV23" s="20">
        <v>324</v>
      </c>
      <c r="AW23" s="20">
        <v>792</v>
      </c>
      <c r="AX23" s="20">
        <v>473</v>
      </c>
      <c r="AY23" s="20">
        <v>266</v>
      </c>
      <c r="AZ23" s="20"/>
      <c r="BA23" s="20"/>
      <c r="BB23" s="20">
        <v>105</v>
      </c>
      <c r="BC23" s="62">
        <v>307</v>
      </c>
    </row>
    <row r="24" spans="2:55" x14ac:dyDescent="0.25">
      <c r="B24" s="135"/>
      <c r="C24" s="78"/>
      <c r="D24" s="20"/>
      <c r="E24" s="20"/>
      <c r="F24" s="20"/>
      <c r="G24" s="20"/>
      <c r="H24" s="62"/>
      <c r="I24" s="20"/>
      <c r="J24" s="20"/>
      <c r="K24" s="20"/>
      <c r="L24" s="20"/>
      <c r="M24" s="20"/>
      <c r="N24" s="62"/>
      <c r="O24" s="78"/>
      <c r="P24" s="20">
        <v>292</v>
      </c>
      <c r="Q24" s="20">
        <v>1428</v>
      </c>
      <c r="R24" s="20">
        <v>824</v>
      </c>
      <c r="S24" s="20">
        <v>155</v>
      </c>
      <c r="T24" s="20">
        <v>1138</v>
      </c>
      <c r="U24" s="20"/>
      <c r="V24" s="20"/>
      <c r="W24" s="20">
        <v>956</v>
      </c>
      <c r="X24" s="20">
        <v>1750</v>
      </c>
      <c r="Y24" s="20">
        <v>1613</v>
      </c>
      <c r="Z24" s="20">
        <v>9300</v>
      </c>
      <c r="AA24" s="20"/>
      <c r="AB24" s="20">
        <v>452</v>
      </c>
      <c r="AC24" s="20">
        <v>961</v>
      </c>
      <c r="AD24" s="20">
        <v>299</v>
      </c>
      <c r="AE24" s="115">
        <v>472</v>
      </c>
      <c r="AF24" s="20">
        <v>701</v>
      </c>
      <c r="AG24" s="62">
        <v>1294</v>
      </c>
      <c r="AH24" s="78">
        <v>582</v>
      </c>
      <c r="AI24" s="20">
        <v>633</v>
      </c>
      <c r="AJ24" s="20"/>
      <c r="AK24" s="20"/>
      <c r="AL24" s="20">
        <v>567</v>
      </c>
      <c r="AM24" s="20"/>
      <c r="AN24" s="20">
        <v>219</v>
      </c>
      <c r="AO24" s="20"/>
      <c r="AP24" s="20"/>
      <c r="AQ24" s="20">
        <v>304</v>
      </c>
      <c r="AR24" s="20">
        <v>435</v>
      </c>
      <c r="AS24" s="20"/>
      <c r="AT24" s="20"/>
      <c r="AU24" s="20">
        <v>1372</v>
      </c>
      <c r="AV24" s="20">
        <v>228</v>
      </c>
      <c r="AW24" s="20">
        <v>459</v>
      </c>
      <c r="AX24" s="20">
        <v>555</v>
      </c>
      <c r="AY24" s="20">
        <v>421</v>
      </c>
      <c r="AZ24" s="20"/>
      <c r="BA24" s="20"/>
      <c r="BB24" s="20">
        <v>1208</v>
      </c>
      <c r="BC24" s="62">
        <v>186</v>
      </c>
    </row>
    <row r="25" spans="2:55" x14ac:dyDescent="0.25">
      <c r="B25" s="135"/>
      <c r="C25" s="78"/>
      <c r="D25" s="20"/>
      <c r="E25" s="20"/>
      <c r="F25" s="20"/>
      <c r="G25" s="20"/>
      <c r="H25" s="62"/>
      <c r="I25" s="20"/>
      <c r="J25" s="20"/>
      <c r="K25" s="20"/>
      <c r="L25" s="20"/>
      <c r="M25" s="20"/>
      <c r="N25" s="62"/>
      <c r="O25" s="78"/>
      <c r="P25" s="20">
        <v>275</v>
      </c>
      <c r="Q25" s="20">
        <v>1085</v>
      </c>
      <c r="R25" s="20">
        <v>209</v>
      </c>
      <c r="S25" s="20">
        <v>193</v>
      </c>
      <c r="T25" s="20">
        <v>656</v>
      </c>
      <c r="U25" s="20"/>
      <c r="V25" s="20"/>
      <c r="W25" s="20">
        <v>208</v>
      </c>
      <c r="X25" s="20">
        <v>1664</v>
      </c>
      <c r="Y25" s="20">
        <v>902</v>
      </c>
      <c r="Z25" s="20"/>
      <c r="AA25" s="20"/>
      <c r="AB25" s="20">
        <v>407</v>
      </c>
      <c r="AC25" s="20">
        <v>512</v>
      </c>
      <c r="AD25" s="20">
        <v>241</v>
      </c>
      <c r="AE25" s="115">
        <v>631</v>
      </c>
      <c r="AF25" s="20">
        <v>1239</v>
      </c>
      <c r="AG25" s="62">
        <v>818</v>
      </c>
      <c r="AH25" s="78">
        <v>1595</v>
      </c>
      <c r="AI25" s="20">
        <v>1808</v>
      </c>
      <c r="AJ25" s="20"/>
      <c r="AK25" s="20"/>
      <c r="AL25" s="20">
        <v>678</v>
      </c>
      <c r="AM25" s="20"/>
      <c r="AN25" s="20">
        <v>664</v>
      </c>
      <c r="AO25" s="20"/>
      <c r="AP25" s="20"/>
      <c r="AQ25" s="20"/>
      <c r="AR25" s="20"/>
      <c r="AS25" s="20"/>
      <c r="AT25" s="20"/>
      <c r="AU25" s="20">
        <v>952</v>
      </c>
      <c r="AV25" s="20">
        <v>253</v>
      </c>
      <c r="AW25" s="20">
        <v>356</v>
      </c>
      <c r="AX25" s="20">
        <v>3716</v>
      </c>
      <c r="AY25" s="20">
        <v>2235</v>
      </c>
      <c r="AZ25" s="20"/>
      <c r="BA25" s="20"/>
      <c r="BB25" s="20">
        <v>668</v>
      </c>
      <c r="BC25" s="62">
        <v>399</v>
      </c>
    </row>
    <row r="26" spans="2:55" x14ac:dyDescent="0.25">
      <c r="B26" s="135"/>
      <c r="C26" s="78"/>
      <c r="D26" s="20"/>
      <c r="E26" s="20"/>
      <c r="F26" s="20"/>
      <c r="G26" s="20"/>
      <c r="H26" s="62"/>
      <c r="I26" s="20"/>
      <c r="J26" s="20"/>
      <c r="K26" s="20"/>
      <c r="L26" s="20"/>
      <c r="M26" s="20"/>
      <c r="N26" s="62"/>
      <c r="O26" s="78"/>
      <c r="P26" s="20">
        <v>2245</v>
      </c>
      <c r="Q26" s="20">
        <v>1444</v>
      </c>
      <c r="R26" s="20">
        <v>453</v>
      </c>
      <c r="S26" s="20">
        <v>1444</v>
      </c>
      <c r="T26" s="20">
        <v>3777</v>
      </c>
      <c r="U26" s="20"/>
      <c r="V26" s="20"/>
      <c r="W26" s="20">
        <v>219</v>
      </c>
      <c r="X26" s="20">
        <v>719</v>
      </c>
      <c r="Y26" s="20">
        <v>332</v>
      </c>
      <c r="Z26" s="20"/>
      <c r="AA26" s="20"/>
      <c r="AB26" s="20">
        <v>498</v>
      </c>
      <c r="AC26" s="20">
        <v>677</v>
      </c>
      <c r="AD26" s="20">
        <v>1779</v>
      </c>
      <c r="AE26" s="115">
        <v>856</v>
      </c>
      <c r="AF26" s="20">
        <v>323</v>
      </c>
      <c r="AG26" s="62">
        <v>1754</v>
      </c>
      <c r="AH26" s="78">
        <v>402</v>
      </c>
      <c r="AI26" s="20">
        <v>920</v>
      </c>
      <c r="AJ26" s="20"/>
      <c r="AK26" s="20"/>
      <c r="AL26" s="20">
        <v>337</v>
      </c>
      <c r="AM26" s="20"/>
      <c r="AN26" s="20"/>
      <c r="AO26" s="20"/>
      <c r="AP26" s="20"/>
      <c r="AQ26" s="20"/>
      <c r="AR26" s="20"/>
      <c r="AS26" s="20"/>
      <c r="AT26" s="20"/>
      <c r="AU26" s="20">
        <v>664</v>
      </c>
      <c r="AV26" s="20">
        <v>340</v>
      </c>
      <c r="AW26" s="20">
        <v>422</v>
      </c>
      <c r="AX26" s="20">
        <v>1358</v>
      </c>
      <c r="AY26" s="20">
        <v>240</v>
      </c>
      <c r="AZ26" s="20"/>
      <c r="BA26" s="20"/>
      <c r="BB26" s="20">
        <v>273</v>
      </c>
      <c r="BC26" s="62"/>
    </row>
    <row r="27" spans="2:55" x14ac:dyDescent="0.25">
      <c r="B27" s="135"/>
      <c r="C27" s="78"/>
      <c r="D27" s="20"/>
      <c r="E27" s="20"/>
      <c r="F27" s="20"/>
      <c r="G27" s="20"/>
      <c r="H27" s="62"/>
      <c r="I27" s="20"/>
      <c r="J27" s="20"/>
      <c r="K27" s="20"/>
      <c r="L27" s="20"/>
      <c r="M27" s="20"/>
      <c r="N27" s="62"/>
      <c r="O27" s="78"/>
      <c r="P27" s="20">
        <v>578</v>
      </c>
      <c r="Q27" s="20">
        <v>1306</v>
      </c>
      <c r="R27" s="20">
        <v>2166</v>
      </c>
      <c r="S27" s="20">
        <v>341</v>
      </c>
      <c r="T27" s="20">
        <v>1325</v>
      </c>
      <c r="U27" s="20"/>
      <c r="V27" s="20"/>
      <c r="W27" s="20">
        <v>236</v>
      </c>
      <c r="X27" s="20">
        <v>1063</v>
      </c>
      <c r="Y27" s="20">
        <v>2623</v>
      </c>
      <c r="Z27" s="20"/>
      <c r="AA27" s="20"/>
      <c r="AB27" s="20">
        <v>807</v>
      </c>
      <c r="AC27" s="20">
        <v>443</v>
      </c>
      <c r="AD27" s="20">
        <v>1892</v>
      </c>
      <c r="AE27" s="115">
        <v>969</v>
      </c>
      <c r="AF27" s="20">
        <v>1743</v>
      </c>
      <c r="AG27" s="62">
        <v>321</v>
      </c>
      <c r="AH27" s="78"/>
      <c r="AI27" s="20">
        <v>1647</v>
      </c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>
        <v>484</v>
      </c>
      <c r="AX27" s="20">
        <v>382</v>
      </c>
      <c r="AY27" s="20">
        <v>225</v>
      </c>
      <c r="AZ27" s="20"/>
      <c r="BA27" s="20"/>
      <c r="BB27" s="20">
        <v>849</v>
      </c>
      <c r="BC27" s="62"/>
    </row>
    <row r="28" spans="2:55" x14ac:dyDescent="0.25">
      <c r="B28" s="135"/>
      <c r="C28" s="78"/>
      <c r="D28" s="20"/>
      <c r="E28" s="20"/>
      <c r="F28" s="20"/>
      <c r="G28" s="20"/>
      <c r="H28" s="62"/>
      <c r="I28" s="20"/>
      <c r="J28" s="20"/>
      <c r="K28" s="20"/>
      <c r="L28" s="20"/>
      <c r="M28" s="20"/>
      <c r="N28" s="62"/>
      <c r="O28" s="78"/>
      <c r="P28" s="20"/>
      <c r="Q28" s="20">
        <v>577</v>
      </c>
      <c r="R28" s="20">
        <v>848</v>
      </c>
      <c r="S28" s="20">
        <v>266</v>
      </c>
      <c r="T28" s="20">
        <v>2010</v>
      </c>
      <c r="U28" s="20"/>
      <c r="V28" s="20"/>
      <c r="W28" s="20">
        <v>358</v>
      </c>
      <c r="X28" s="20">
        <v>416</v>
      </c>
      <c r="Y28" s="20">
        <v>9181</v>
      </c>
      <c r="Z28" s="20"/>
      <c r="AA28" s="20"/>
      <c r="AB28" s="20">
        <v>472</v>
      </c>
      <c r="AC28" s="20"/>
      <c r="AD28" s="20">
        <v>995</v>
      </c>
      <c r="AE28" s="115">
        <v>1873</v>
      </c>
      <c r="AF28" s="20">
        <v>243</v>
      </c>
      <c r="AG28" s="62">
        <v>272</v>
      </c>
      <c r="AH28" s="78">
        <v>1952</v>
      </c>
      <c r="AI28" s="20">
        <v>569</v>
      </c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>
        <v>177</v>
      </c>
      <c r="AX28" s="20">
        <v>610</v>
      </c>
      <c r="AY28" s="20">
        <v>5215</v>
      </c>
      <c r="AZ28" s="20"/>
      <c r="BA28" s="20"/>
      <c r="BB28" s="20">
        <v>272</v>
      </c>
      <c r="BC28" s="62"/>
    </row>
    <row r="29" spans="2:55" x14ac:dyDescent="0.25">
      <c r="B29" s="135"/>
      <c r="C29" s="78"/>
      <c r="D29" s="20"/>
      <c r="E29" s="20"/>
      <c r="F29" s="20"/>
      <c r="G29" s="20"/>
      <c r="H29" s="62"/>
      <c r="I29" s="20"/>
      <c r="J29" s="20"/>
      <c r="K29" s="20"/>
      <c r="L29" s="20"/>
      <c r="M29" s="20"/>
      <c r="N29" s="62"/>
      <c r="O29" s="78"/>
      <c r="P29" s="20"/>
      <c r="Q29" s="20">
        <v>943</v>
      </c>
      <c r="R29" s="20">
        <v>172</v>
      </c>
      <c r="S29" s="20"/>
      <c r="T29" s="20">
        <v>3264</v>
      </c>
      <c r="U29" s="20"/>
      <c r="V29" s="20"/>
      <c r="W29" s="20"/>
      <c r="X29" s="20">
        <v>1220</v>
      </c>
      <c r="Y29" s="20">
        <v>1042</v>
      </c>
      <c r="Z29" s="20"/>
      <c r="AA29" s="20"/>
      <c r="AB29" s="20">
        <v>770</v>
      </c>
      <c r="AC29" s="20"/>
      <c r="AD29" s="20">
        <v>2192</v>
      </c>
      <c r="AE29" s="115">
        <v>278</v>
      </c>
      <c r="AF29" s="20">
        <v>331</v>
      </c>
      <c r="AG29" s="62">
        <v>2739</v>
      </c>
      <c r="AH29" s="78">
        <v>970</v>
      </c>
      <c r="AI29" s="20">
        <v>4386</v>
      </c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>
        <v>198</v>
      </c>
      <c r="AX29" s="20">
        <v>1345</v>
      </c>
      <c r="AY29" s="20">
        <v>284</v>
      </c>
      <c r="AZ29" s="20"/>
      <c r="BA29" s="20"/>
      <c r="BB29" s="20">
        <v>195</v>
      </c>
      <c r="BC29" s="62"/>
    </row>
    <row r="30" spans="2:55" x14ac:dyDescent="0.25">
      <c r="B30" s="135"/>
      <c r="C30" s="78"/>
      <c r="D30" s="20"/>
      <c r="E30" s="20"/>
      <c r="F30" s="20"/>
      <c r="G30" s="20"/>
      <c r="H30" s="62"/>
      <c r="I30" s="20"/>
      <c r="J30" s="20"/>
      <c r="K30" s="20"/>
      <c r="L30" s="20"/>
      <c r="M30" s="20"/>
      <c r="N30" s="62"/>
      <c r="O30" s="78"/>
      <c r="P30" s="20"/>
      <c r="Q30" s="20">
        <v>873</v>
      </c>
      <c r="R30" s="20"/>
      <c r="S30" s="20"/>
      <c r="T30" s="20">
        <v>1553</v>
      </c>
      <c r="U30" s="20"/>
      <c r="V30" s="20"/>
      <c r="W30" s="20">
        <v>696</v>
      </c>
      <c r="X30" s="20">
        <v>2019</v>
      </c>
      <c r="Y30" s="20">
        <v>1496</v>
      </c>
      <c r="Z30" s="20"/>
      <c r="AA30" s="20"/>
      <c r="AB30" s="20">
        <v>843</v>
      </c>
      <c r="AC30" s="20"/>
      <c r="AD30" s="20">
        <v>842</v>
      </c>
      <c r="AE30" s="115">
        <v>674</v>
      </c>
      <c r="AF30" s="20">
        <v>1485</v>
      </c>
      <c r="AG30" s="62">
        <v>1490</v>
      </c>
      <c r="AH30" s="78">
        <v>486</v>
      </c>
      <c r="AI30" s="20">
        <v>1884</v>
      </c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>
        <v>616</v>
      </c>
      <c r="AX30" s="20">
        <v>330</v>
      </c>
      <c r="AY30" s="20">
        <v>205</v>
      </c>
      <c r="AZ30" s="20"/>
      <c r="BA30" s="20"/>
      <c r="BB30" s="20">
        <v>380</v>
      </c>
      <c r="BC30" s="62"/>
    </row>
    <row r="31" spans="2:55" x14ac:dyDescent="0.25">
      <c r="B31" s="135"/>
      <c r="C31" s="78"/>
      <c r="D31" s="20"/>
      <c r="E31" s="20"/>
      <c r="F31" s="20"/>
      <c r="G31" s="20"/>
      <c r="H31" s="62"/>
      <c r="I31" s="20"/>
      <c r="J31" s="20"/>
      <c r="K31" s="20"/>
      <c r="L31" s="20"/>
      <c r="M31" s="20"/>
      <c r="N31" s="62"/>
      <c r="O31" s="78"/>
      <c r="P31" s="20"/>
      <c r="Q31" s="20">
        <v>285</v>
      </c>
      <c r="R31" s="20"/>
      <c r="S31" s="20"/>
      <c r="T31" s="20">
        <v>371</v>
      </c>
      <c r="U31" s="20"/>
      <c r="V31" s="20"/>
      <c r="W31" s="20">
        <v>414</v>
      </c>
      <c r="X31" s="20">
        <v>1761</v>
      </c>
      <c r="Y31" s="20">
        <v>3471</v>
      </c>
      <c r="Z31" s="20"/>
      <c r="AA31" s="20"/>
      <c r="AB31" s="20">
        <v>250</v>
      </c>
      <c r="AC31" s="20"/>
      <c r="AD31" s="20">
        <v>952</v>
      </c>
      <c r="AE31" s="115">
        <v>307</v>
      </c>
      <c r="AF31" s="20">
        <v>1027</v>
      </c>
      <c r="AG31" s="62">
        <v>536</v>
      </c>
      <c r="AH31" s="78">
        <v>506</v>
      </c>
      <c r="AI31" s="20">
        <v>668</v>
      </c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>
        <v>600</v>
      </c>
      <c r="AX31" s="20">
        <v>1506</v>
      </c>
      <c r="AY31" s="20">
        <v>229</v>
      </c>
      <c r="AZ31" s="20"/>
      <c r="BA31" s="20"/>
      <c r="BB31" s="20">
        <v>225</v>
      </c>
      <c r="BC31" s="62"/>
    </row>
    <row r="32" spans="2:55" x14ac:dyDescent="0.25">
      <c r="B32" s="135"/>
      <c r="C32" s="78"/>
      <c r="D32" s="20"/>
      <c r="E32" s="20"/>
      <c r="F32" s="20"/>
      <c r="G32" s="20"/>
      <c r="H32" s="62"/>
      <c r="I32" s="20"/>
      <c r="J32" s="20"/>
      <c r="K32" s="20"/>
      <c r="L32" s="20"/>
      <c r="M32" s="20"/>
      <c r="N32" s="62"/>
      <c r="O32" s="78"/>
      <c r="P32" s="20"/>
      <c r="Q32" s="20">
        <v>902</v>
      </c>
      <c r="R32" s="20"/>
      <c r="S32" s="20"/>
      <c r="T32" s="20">
        <v>1275</v>
      </c>
      <c r="U32" s="20"/>
      <c r="V32" s="20"/>
      <c r="W32" s="20">
        <v>788</v>
      </c>
      <c r="X32" s="20">
        <v>4386</v>
      </c>
      <c r="Y32" s="20">
        <v>443</v>
      </c>
      <c r="Z32" s="20"/>
      <c r="AA32" s="20"/>
      <c r="AB32" s="20">
        <v>412</v>
      </c>
      <c r="AC32" s="20"/>
      <c r="AD32" s="20">
        <v>329</v>
      </c>
      <c r="AE32" s="115">
        <v>732</v>
      </c>
      <c r="AF32" s="20">
        <v>729</v>
      </c>
      <c r="AG32" s="62">
        <v>318</v>
      </c>
      <c r="AH32" s="78"/>
      <c r="AI32" s="20">
        <v>348</v>
      </c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>
        <v>714</v>
      </c>
      <c r="AX32" s="20">
        <v>2659</v>
      </c>
      <c r="AY32" s="20">
        <v>11667</v>
      </c>
      <c r="AZ32" s="20"/>
      <c r="BA32" s="20"/>
      <c r="BB32" s="20">
        <v>249</v>
      </c>
      <c r="BC32" s="62"/>
    </row>
    <row r="33" spans="2:55" x14ac:dyDescent="0.25">
      <c r="B33" s="135"/>
      <c r="C33" s="78"/>
      <c r="D33" s="20"/>
      <c r="E33" s="20"/>
      <c r="F33" s="20"/>
      <c r="G33" s="20"/>
      <c r="H33" s="62"/>
      <c r="I33" s="20"/>
      <c r="J33" s="20"/>
      <c r="K33" s="20"/>
      <c r="L33" s="20"/>
      <c r="M33" s="20"/>
      <c r="N33" s="62"/>
      <c r="O33" s="78"/>
      <c r="P33" s="20"/>
      <c r="Q33" s="20">
        <v>233</v>
      </c>
      <c r="R33" s="20"/>
      <c r="S33" s="20"/>
      <c r="T33" s="20">
        <v>407</v>
      </c>
      <c r="U33" s="20"/>
      <c r="V33" s="20"/>
      <c r="W33" s="20">
        <v>357</v>
      </c>
      <c r="X33" s="20">
        <v>1489</v>
      </c>
      <c r="Y33" s="20">
        <v>476</v>
      </c>
      <c r="Z33" s="20"/>
      <c r="AA33" s="20"/>
      <c r="AB33" s="20">
        <v>322</v>
      </c>
      <c r="AC33" s="20"/>
      <c r="AD33" s="20">
        <v>344</v>
      </c>
      <c r="AE33" s="115">
        <v>1666</v>
      </c>
      <c r="AF33" s="20">
        <v>359</v>
      </c>
      <c r="AG33" s="62">
        <v>4392</v>
      </c>
      <c r="AH33" s="78"/>
      <c r="AI33" s="20">
        <v>452</v>
      </c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>
        <v>248</v>
      </c>
      <c r="AX33" s="20">
        <v>1079</v>
      </c>
      <c r="AY33" s="20">
        <v>549</v>
      </c>
      <c r="AZ33" s="20"/>
      <c r="BA33" s="20"/>
      <c r="BB33" s="20">
        <v>86</v>
      </c>
      <c r="BC33" s="62"/>
    </row>
    <row r="34" spans="2:55" x14ac:dyDescent="0.25">
      <c r="B34" s="135"/>
      <c r="C34" s="78"/>
      <c r="D34" s="20"/>
      <c r="E34" s="20"/>
      <c r="F34" s="20"/>
      <c r="G34" s="20"/>
      <c r="H34" s="62"/>
      <c r="I34" s="20"/>
      <c r="J34" s="20"/>
      <c r="K34" s="20"/>
      <c r="L34" s="20"/>
      <c r="M34" s="20"/>
      <c r="N34" s="62"/>
      <c r="O34" s="78"/>
      <c r="P34" s="20"/>
      <c r="Q34" s="20">
        <v>1309</v>
      </c>
      <c r="R34" s="20"/>
      <c r="S34" s="20"/>
      <c r="T34" s="20">
        <v>127</v>
      </c>
      <c r="U34" s="20"/>
      <c r="V34" s="20"/>
      <c r="W34" s="20">
        <v>352</v>
      </c>
      <c r="X34" s="20">
        <v>2196</v>
      </c>
      <c r="Y34" s="20">
        <v>437</v>
      </c>
      <c r="Z34" s="20"/>
      <c r="AA34" s="20"/>
      <c r="AB34" s="20">
        <v>296</v>
      </c>
      <c r="AC34" s="20"/>
      <c r="AD34" s="20">
        <v>238</v>
      </c>
      <c r="AE34" s="115">
        <v>986</v>
      </c>
      <c r="AF34" s="20">
        <v>1550</v>
      </c>
      <c r="AG34" s="62">
        <v>3725</v>
      </c>
      <c r="AH34" s="78"/>
      <c r="AI34" s="20">
        <v>392</v>
      </c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>
        <v>811</v>
      </c>
      <c r="AX34" s="20">
        <v>589</v>
      </c>
      <c r="AY34" s="20">
        <v>547</v>
      </c>
      <c r="AZ34" s="20"/>
      <c r="BA34" s="20"/>
      <c r="BB34" s="20"/>
      <c r="BC34" s="62"/>
    </row>
    <row r="35" spans="2:55" x14ac:dyDescent="0.25">
      <c r="B35" s="135"/>
      <c r="C35" s="78"/>
      <c r="D35" s="20"/>
      <c r="E35" s="20"/>
      <c r="F35" s="20"/>
      <c r="G35" s="20"/>
      <c r="H35" s="62"/>
      <c r="I35" s="20"/>
      <c r="J35" s="20"/>
      <c r="K35" s="20"/>
      <c r="L35" s="20"/>
      <c r="M35" s="20"/>
      <c r="N35" s="62"/>
      <c r="O35" s="78"/>
      <c r="P35" s="20"/>
      <c r="Q35" s="20">
        <v>230</v>
      </c>
      <c r="R35" s="20"/>
      <c r="S35" s="20"/>
      <c r="T35" s="20">
        <v>458</v>
      </c>
      <c r="U35" s="20"/>
      <c r="V35" s="20"/>
      <c r="W35" s="20">
        <v>500</v>
      </c>
      <c r="X35" s="20">
        <v>340</v>
      </c>
      <c r="Y35" s="20">
        <v>1058</v>
      </c>
      <c r="Z35" s="20"/>
      <c r="AA35" s="20"/>
      <c r="AB35" s="20">
        <v>704</v>
      </c>
      <c r="AC35" s="20"/>
      <c r="AD35" s="20">
        <v>284</v>
      </c>
      <c r="AE35" s="115">
        <v>586</v>
      </c>
      <c r="AF35" s="20">
        <v>138</v>
      </c>
      <c r="AG35" s="62">
        <v>852</v>
      </c>
      <c r="AH35" s="78"/>
      <c r="AI35" s="20">
        <v>65</v>
      </c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>
        <v>364</v>
      </c>
      <c r="AX35" s="20">
        <v>841</v>
      </c>
      <c r="AY35" s="20">
        <v>2367</v>
      </c>
      <c r="AZ35" s="20"/>
      <c r="BA35" s="20"/>
      <c r="BB35" s="20"/>
      <c r="BC35" s="62"/>
    </row>
    <row r="36" spans="2:55" x14ac:dyDescent="0.25">
      <c r="B36" s="135"/>
      <c r="C36" s="78"/>
      <c r="D36" s="20"/>
      <c r="E36" s="20"/>
      <c r="F36" s="20"/>
      <c r="G36" s="20"/>
      <c r="H36" s="62"/>
      <c r="I36" s="20"/>
      <c r="J36" s="20"/>
      <c r="K36" s="20"/>
      <c r="L36" s="20"/>
      <c r="M36" s="20"/>
      <c r="N36" s="62"/>
      <c r="O36" s="78"/>
      <c r="P36" s="20"/>
      <c r="Q36" s="20">
        <v>244</v>
      </c>
      <c r="R36" s="20"/>
      <c r="S36" s="20"/>
      <c r="T36" s="20">
        <v>198</v>
      </c>
      <c r="U36" s="20"/>
      <c r="V36" s="20"/>
      <c r="W36" s="20">
        <v>900</v>
      </c>
      <c r="X36" s="20">
        <v>613</v>
      </c>
      <c r="Y36" s="20">
        <v>137</v>
      </c>
      <c r="Z36" s="20"/>
      <c r="AA36" s="20"/>
      <c r="AB36" s="20">
        <v>1660</v>
      </c>
      <c r="AC36" s="20"/>
      <c r="AD36" s="20">
        <v>1438</v>
      </c>
      <c r="AE36" s="115">
        <v>908</v>
      </c>
      <c r="AF36" s="20">
        <v>5093</v>
      </c>
      <c r="AG36" s="62">
        <v>851</v>
      </c>
      <c r="AH36" s="78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>
        <v>165</v>
      </c>
      <c r="AX36" s="20">
        <v>1549</v>
      </c>
      <c r="AY36" s="20">
        <v>808</v>
      </c>
      <c r="AZ36" s="20"/>
      <c r="BA36" s="20"/>
      <c r="BB36" s="20"/>
      <c r="BC36" s="62"/>
    </row>
    <row r="37" spans="2:55" x14ac:dyDescent="0.25">
      <c r="B37" s="135"/>
      <c r="C37" s="78"/>
      <c r="D37" s="20"/>
      <c r="E37" s="20"/>
      <c r="F37" s="20"/>
      <c r="G37" s="20"/>
      <c r="H37" s="62"/>
      <c r="I37" s="20"/>
      <c r="J37" s="20"/>
      <c r="K37" s="20"/>
      <c r="L37" s="20"/>
      <c r="M37" s="20"/>
      <c r="N37" s="62"/>
      <c r="O37" s="78"/>
      <c r="P37" s="20"/>
      <c r="Q37" s="20">
        <v>244</v>
      </c>
      <c r="R37" s="20"/>
      <c r="S37" s="20"/>
      <c r="T37" s="20">
        <v>77</v>
      </c>
      <c r="U37" s="20"/>
      <c r="V37" s="20"/>
      <c r="W37" s="20">
        <v>1028</v>
      </c>
      <c r="X37" s="20">
        <v>887</v>
      </c>
      <c r="Y37" s="20">
        <v>1193</v>
      </c>
      <c r="Z37" s="20"/>
      <c r="AA37" s="20"/>
      <c r="AB37" s="20">
        <v>843</v>
      </c>
      <c r="AC37" s="20"/>
      <c r="AD37" s="20">
        <v>1151</v>
      </c>
      <c r="AE37" s="115">
        <v>965</v>
      </c>
      <c r="AF37" s="20">
        <v>3307</v>
      </c>
      <c r="AG37" s="62">
        <v>420</v>
      </c>
      <c r="AH37" s="78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>
        <v>61</v>
      </c>
      <c r="AX37" s="20">
        <v>3275</v>
      </c>
      <c r="AY37" s="20">
        <v>858</v>
      </c>
      <c r="AZ37" s="20"/>
      <c r="BA37" s="20"/>
      <c r="BB37" s="20"/>
      <c r="BC37" s="62"/>
    </row>
    <row r="38" spans="2:55" x14ac:dyDescent="0.25">
      <c r="B38" s="135"/>
      <c r="C38" s="78"/>
      <c r="D38" s="20"/>
      <c r="E38" s="20"/>
      <c r="F38" s="20"/>
      <c r="G38" s="20"/>
      <c r="H38" s="62"/>
      <c r="I38" s="20"/>
      <c r="J38" s="20"/>
      <c r="K38" s="20"/>
      <c r="L38" s="20"/>
      <c r="M38" s="20"/>
      <c r="N38" s="62"/>
      <c r="O38" s="78"/>
      <c r="P38" s="20"/>
      <c r="Q38" s="20">
        <v>505</v>
      </c>
      <c r="R38" s="20"/>
      <c r="S38" s="20"/>
      <c r="T38" s="20"/>
      <c r="U38" s="20"/>
      <c r="V38" s="20"/>
      <c r="W38" s="20">
        <v>726</v>
      </c>
      <c r="X38" s="20">
        <v>836</v>
      </c>
      <c r="Y38" s="20">
        <v>237</v>
      </c>
      <c r="Z38" s="20"/>
      <c r="AA38" s="20"/>
      <c r="AB38" s="20">
        <v>1894</v>
      </c>
      <c r="AC38" s="20"/>
      <c r="AD38" s="20">
        <v>686</v>
      </c>
      <c r="AE38" s="115">
        <v>975</v>
      </c>
      <c r="AF38" s="20">
        <v>319</v>
      </c>
      <c r="AG38" s="62">
        <v>635</v>
      </c>
      <c r="AH38" s="78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>
        <v>244</v>
      </c>
      <c r="AX38" s="20">
        <v>833</v>
      </c>
      <c r="AY38" s="20">
        <v>8050</v>
      </c>
      <c r="AZ38" s="20"/>
      <c r="BA38" s="20"/>
      <c r="BB38" s="20"/>
      <c r="BC38" s="62"/>
    </row>
    <row r="39" spans="2:55" x14ac:dyDescent="0.25">
      <c r="B39" s="135"/>
      <c r="C39" s="78"/>
      <c r="D39" s="20"/>
      <c r="E39" s="20"/>
      <c r="F39" s="20"/>
      <c r="G39" s="20"/>
      <c r="H39" s="62"/>
      <c r="I39" s="20"/>
      <c r="J39" s="20"/>
      <c r="K39" s="20"/>
      <c r="L39" s="20"/>
      <c r="M39" s="20"/>
      <c r="N39" s="62"/>
      <c r="O39" s="78"/>
      <c r="P39" s="20"/>
      <c r="Q39" s="20">
        <v>440</v>
      </c>
      <c r="R39" s="20"/>
      <c r="S39" s="20"/>
      <c r="T39" s="20"/>
      <c r="U39" s="20"/>
      <c r="V39" s="20"/>
      <c r="W39" s="20">
        <v>474</v>
      </c>
      <c r="X39" s="20">
        <v>438</v>
      </c>
      <c r="Y39" s="20">
        <v>199</v>
      </c>
      <c r="Z39" s="20"/>
      <c r="AA39" s="20"/>
      <c r="AB39" s="20">
        <v>317</v>
      </c>
      <c r="AC39" s="20"/>
      <c r="AD39" s="20">
        <v>1615</v>
      </c>
      <c r="AE39" s="115">
        <v>574</v>
      </c>
      <c r="AF39" s="20">
        <v>506</v>
      </c>
      <c r="AG39" s="62"/>
      <c r="AH39" s="78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>
        <v>741</v>
      </c>
      <c r="AX39" s="20"/>
      <c r="AY39" s="20">
        <v>60</v>
      </c>
      <c r="AZ39" s="20"/>
      <c r="BA39" s="20"/>
      <c r="BB39" s="20"/>
      <c r="BC39" s="62"/>
    </row>
    <row r="40" spans="2:55" x14ac:dyDescent="0.25">
      <c r="B40" s="135"/>
      <c r="C40" s="78"/>
      <c r="D40" s="20"/>
      <c r="E40" s="20"/>
      <c r="F40" s="20"/>
      <c r="G40" s="20"/>
      <c r="H40" s="62"/>
      <c r="I40" s="20"/>
      <c r="J40" s="20"/>
      <c r="K40" s="20"/>
      <c r="L40" s="20"/>
      <c r="M40" s="20"/>
      <c r="N40" s="62"/>
      <c r="O40" s="78"/>
      <c r="P40" s="20"/>
      <c r="Q40" s="20">
        <v>948</v>
      </c>
      <c r="R40" s="20"/>
      <c r="S40" s="20"/>
      <c r="T40" s="20"/>
      <c r="U40" s="20"/>
      <c r="V40" s="20"/>
      <c r="W40" s="20">
        <v>289</v>
      </c>
      <c r="X40" s="20">
        <v>528</v>
      </c>
      <c r="Y40" s="20">
        <v>203</v>
      </c>
      <c r="Z40" s="20"/>
      <c r="AA40" s="20"/>
      <c r="AB40" s="20">
        <v>3144</v>
      </c>
      <c r="AC40" s="20"/>
      <c r="AD40" s="20">
        <v>319</v>
      </c>
      <c r="AE40" s="115">
        <v>929</v>
      </c>
      <c r="AF40" s="20">
        <v>3000</v>
      </c>
      <c r="AG40" s="62"/>
      <c r="AH40" s="78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>
        <v>138</v>
      </c>
      <c r="AX40" s="20"/>
      <c r="AY40" s="20">
        <v>313</v>
      </c>
      <c r="AZ40" s="20"/>
      <c r="BA40" s="20"/>
      <c r="BB40" s="20"/>
      <c r="BC40" s="62"/>
    </row>
    <row r="41" spans="2:55" x14ac:dyDescent="0.25">
      <c r="B41" s="135"/>
      <c r="C41" s="78"/>
      <c r="D41" s="20"/>
      <c r="E41" s="20"/>
      <c r="F41" s="20"/>
      <c r="G41" s="20"/>
      <c r="H41" s="62"/>
      <c r="I41" s="20"/>
      <c r="J41" s="20"/>
      <c r="K41" s="20"/>
      <c r="L41" s="20"/>
      <c r="M41" s="20"/>
      <c r="N41" s="62"/>
      <c r="O41" s="78"/>
      <c r="P41" s="20"/>
      <c r="Q41" s="20">
        <v>1742</v>
      </c>
      <c r="R41" s="20"/>
      <c r="S41" s="20"/>
      <c r="T41" s="20"/>
      <c r="U41" s="20"/>
      <c r="V41" s="20"/>
      <c r="W41" s="20"/>
      <c r="X41" s="20">
        <v>387</v>
      </c>
      <c r="Y41" s="20">
        <v>346</v>
      </c>
      <c r="Z41" s="20"/>
      <c r="AA41" s="20"/>
      <c r="AB41" s="20">
        <v>2714</v>
      </c>
      <c r="AC41" s="20"/>
      <c r="AD41" s="20">
        <v>4833</v>
      </c>
      <c r="AE41" s="115">
        <v>647</v>
      </c>
      <c r="AF41" s="20">
        <v>774</v>
      </c>
      <c r="AG41" s="62"/>
      <c r="AH41" s="78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>
        <v>204</v>
      </c>
      <c r="AX41" s="20"/>
      <c r="AY41" s="20">
        <v>172</v>
      </c>
      <c r="AZ41" s="20"/>
      <c r="BA41" s="20"/>
      <c r="BB41" s="20"/>
      <c r="BC41" s="62"/>
    </row>
    <row r="42" spans="2:55" x14ac:dyDescent="0.25">
      <c r="B42" s="135"/>
      <c r="C42" s="78"/>
      <c r="D42" s="20"/>
      <c r="E42" s="20"/>
      <c r="F42" s="20"/>
      <c r="G42" s="20"/>
      <c r="H42" s="62"/>
      <c r="I42" s="20"/>
      <c r="J42" s="20"/>
      <c r="K42" s="20"/>
      <c r="L42" s="20"/>
      <c r="M42" s="20"/>
      <c r="N42" s="62"/>
      <c r="O42" s="78"/>
      <c r="P42" s="20"/>
      <c r="Q42" s="20">
        <v>1411</v>
      </c>
      <c r="R42" s="20"/>
      <c r="S42" s="20"/>
      <c r="T42" s="20"/>
      <c r="U42" s="20"/>
      <c r="V42" s="20"/>
      <c r="W42" s="20"/>
      <c r="X42" s="20">
        <v>373</v>
      </c>
      <c r="Y42" s="20">
        <v>1036</v>
      </c>
      <c r="Z42" s="20"/>
      <c r="AA42" s="20"/>
      <c r="AB42" s="20">
        <v>2862</v>
      </c>
      <c r="AC42" s="20"/>
      <c r="AD42" s="20">
        <v>1176</v>
      </c>
      <c r="AE42" s="115">
        <v>1004</v>
      </c>
      <c r="AF42" s="20">
        <v>206</v>
      </c>
      <c r="AG42" s="62"/>
      <c r="AH42" s="78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62"/>
    </row>
    <row r="43" spans="2:55" x14ac:dyDescent="0.25">
      <c r="B43" s="135"/>
      <c r="C43" s="78"/>
      <c r="D43" s="20"/>
      <c r="E43" s="20"/>
      <c r="F43" s="20"/>
      <c r="G43" s="20"/>
      <c r="H43" s="62"/>
      <c r="I43" s="20"/>
      <c r="J43" s="20"/>
      <c r="K43" s="20"/>
      <c r="L43" s="20"/>
      <c r="M43" s="20"/>
      <c r="N43" s="62"/>
      <c r="O43" s="78"/>
      <c r="P43" s="20"/>
      <c r="Q43" s="20">
        <v>188</v>
      </c>
      <c r="R43" s="20"/>
      <c r="S43" s="20"/>
      <c r="T43" s="20"/>
      <c r="U43" s="20"/>
      <c r="V43" s="20"/>
      <c r="W43" s="20"/>
      <c r="X43" s="20">
        <v>426</v>
      </c>
      <c r="Y43" s="20">
        <v>371</v>
      </c>
      <c r="Z43" s="20"/>
      <c r="AA43" s="20"/>
      <c r="AB43" s="20">
        <v>1795</v>
      </c>
      <c r="AC43" s="20"/>
      <c r="AD43" s="20">
        <v>1299</v>
      </c>
      <c r="AE43" s="115">
        <v>6137</v>
      </c>
      <c r="AF43" s="20">
        <v>574</v>
      </c>
      <c r="AG43" s="62"/>
      <c r="AH43" s="78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62"/>
    </row>
    <row r="44" spans="2:55" x14ac:dyDescent="0.25">
      <c r="B44" s="135"/>
      <c r="C44" s="78"/>
      <c r="D44" s="20"/>
      <c r="E44" s="20"/>
      <c r="F44" s="20"/>
      <c r="G44" s="20"/>
      <c r="H44" s="62"/>
      <c r="I44" s="20"/>
      <c r="J44" s="20"/>
      <c r="K44" s="20"/>
      <c r="L44" s="20"/>
      <c r="M44" s="20"/>
      <c r="N44" s="62"/>
      <c r="O44" s="78"/>
      <c r="P44" s="20"/>
      <c r="Q44" s="20">
        <v>1052</v>
      </c>
      <c r="R44" s="20"/>
      <c r="S44" s="20"/>
      <c r="T44" s="20"/>
      <c r="U44" s="20"/>
      <c r="V44" s="20"/>
      <c r="W44" s="20"/>
      <c r="X44" s="20"/>
      <c r="Y44" s="20">
        <v>321</v>
      </c>
      <c r="Z44" s="20"/>
      <c r="AA44" s="20"/>
      <c r="AB44" s="20">
        <v>1808</v>
      </c>
      <c r="AC44" s="20"/>
      <c r="AD44" s="20">
        <v>949</v>
      </c>
      <c r="AE44" s="115">
        <v>290</v>
      </c>
      <c r="AF44" s="20">
        <v>1829</v>
      </c>
      <c r="AG44" s="62"/>
      <c r="AH44" s="78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62"/>
    </row>
    <row r="45" spans="2:55" x14ac:dyDescent="0.25">
      <c r="B45" s="135"/>
      <c r="C45" s="78"/>
      <c r="D45" s="20"/>
      <c r="E45" s="20"/>
      <c r="F45" s="20"/>
      <c r="G45" s="20"/>
      <c r="H45" s="62"/>
      <c r="I45" s="20"/>
      <c r="J45" s="20"/>
      <c r="K45" s="20"/>
      <c r="L45" s="20"/>
      <c r="M45" s="20"/>
      <c r="N45" s="62"/>
      <c r="O45" s="78"/>
      <c r="P45" s="20"/>
      <c r="Q45" s="20">
        <v>437</v>
      </c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>
        <v>1042</v>
      </c>
      <c r="AE45" s="115">
        <v>939</v>
      </c>
      <c r="AF45" s="20">
        <v>11614</v>
      </c>
      <c r="AG45" s="62"/>
      <c r="AH45" s="78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62"/>
    </row>
    <row r="46" spans="2:55" x14ac:dyDescent="0.25">
      <c r="B46" s="135"/>
      <c r="C46" s="78"/>
      <c r="D46" s="20"/>
      <c r="E46" s="20"/>
      <c r="F46" s="20"/>
      <c r="G46" s="20"/>
      <c r="H46" s="62"/>
      <c r="I46" s="20"/>
      <c r="J46" s="20"/>
      <c r="K46" s="20"/>
      <c r="L46" s="20"/>
      <c r="M46" s="20"/>
      <c r="N46" s="62"/>
      <c r="O46" s="78"/>
      <c r="P46" s="20"/>
      <c r="Q46" s="20">
        <v>175</v>
      </c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>
        <v>2098</v>
      </c>
      <c r="AE46" s="115">
        <v>594</v>
      </c>
      <c r="AF46" s="20">
        <v>1532</v>
      </c>
      <c r="AG46" s="62"/>
      <c r="AH46" s="78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62"/>
    </row>
    <row r="47" spans="2:55" x14ac:dyDescent="0.25">
      <c r="B47" s="135"/>
      <c r="C47" s="78"/>
      <c r="D47" s="20"/>
      <c r="E47" s="20"/>
      <c r="F47" s="20"/>
      <c r="G47" s="20"/>
      <c r="H47" s="62"/>
      <c r="I47" s="20"/>
      <c r="J47" s="20"/>
      <c r="K47" s="20"/>
      <c r="L47" s="20"/>
      <c r="M47" s="20"/>
      <c r="N47" s="62"/>
      <c r="O47" s="78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>
        <v>690</v>
      </c>
      <c r="AE47" s="115">
        <v>1365</v>
      </c>
      <c r="AF47" s="20">
        <v>790</v>
      </c>
      <c r="AG47" s="62"/>
      <c r="AH47" s="78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62"/>
    </row>
    <row r="48" spans="2:55" x14ac:dyDescent="0.25">
      <c r="B48" s="135"/>
      <c r="C48" s="78"/>
      <c r="D48" s="20"/>
      <c r="E48" s="20"/>
      <c r="F48" s="20"/>
      <c r="G48" s="20"/>
      <c r="H48" s="62"/>
      <c r="I48" s="20"/>
      <c r="J48" s="20"/>
      <c r="K48" s="20"/>
      <c r="L48" s="20"/>
      <c r="M48" s="20"/>
      <c r="N48" s="62"/>
      <c r="O48" s="78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>
        <v>2500</v>
      </c>
      <c r="AE48" s="115">
        <v>596</v>
      </c>
      <c r="AF48" s="20">
        <v>791</v>
      </c>
      <c r="AG48" s="62"/>
      <c r="AH48" s="78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62"/>
    </row>
    <row r="49" spans="2:55" x14ac:dyDescent="0.25">
      <c r="B49" s="135"/>
      <c r="C49" s="78"/>
      <c r="D49" s="20"/>
      <c r="E49" s="20"/>
      <c r="F49" s="20"/>
      <c r="G49" s="20"/>
      <c r="H49" s="62"/>
      <c r="I49" s="20"/>
      <c r="J49" s="20"/>
      <c r="K49" s="20"/>
      <c r="L49" s="20"/>
      <c r="M49" s="20"/>
      <c r="N49" s="62"/>
      <c r="O49" s="78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>
        <v>973</v>
      </c>
      <c r="AE49" s="115">
        <v>1908</v>
      </c>
      <c r="AF49" s="20">
        <v>301</v>
      </c>
      <c r="AG49" s="62"/>
      <c r="AH49" s="78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62"/>
    </row>
    <row r="50" spans="2:55" x14ac:dyDescent="0.25">
      <c r="B50" s="135"/>
      <c r="C50" s="78"/>
      <c r="D50" s="20"/>
      <c r="E50" s="20"/>
      <c r="F50" s="20"/>
      <c r="G50" s="20"/>
      <c r="H50" s="62"/>
      <c r="I50" s="20"/>
      <c r="J50" s="20"/>
      <c r="K50" s="20"/>
      <c r="L50" s="20"/>
      <c r="M50" s="20"/>
      <c r="N50" s="62"/>
      <c r="O50" s="78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>
        <v>626</v>
      </c>
      <c r="AE50" s="115">
        <v>4062</v>
      </c>
      <c r="AF50" s="20"/>
      <c r="AG50" s="62"/>
      <c r="AH50" s="78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62"/>
    </row>
    <row r="51" spans="2:55" x14ac:dyDescent="0.25">
      <c r="B51" s="135"/>
      <c r="C51" s="78"/>
      <c r="D51" s="20"/>
      <c r="E51" s="20"/>
      <c r="F51" s="20"/>
      <c r="G51" s="20"/>
      <c r="H51" s="62"/>
      <c r="I51" s="20"/>
      <c r="J51" s="20"/>
      <c r="K51" s="20"/>
      <c r="L51" s="20"/>
      <c r="M51" s="20"/>
      <c r="N51" s="62"/>
      <c r="O51" s="78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>
        <v>368</v>
      </c>
      <c r="AE51" s="115">
        <v>7080</v>
      </c>
      <c r="AF51" s="20"/>
      <c r="AG51" s="62"/>
      <c r="AH51" s="78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62"/>
    </row>
    <row r="52" spans="2:55" x14ac:dyDescent="0.25">
      <c r="B52" s="135"/>
      <c r="C52" s="78"/>
      <c r="D52" s="20"/>
      <c r="E52" s="20"/>
      <c r="F52" s="20"/>
      <c r="G52" s="20"/>
      <c r="H52" s="62"/>
      <c r="I52" s="20"/>
      <c r="J52" s="20"/>
      <c r="K52" s="20"/>
      <c r="L52" s="20"/>
      <c r="M52" s="20"/>
      <c r="N52" s="62"/>
      <c r="O52" s="78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>
        <v>612</v>
      </c>
      <c r="AE52" s="115">
        <v>3347</v>
      </c>
      <c r="AF52" s="20"/>
      <c r="AG52" s="62"/>
      <c r="AH52" s="78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62"/>
    </row>
    <row r="53" spans="2:55" x14ac:dyDescent="0.25">
      <c r="B53" s="135"/>
      <c r="C53" s="78"/>
      <c r="D53" s="20"/>
      <c r="E53" s="20"/>
      <c r="F53" s="20"/>
      <c r="G53" s="20"/>
      <c r="H53" s="62"/>
      <c r="I53" s="20"/>
      <c r="J53" s="20"/>
      <c r="K53" s="20"/>
      <c r="L53" s="20"/>
      <c r="M53" s="20"/>
      <c r="N53" s="62"/>
      <c r="O53" s="78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>
        <v>359</v>
      </c>
      <c r="AE53" s="115">
        <v>2080</v>
      </c>
      <c r="AF53" s="20"/>
      <c r="AG53" s="62"/>
      <c r="AH53" s="78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62"/>
    </row>
    <row r="54" spans="2:55" x14ac:dyDescent="0.25">
      <c r="B54" s="135"/>
      <c r="C54" s="78"/>
      <c r="D54" s="20"/>
      <c r="E54" s="20"/>
      <c r="F54" s="20"/>
      <c r="G54" s="20"/>
      <c r="H54" s="62"/>
      <c r="I54" s="20"/>
      <c r="J54" s="20"/>
      <c r="K54" s="20"/>
      <c r="L54" s="20"/>
      <c r="M54" s="20"/>
      <c r="N54" s="62"/>
      <c r="O54" s="78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>
        <v>2398</v>
      </c>
      <c r="AE54" s="115">
        <v>2847</v>
      </c>
      <c r="AF54" s="20"/>
      <c r="AG54" s="62"/>
      <c r="AH54" s="78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62"/>
    </row>
    <row r="55" spans="2:55" x14ac:dyDescent="0.25">
      <c r="B55" s="135"/>
      <c r="C55" s="78"/>
      <c r="D55" s="20"/>
      <c r="E55" s="20"/>
      <c r="F55" s="20"/>
      <c r="G55" s="20"/>
      <c r="H55" s="62"/>
      <c r="I55" s="20"/>
      <c r="J55" s="20"/>
      <c r="K55" s="20"/>
      <c r="L55" s="20"/>
      <c r="M55" s="20"/>
      <c r="N55" s="62"/>
      <c r="O55" s="78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115"/>
      <c r="AB55" s="20"/>
      <c r="AC55" s="20"/>
      <c r="AD55" s="20">
        <v>627</v>
      </c>
      <c r="AE55" s="115">
        <v>361</v>
      </c>
      <c r="AF55" s="20"/>
      <c r="AG55" s="62"/>
      <c r="AH55" s="78"/>
      <c r="AI55" s="20"/>
      <c r="AJ55" s="20"/>
      <c r="AK55" s="20"/>
      <c r="AL55" s="20"/>
      <c r="AM55" s="20"/>
      <c r="AN55" s="20"/>
      <c r="AO55" s="20"/>
      <c r="AP55" s="20"/>
      <c r="AQ55" s="112"/>
      <c r="AR55" s="113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62"/>
    </row>
    <row r="56" spans="2:55" x14ac:dyDescent="0.25">
      <c r="B56" s="135"/>
      <c r="C56" s="78"/>
      <c r="D56" s="20"/>
      <c r="E56" s="20"/>
      <c r="F56" s="20"/>
      <c r="G56" s="20"/>
      <c r="H56" s="62"/>
      <c r="I56" s="20"/>
      <c r="J56" s="20"/>
      <c r="K56" s="20"/>
      <c r="L56" s="20"/>
      <c r="M56" s="20"/>
      <c r="N56" s="62"/>
      <c r="O56" s="78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>
        <v>911</v>
      </c>
      <c r="AE56" s="115">
        <v>401</v>
      </c>
      <c r="AF56" s="20"/>
      <c r="AG56" s="62"/>
      <c r="AH56" s="78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62"/>
    </row>
    <row r="57" spans="2:55" x14ac:dyDescent="0.25">
      <c r="B57" s="135"/>
      <c r="C57" s="78"/>
      <c r="D57" s="20"/>
      <c r="E57" s="20"/>
      <c r="F57" s="20"/>
      <c r="G57" s="20"/>
      <c r="H57" s="62"/>
      <c r="I57" s="20"/>
      <c r="J57" s="20"/>
      <c r="K57" s="20"/>
      <c r="L57" s="20"/>
      <c r="M57" s="20"/>
      <c r="N57" s="62"/>
      <c r="O57" s="78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>
        <v>852</v>
      </c>
      <c r="AE57" s="115">
        <v>3200</v>
      </c>
      <c r="AF57" s="20"/>
      <c r="AG57" s="62"/>
      <c r="AH57" s="78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62"/>
    </row>
    <row r="58" spans="2:55" x14ac:dyDescent="0.25">
      <c r="B58" s="135"/>
      <c r="C58" s="78"/>
      <c r="D58" s="20"/>
      <c r="E58" s="20"/>
      <c r="F58" s="20"/>
      <c r="G58" s="20"/>
      <c r="H58" s="62"/>
      <c r="I58" s="20"/>
      <c r="J58" s="20"/>
      <c r="K58" s="20"/>
      <c r="L58" s="20"/>
      <c r="M58" s="20"/>
      <c r="N58" s="62"/>
      <c r="O58" s="78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>
        <v>3477</v>
      </c>
      <c r="AE58" s="115">
        <v>4361</v>
      </c>
      <c r="AF58" s="20"/>
      <c r="AG58" s="62"/>
      <c r="AH58" s="78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62"/>
    </row>
    <row r="59" spans="2:55" x14ac:dyDescent="0.25">
      <c r="B59" s="135"/>
      <c r="C59" s="78"/>
      <c r="D59" s="20"/>
      <c r="E59" s="20"/>
      <c r="F59" s="20"/>
      <c r="G59" s="20"/>
      <c r="H59" s="62"/>
      <c r="I59" s="20"/>
      <c r="J59" s="20"/>
      <c r="K59" s="20"/>
      <c r="L59" s="20"/>
      <c r="M59" s="20"/>
      <c r="N59" s="62"/>
      <c r="O59" s="78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>
        <v>1812</v>
      </c>
      <c r="AE59" s="115">
        <v>2789</v>
      </c>
      <c r="AF59" s="20"/>
      <c r="AG59" s="62"/>
      <c r="AH59" s="78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62"/>
    </row>
    <row r="60" spans="2:55" x14ac:dyDescent="0.25">
      <c r="B60" s="135"/>
      <c r="C60" s="78"/>
      <c r="D60" s="20"/>
      <c r="E60" s="20"/>
      <c r="F60" s="20"/>
      <c r="G60" s="20"/>
      <c r="H60" s="62"/>
      <c r="I60" s="20"/>
      <c r="J60" s="20"/>
      <c r="K60" s="20"/>
      <c r="L60" s="20"/>
      <c r="M60" s="20"/>
      <c r="N60" s="62"/>
      <c r="O60" s="78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>
        <v>388</v>
      </c>
      <c r="AE60" s="115">
        <v>2658</v>
      </c>
      <c r="AF60" s="20"/>
      <c r="AG60" s="62"/>
      <c r="AH60" s="78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62"/>
    </row>
    <row r="61" spans="2:55" x14ac:dyDescent="0.25">
      <c r="B61" s="135"/>
      <c r="C61" s="78"/>
      <c r="D61" s="20"/>
      <c r="E61" s="20"/>
      <c r="F61" s="20"/>
      <c r="G61" s="20"/>
      <c r="H61" s="62"/>
      <c r="I61" s="20"/>
      <c r="J61" s="20"/>
      <c r="K61" s="20"/>
      <c r="L61" s="20"/>
      <c r="M61" s="20"/>
      <c r="N61" s="62"/>
      <c r="O61" s="78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115">
        <v>2189</v>
      </c>
      <c r="AF61" s="20"/>
      <c r="AG61" s="62"/>
      <c r="AH61" s="78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62"/>
    </row>
    <row r="62" spans="2:55" x14ac:dyDescent="0.25">
      <c r="B62" s="136"/>
      <c r="C62" s="79"/>
      <c r="D62" s="59"/>
      <c r="E62" s="59"/>
      <c r="F62" s="59"/>
      <c r="G62" s="59"/>
      <c r="H62" s="63"/>
      <c r="I62" s="59"/>
      <c r="J62" s="59"/>
      <c r="K62" s="59"/>
      <c r="L62" s="59"/>
      <c r="M62" s="59"/>
      <c r="N62" s="63"/>
      <c r="O62" s="7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9"/>
      <c r="AF62" s="59"/>
      <c r="AG62" s="63"/>
      <c r="AH62" s="7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63"/>
    </row>
    <row r="63" spans="2:55" x14ac:dyDescent="0.25">
      <c r="B63" s="72" t="s">
        <v>23</v>
      </c>
      <c r="C63" s="103">
        <v>7186400</v>
      </c>
      <c r="D63" s="104">
        <v>7186400</v>
      </c>
      <c r="E63" s="104">
        <v>7186400</v>
      </c>
      <c r="F63" s="104">
        <v>7186400</v>
      </c>
      <c r="G63" s="104">
        <v>7186400</v>
      </c>
      <c r="H63" s="105">
        <v>7186400</v>
      </c>
      <c r="I63" s="104">
        <v>7186400</v>
      </c>
      <c r="J63" s="104">
        <v>7186400</v>
      </c>
      <c r="K63" s="104">
        <v>7186400</v>
      </c>
      <c r="L63" s="104">
        <v>7186400</v>
      </c>
      <c r="M63" s="104">
        <v>7186400</v>
      </c>
      <c r="N63" s="105">
        <v>7186400</v>
      </c>
      <c r="O63" s="116">
        <v>9443840</v>
      </c>
      <c r="P63" s="117">
        <v>9443840</v>
      </c>
      <c r="Q63" s="117">
        <v>9443840</v>
      </c>
      <c r="R63" s="117">
        <v>9443840</v>
      </c>
      <c r="S63" s="117">
        <v>9443840</v>
      </c>
      <c r="T63" s="117">
        <v>9443840</v>
      </c>
      <c r="U63" s="117">
        <v>9443840</v>
      </c>
      <c r="V63" s="117">
        <v>9443840</v>
      </c>
      <c r="W63" s="117">
        <v>9443840</v>
      </c>
      <c r="X63" s="117">
        <v>9443840</v>
      </c>
      <c r="Y63" s="117">
        <v>9443840</v>
      </c>
      <c r="Z63" s="117">
        <v>9443840</v>
      </c>
      <c r="AA63" s="117">
        <v>9443840</v>
      </c>
      <c r="AB63" s="117">
        <v>9443840</v>
      </c>
      <c r="AC63" s="117">
        <v>9443840</v>
      </c>
      <c r="AD63" s="117">
        <v>9443840</v>
      </c>
      <c r="AE63" s="117">
        <v>9443840</v>
      </c>
      <c r="AF63" s="117">
        <v>9443840</v>
      </c>
      <c r="AG63" s="118">
        <v>9443840</v>
      </c>
      <c r="AH63" s="116">
        <v>9443840</v>
      </c>
      <c r="AI63" s="117">
        <v>9443840</v>
      </c>
      <c r="AJ63" s="117">
        <v>9443840</v>
      </c>
      <c r="AK63" s="117">
        <v>9443840</v>
      </c>
      <c r="AL63" s="117">
        <v>9443840</v>
      </c>
      <c r="AM63" s="117">
        <v>9443840</v>
      </c>
      <c r="AN63" s="117">
        <v>9443840</v>
      </c>
      <c r="AO63" s="117">
        <v>9443840</v>
      </c>
      <c r="AP63" s="117">
        <v>9443840</v>
      </c>
      <c r="AQ63" s="117">
        <v>9443840</v>
      </c>
      <c r="AR63" s="117">
        <v>9443840</v>
      </c>
      <c r="AS63" s="117">
        <v>9443840</v>
      </c>
      <c r="AT63" s="117">
        <v>9443840</v>
      </c>
      <c r="AU63" s="117">
        <v>9443840</v>
      </c>
      <c r="AV63" s="117">
        <v>9443840</v>
      </c>
      <c r="AW63" s="117">
        <v>9443840</v>
      </c>
      <c r="AX63" s="117">
        <v>9443840</v>
      </c>
      <c r="AY63" s="117">
        <v>9443840</v>
      </c>
      <c r="AZ63" s="117">
        <v>9443840</v>
      </c>
      <c r="BA63" s="117">
        <v>9443840</v>
      </c>
      <c r="BB63" s="117">
        <v>9443840</v>
      </c>
      <c r="BC63" s="118">
        <v>9443840</v>
      </c>
    </row>
    <row r="64" spans="2:55" x14ac:dyDescent="0.25">
      <c r="B64" s="72" t="s">
        <v>19</v>
      </c>
      <c r="C64" s="103">
        <f>SUM(C6:C62)</f>
        <v>2510</v>
      </c>
      <c r="D64" s="104">
        <f t="shared" ref="D64:N64" si="0">SUM(D6:D62)</f>
        <v>0</v>
      </c>
      <c r="E64" s="104">
        <f t="shared" si="0"/>
        <v>1969</v>
      </c>
      <c r="F64" s="104">
        <f t="shared" si="0"/>
        <v>202</v>
      </c>
      <c r="G64" s="104">
        <f t="shared" si="0"/>
        <v>1242</v>
      </c>
      <c r="H64" s="105">
        <f t="shared" si="0"/>
        <v>2142</v>
      </c>
      <c r="I64" s="104">
        <f t="shared" si="0"/>
        <v>1267</v>
      </c>
      <c r="J64" s="104">
        <f t="shared" si="0"/>
        <v>1066</v>
      </c>
      <c r="K64" s="104">
        <f t="shared" si="0"/>
        <v>0</v>
      </c>
      <c r="L64" s="104">
        <f t="shared" si="0"/>
        <v>314</v>
      </c>
      <c r="M64" s="104">
        <f t="shared" si="0"/>
        <v>1387</v>
      </c>
      <c r="N64" s="104">
        <f t="shared" si="0"/>
        <v>1239</v>
      </c>
      <c r="O64" s="103">
        <f>SUM(O6:O62)</f>
        <v>12912</v>
      </c>
      <c r="P64" s="104">
        <f t="shared" ref="P64:BC64" si="1">SUM(P6:P62)</f>
        <v>12798</v>
      </c>
      <c r="Q64" s="104">
        <f t="shared" si="1"/>
        <v>43815</v>
      </c>
      <c r="R64" s="104">
        <f t="shared" si="1"/>
        <v>19616</v>
      </c>
      <c r="S64" s="104">
        <f t="shared" si="1"/>
        <v>11269</v>
      </c>
      <c r="T64" s="104">
        <f t="shared" si="1"/>
        <v>25783</v>
      </c>
      <c r="U64" s="104">
        <f t="shared" si="1"/>
        <v>8551</v>
      </c>
      <c r="V64" s="104">
        <f t="shared" si="1"/>
        <v>3487</v>
      </c>
      <c r="W64" s="104">
        <f t="shared" si="1"/>
        <v>15631</v>
      </c>
      <c r="X64" s="104">
        <f t="shared" si="1"/>
        <v>46382</v>
      </c>
      <c r="Y64" s="104">
        <f t="shared" si="1"/>
        <v>40450</v>
      </c>
      <c r="Z64" s="104">
        <f t="shared" si="1"/>
        <v>43212</v>
      </c>
      <c r="AA64" s="104">
        <f t="shared" si="1"/>
        <v>11058</v>
      </c>
      <c r="AB64" s="104">
        <f t="shared" si="1"/>
        <v>36785</v>
      </c>
      <c r="AC64" s="104">
        <f t="shared" si="1"/>
        <v>55673</v>
      </c>
      <c r="AD64" s="104">
        <f t="shared" si="1"/>
        <v>68351</v>
      </c>
      <c r="AE64" s="104">
        <f t="shared" si="1"/>
        <v>81371</v>
      </c>
      <c r="AF64" s="104">
        <f t="shared" si="1"/>
        <v>56524</v>
      </c>
      <c r="AG64" s="105">
        <f t="shared" si="1"/>
        <v>32538</v>
      </c>
      <c r="AH64" s="103">
        <f t="shared" si="1"/>
        <v>17542</v>
      </c>
      <c r="AI64" s="104">
        <f t="shared" si="1"/>
        <v>26413</v>
      </c>
      <c r="AJ64" s="104">
        <f t="shared" si="1"/>
        <v>15638</v>
      </c>
      <c r="AK64" s="104">
        <f t="shared" si="1"/>
        <v>3818</v>
      </c>
      <c r="AL64" s="104">
        <f t="shared" si="1"/>
        <v>15696</v>
      </c>
      <c r="AM64" s="104">
        <f t="shared" si="1"/>
        <v>11059</v>
      </c>
      <c r="AN64" s="104">
        <f t="shared" si="1"/>
        <v>13493</v>
      </c>
      <c r="AO64" s="104">
        <f t="shared" si="1"/>
        <v>8453</v>
      </c>
      <c r="AP64" s="104">
        <f t="shared" si="1"/>
        <v>6397</v>
      </c>
      <c r="AQ64" s="104">
        <f t="shared" si="1"/>
        <v>7214</v>
      </c>
      <c r="AR64" s="104">
        <f t="shared" si="1"/>
        <v>18402</v>
      </c>
      <c r="AS64" s="104">
        <f t="shared" si="1"/>
        <v>5883</v>
      </c>
      <c r="AT64" s="104">
        <f t="shared" si="1"/>
        <v>12112</v>
      </c>
      <c r="AU64" s="104">
        <f t="shared" si="1"/>
        <v>26499</v>
      </c>
      <c r="AV64" s="104">
        <f t="shared" si="1"/>
        <v>68662</v>
      </c>
      <c r="AW64" s="104">
        <f t="shared" si="1"/>
        <v>22619</v>
      </c>
      <c r="AX64" s="104">
        <f t="shared" si="1"/>
        <v>30272</v>
      </c>
      <c r="AY64" s="104">
        <f t="shared" si="1"/>
        <v>61343</v>
      </c>
      <c r="AZ64" s="104">
        <f t="shared" si="1"/>
        <v>12970</v>
      </c>
      <c r="BA64" s="104">
        <f t="shared" si="1"/>
        <v>40701</v>
      </c>
      <c r="BB64" s="104">
        <f t="shared" si="1"/>
        <v>17756</v>
      </c>
      <c r="BC64" s="105">
        <f t="shared" si="1"/>
        <v>20250</v>
      </c>
    </row>
    <row r="65" spans="2:55" s="2" customFormat="1" x14ac:dyDescent="0.25">
      <c r="B65" s="72" t="s">
        <v>18</v>
      </c>
      <c r="C65" s="163">
        <f>C64/$C$63*100</f>
        <v>3.4927084492931089E-2</v>
      </c>
      <c r="D65" s="164">
        <f t="shared" ref="D65:N65" si="2">D64/$C$63*100</f>
        <v>0</v>
      </c>
      <c r="E65" s="164">
        <f t="shared" si="2"/>
        <v>2.7398975843259493E-2</v>
      </c>
      <c r="F65" s="164">
        <f t="shared" si="2"/>
        <v>2.8108649671601915E-3</v>
      </c>
      <c r="G65" s="164">
        <f t="shared" si="2"/>
        <v>1.7282644996103751E-2</v>
      </c>
      <c r="H65" s="165">
        <f t="shared" si="2"/>
        <v>2.9806300790381834E-2</v>
      </c>
      <c r="I65" s="164">
        <f t="shared" si="2"/>
        <v>1.7630524323722589E-2</v>
      </c>
      <c r="J65" s="164">
        <f t="shared" si="2"/>
        <v>1.4833574529667151E-2</v>
      </c>
      <c r="K65" s="164">
        <f t="shared" si="2"/>
        <v>0</v>
      </c>
      <c r="L65" s="164">
        <f t="shared" si="2"/>
        <v>4.3693643548925751E-3</v>
      </c>
      <c r="M65" s="164">
        <f t="shared" si="2"/>
        <v>1.9300345096292998E-2</v>
      </c>
      <c r="N65" s="164">
        <f t="shared" si="2"/>
        <v>1.724089947678949E-2</v>
      </c>
      <c r="O65" s="166">
        <f>O64/$O$63*100</f>
        <v>0.13672404445649228</v>
      </c>
      <c r="P65" s="167">
        <f t="shared" ref="P65:BC65" si="3">P64/$O$63*100</f>
        <v>0.13551690837625374</v>
      </c>
      <c r="Q65" s="167">
        <f t="shared" si="3"/>
        <v>0.46395322241799947</v>
      </c>
      <c r="R65" s="167">
        <f t="shared" si="3"/>
        <v>0.20771211710490645</v>
      </c>
      <c r="S65" s="167">
        <f t="shared" si="3"/>
        <v>0.11932646042287882</v>
      </c>
      <c r="T65" s="167">
        <f t="shared" si="3"/>
        <v>0.27301394348061808</v>
      </c>
      <c r="U65" s="167">
        <f t="shared" si="3"/>
        <v>9.054579493087557E-2</v>
      </c>
      <c r="V65" s="167">
        <f t="shared" si="3"/>
        <v>3.6923539577121169E-2</v>
      </c>
      <c r="W65" s="167">
        <f t="shared" si="3"/>
        <v>0.16551529886148006</v>
      </c>
      <c r="X65" s="167">
        <f t="shared" si="3"/>
        <v>0.49113496204933588</v>
      </c>
      <c r="Y65" s="167">
        <f t="shared" si="3"/>
        <v>0.42832153022499325</v>
      </c>
      <c r="Z65" s="167">
        <f t="shared" si="3"/>
        <v>0.45756810788831664</v>
      </c>
      <c r="AA65" s="167">
        <f t="shared" si="3"/>
        <v>0.11709219978313906</v>
      </c>
      <c r="AB65" s="167">
        <f t="shared" si="3"/>
        <v>0.3895131641366224</v>
      </c>
      <c r="AC65" s="167">
        <f t="shared" si="3"/>
        <v>0.58951655258877744</v>
      </c>
      <c r="AD65" s="167">
        <f t="shared" si="3"/>
        <v>0.72376279140688538</v>
      </c>
      <c r="AE65" s="167">
        <f t="shared" si="3"/>
        <v>0.86163043846570897</v>
      </c>
      <c r="AF65" s="167">
        <f t="shared" si="3"/>
        <v>0.59852771753862832</v>
      </c>
      <c r="AG65" s="60">
        <f t="shared" si="3"/>
        <v>0.34454205069124422</v>
      </c>
      <c r="AH65" s="166">
        <f t="shared" si="3"/>
        <v>0.18575071157495257</v>
      </c>
      <c r="AI65" s="167">
        <f t="shared" si="3"/>
        <v>0.27968495866088372</v>
      </c>
      <c r="AJ65" s="167">
        <f t="shared" si="3"/>
        <v>0.16558942125237192</v>
      </c>
      <c r="AK65" s="167">
        <f t="shared" si="3"/>
        <v>4.0428469775006776E-2</v>
      </c>
      <c r="AL65" s="167">
        <f t="shared" si="3"/>
        <v>0.16620357820547574</v>
      </c>
      <c r="AM65" s="167">
        <f t="shared" si="3"/>
        <v>0.1171027886961236</v>
      </c>
      <c r="AN65" s="167">
        <f t="shared" si="3"/>
        <v>0.14287620290051503</v>
      </c>
      <c r="AO65" s="167">
        <f t="shared" si="3"/>
        <v>8.9508081458389815E-2</v>
      </c>
      <c r="AP65" s="167">
        <f t="shared" si="3"/>
        <v>6.7737276362157761E-2</v>
      </c>
      <c r="AQ65" s="167">
        <f t="shared" si="3"/>
        <v>7.6388418270534011E-2</v>
      </c>
      <c r="AR65" s="167">
        <f t="shared" si="3"/>
        <v>0.19485717674166439</v>
      </c>
      <c r="AS65" s="167">
        <f t="shared" si="3"/>
        <v>6.2294575088099755E-2</v>
      </c>
      <c r="AT65" s="167">
        <f t="shared" si="3"/>
        <v>0.12825291406885334</v>
      </c>
      <c r="AU65" s="167">
        <f t="shared" si="3"/>
        <v>0.28059560517755489</v>
      </c>
      <c r="AV65" s="167">
        <f t="shared" si="3"/>
        <v>0.72705594334507995</v>
      </c>
      <c r="AW65" s="167">
        <f t="shared" si="3"/>
        <v>0.2395106227975061</v>
      </c>
      <c r="AX65" s="167">
        <f t="shared" si="3"/>
        <v>0.320547573868257</v>
      </c>
      <c r="AY65" s="167">
        <f t="shared" si="3"/>
        <v>0.64955568921116835</v>
      </c>
      <c r="AZ65" s="167">
        <f t="shared" si="3"/>
        <v>0.1373382014095961</v>
      </c>
      <c r="BA65" s="167">
        <f t="shared" si="3"/>
        <v>0.43097934738411497</v>
      </c>
      <c r="BB65" s="167">
        <f t="shared" si="3"/>
        <v>0.18801673895364598</v>
      </c>
      <c r="BC65" s="60">
        <f t="shared" si="3"/>
        <v>0.21442548793711033</v>
      </c>
    </row>
    <row r="66" spans="2:55" x14ac:dyDescent="0.25">
      <c r="B66" s="98" t="s">
        <v>13</v>
      </c>
      <c r="C66" s="69" t="s">
        <v>0</v>
      </c>
      <c r="D66" s="70" t="s">
        <v>0</v>
      </c>
      <c r="E66" s="70" t="s">
        <v>0</v>
      </c>
      <c r="F66" s="70" t="s">
        <v>0</v>
      </c>
      <c r="G66" s="70" t="s">
        <v>0</v>
      </c>
      <c r="H66" s="125" t="s">
        <v>0</v>
      </c>
      <c r="I66" s="70" t="s">
        <v>3</v>
      </c>
      <c r="J66" s="70" t="s">
        <v>3</v>
      </c>
      <c r="K66" s="70" t="s">
        <v>3</v>
      </c>
      <c r="L66" s="70" t="s">
        <v>3</v>
      </c>
      <c r="M66" s="70" t="s">
        <v>3</v>
      </c>
      <c r="N66" s="71" t="s">
        <v>3</v>
      </c>
      <c r="O66" s="69" t="s">
        <v>0</v>
      </c>
      <c r="P66" s="70" t="s">
        <v>0</v>
      </c>
      <c r="Q66" s="70" t="s">
        <v>0</v>
      </c>
      <c r="R66" s="70" t="s">
        <v>0</v>
      </c>
      <c r="S66" s="70" t="s">
        <v>0</v>
      </c>
      <c r="T66" s="70" t="s">
        <v>0</v>
      </c>
      <c r="U66" s="70" t="s">
        <v>0</v>
      </c>
      <c r="V66" s="70" t="s">
        <v>0</v>
      </c>
      <c r="W66" s="70" t="s">
        <v>0</v>
      </c>
      <c r="X66" s="70" t="s">
        <v>0</v>
      </c>
      <c r="Y66" s="70" t="s">
        <v>0</v>
      </c>
      <c r="Z66" s="70" t="s">
        <v>0</v>
      </c>
      <c r="AA66" s="70" t="s">
        <v>0</v>
      </c>
      <c r="AB66" s="70" t="s">
        <v>0</v>
      </c>
      <c r="AC66" s="70" t="s">
        <v>0</v>
      </c>
      <c r="AD66" s="70" t="s">
        <v>0</v>
      </c>
      <c r="AE66" s="99" t="s">
        <v>0</v>
      </c>
      <c r="AF66" s="70" t="s">
        <v>0</v>
      </c>
      <c r="AG66" s="71" t="s">
        <v>0</v>
      </c>
      <c r="AH66" s="69" t="s">
        <v>3</v>
      </c>
      <c r="AI66" s="70" t="s">
        <v>3</v>
      </c>
      <c r="AJ66" s="70" t="s">
        <v>3</v>
      </c>
      <c r="AK66" s="70" t="s">
        <v>3</v>
      </c>
      <c r="AL66" s="70" t="s">
        <v>3</v>
      </c>
      <c r="AM66" s="70" t="s">
        <v>3</v>
      </c>
      <c r="AN66" s="70" t="s">
        <v>3</v>
      </c>
      <c r="AO66" s="70" t="s">
        <v>3</v>
      </c>
      <c r="AP66" s="70" t="s">
        <v>3</v>
      </c>
      <c r="AQ66" s="70" t="s">
        <v>3</v>
      </c>
      <c r="AR66" s="70" t="s">
        <v>3</v>
      </c>
      <c r="AS66" s="70" t="s">
        <v>3</v>
      </c>
      <c r="AT66" s="70" t="s">
        <v>3</v>
      </c>
      <c r="AU66" s="70" t="s">
        <v>3</v>
      </c>
      <c r="AV66" s="70" t="s">
        <v>3</v>
      </c>
      <c r="AW66" s="70" t="s">
        <v>3</v>
      </c>
      <c r="AX66" s="70" t="s">
        <v>3</v>
      </c>
      <c r="AY66" s="70" t="s">
        <v>3</v>
      </c>
      <c r="AZ66" s="70" t="s">
        <v>3</v>
      </c>
      <c r="BA66" s="70" t="s">
        <v>3</v>
      </c>
      <c r="BB66" s="70" t="s">
        <v>3</v>
      </c>
      <c r="BC66" s="71" t="s">
        <v>3</v>
      </c>
    </row>
    <row r="67" spans="2:55" x14ac:dyDescent="0.25">
      <c r="B67" s="72" t="s">
        <v>21</v>
      </c>
      <c r="C67" s="69">
        <v>2</v>
      </c>
      <c r="D67" s="70">
        <v>2</v>
      </c>
      <c r="E67" s="70">
        <v>2</v>
      </c>
      <c r="F67" s="70">
        <v>2</v>
      </c>
      <c r="G67" s="70">
        <v>2</v>
      </c>
      <c r="H67" s="125">
        <v>2</v>
      </c>
      <c r="I67" s="70">
        <v>2</v>
      </c>
      <c r="J67" s="70">
        <v>2</v>
      </c>
      <c r="K67" s="70">
        <v>2</v>
      </c>
      <c r="L67" s="70">
        <v>2</v>
      </c>
      <c r="M67" s="70">
        <v>2</v>
      </c>
      <c r="N67" s="71">
        <v>2</v>
      </c>
      <c r="O67" s="69">
        <v>20</v>
      </c>
      <c r="P67" s="70">
        <v>20</v>
      </c>
      <c r="Q67" s="70">
        <v>20</v>
      </c>
      <c r="R67" s="70">
        <v>20</v>
      </c>
      <c r="S67" s="70">
        <v>20</v>
      </c>
      <c r="T67" s="70">
        <v>20</v>
      </c>
      <c r="U67" s="70">
        <v>20</v>
      </c>
      <c r="V67" s="70">
        <v>20</v>
      </c>
      <c r="W67" s="70">
        <v>20</v>
      </c>
      <c r="X67" s="70">
        <v>20</v>
      </c>
      <c r="Y67" s="70">
        <v>20</v>
      </c>
      <c r="Z67" s="70">
        <v>20</v>
      </c>
      <c r="AA67" s="70">
        <v>20</v>
      </c>
      <c r="AB67" s="70">
        <v>20</v>
      </c>
      <c r="AC67" s="70">
        <v>20</v>
      </c>
      <c r="AD67" s="70">
        <v>20</v>
      </c>
      <c r="AE67" s="70">
        <v>20</v>
      </c>
      <c r="AF67" s="70">
        <v>20</v>
      </c>
      <c r="AG67" s="71">
        <v>20</v>
      </c>
      <c r="AH67" s="69">
        <v>20</v>
      </c>
      <c r="AI67" s="70">
        <v>20</v>
      </c>
      <c r="AJ67" s="70">
        <v>20</v>
      </c>
      <c r="AK67" s="70">
        <v>20</v>
      </c>
      <c r="AL67" s="70">
        <v>20</v>
      </c>
      <c r="AM67" s="70">
        <v>20</v>
      </c>
      <c r="AN67" s="70">
        <v>20</v>
      </c>
      <c r="AO67" s="70">
        <v>20</v>
      </c>
      <c r="AP67" s="70">
        <v>20</v>
      </c>
      <c r="AQ67" s="70">
        <v>20</v>
      </c>
      <c r="AR67" s="70">
        <v>20</v>
      </c>
      <c r="AS67" s="70">
        <v>20</v>
      </c>
      <c r="AT67" s="70">
        <v>20</v>
      </c>
      <c r="AU67" s="70">
        <v>20</v>
      </c>
      <c r="AV67" s="70">
        <v>20</v>
      </c>
      <c r="AW67" s="70">
        <v>20</v>
      </c>
      <c r="AX67" s="70">
        <v>20</v>
      </c>
      <c r="AY67" s="70">
        <v>20</v>
      </c>
      <c r="AZ67" s="70">
        <v>20</v>
      </c>
      <c r="BA67" s="70">
        <v>20</v>
      </c>
      <c r="BB67" s="70">
        <v>20</v>
      </c>
      <c r="BC67" s="71">
        <v>20</v>
      </c>
    </row>
  </sheetData>
  <mergeCells count="2">
    <mergeCell ref="B6:B62"/>
    <mergeCell ref="B1:N1"/>
  </mergeCells>
  <pageMargins left="0.25" right="0.25" top="0.75" bottom="0.75" header="0.3" footer="0.3"/>
  <pageSetup scale="50" fitToWidth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V30"/>
  <sheetViews>
    <sheetView workbookViewId="0"/>
  </sheetViews>
  <sheetFormatPr baseColWidth="10" defaultColWidth="9.140625" defaultRowHeight="15" x14ac:dyDescent="0.25"/>
  <cols>
    <col min="1" max="1" width="9.140625" style="6"/>
    <col min="2" max="2" width="14.28515625" style="6" customWidth="1"/>
    <col min="3" max="16384" width="9.140625" style="6"/>
  </cols>
  <sheetData>
    <row r="1" spans="2:48" x14ac:dyDescent="0.25">
      <c r="B1" s="133" t="s">
        <v>41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3" spans="2:48" s="5" customFormat="1" x14ac:dyDescent="0.25">
      <c r="B3" s="73" t="s">
        <v>21</v>
      </c>
      <c r="C3" s="83">
        <v>2</v>
      </c>
      <c r="D3" s="84">
        <v>2</v>
      </c>
      <c r="E3" s="84">
        <v>2</v>
      </c>
      <c r="F3" s="84">
        <v>2</v>
      </c>
      <c r="G3" s="84">
        <v>2</v>
      </c>
      <c r="H3" s="85">
        <v>2</v>
      </c>
      <c r="I3" s="83">
        <v>2</v>
      </c>
      <c r="J3" s="84">
        <v>2</v>
      </c>
      <c r="K3" s="84">
        <v>2</v>
      </c>
      <c r="L3" s="84">
        <v>2</v>
      </c>
      <c r="M3" s="84">
        <v>2</v>
      </c>
      <c r="N3" s="85">
        <v>2</v>
      </c>
      <c r="O3" s="106">
        <v>20</v>
      </c>
      <c r="P3" s="99">
        <v>20</v>
      </c>
      <c r="Q3" s="99">
        <v>20</v>
      </c>
      <c r="R3" s="99">
        <v>20</v>
      </c>
      <c r="S3" s="99">
        <v>20</v>
      </c>
      <c r="T3" s="99">
        <v>20</v>
      </c>
      <c r="U3" s="99">
        <v>20</v>
      </c>
      <c r="V3" s="99">
        <v>20</v>
      </c>
      <c r="W3" s="99">
        <v>20</v>
      </c>
      <c r="X3" s="99">
        <v>20</v>
      </c>
      <c r="Y3" s="99">
        <v>20</v>
      </c>
      <c r="Z3" s="99">
        <v>20</v>
      </c>
      <c r="AA3" s="99">
        <v>20</v>
      </c>
      <c r="AB3" s="99">
        <v>20</v>
      </c>
      <c r="AC3" s="107">
        <v>20</v>
      </c>
      <c r="AD3" s="106">
        <v>20</v>
      </c>
      <c r="AE3" s="99">
        <v>20</v>
      </c>
      <c r="AF3" s="99">
        <v>20</v>
      </c>
      <c r="AG3" s="99">
        <v>20</v>
      </c>
      <c r="AH3" s="99">
        <v>20</v>
      </c>
      <c r="AI3" s="99">
        <v>20</v>
      </c>
      <c r="AJ3" s="99">
        <v>20</v>
      </c>
      <c r="AK3" s="99">
        <v>20</v>
      </c>
      <c r="AL3" s="99">
        <v>20</v>
      </c>
      <c r="AM3" s="99">
        <v>20</v>
      </c>
      <c r="AN3" s="99">
        <v>20</v>
      </c>
      <c r="AO3" s="99">
        <v>20</v>
      </c>
      <c r="AP3" s="99">
        <v>20</v>
      </c>
      <c r="AQ3" s="99">
        <v>20</v>
      </c>
      <c r="AR3" s="99">
        <v>20</v>
      </c>
      <c r="AS3" s="99">
        <v>20</v>
      </c>
      <c r="AT3" s="99">
        <v>20</v>
      </c>
      <c r="AU3" s="99">
        <v>20</v>
      </c>
      <c r="AV3" s="107">
        <v>20</v>
      </c>
    </row>
    <row r="4" spans="2:48" s="5" customFormat="1" x14ac:dyDescent="0.25">
      <c r="B4" s="73" t="s">
        <v>13</v>
      </c>
      <c r="C4" s="83" t="s">
        <v>11</v>
      </c>
      <c r="D4" s="84" t="s">
        <v>11</v>
      </c>
      <c r="E4" s="84" t="s">
        <v>11</v>
      </c>
      <c r="F4" s="84" t="s">
        <v>11</v>
      </c>
      <c r="G4" s="84" t="s">
        <v>11</v>
      </c>
      <c r="H4" s="85" t="s">
        <v>11</v>
      </c>
      <c r="I4" s="83" t="s">
        <v>3</v>
      </c>
      <c r="J4" s="84" t="s">
        <v>3</v>
      </c>
      <c r="K4" s="84" t="s">
        <v>3</v>
      </c>
      <c r="L4" s="84" t="s">
        <v>3</v>
      </c>
      <c r="M4" s="84" t="s">
        <v>3</v>
      </c>
      <c r="N4" s="85" t="s">
        <v>3</v>
      </c>
      <c r="O4" s="106" t="s">
        <v>0</v>
      </c>
      <c r="P4" s="99" t="s">
        <v>0</v>
      </c>
      <c r="Q4" s="99" t="s">
        <v>0</v>
      </c>
      <c r="R4" s="99" t="s">
        <v>0</v>
      </c>
      <c r="S4" s="99" t="s">
        <v>0</v>
      </c>
      <c r="T4" s="99" t="s">
        <v>0</v>
      </c>
      <c r="U4" s="99" t="s">
        <v>0</v>
      </c>
      <c r="V4" s="99" t="s">
        <v>0</v>
      </c>
      <c r="W4" s="99" t="s">
        <v>0</v>
      </c>
      <c r="X4" s="99" t="s">
        <v>0</v>
      </c>
      <c r="Y4" s="99" t="s">
        <v>0</v>
      </c>
      <c r="Z4" s="99" t="s">
        <v>0</v>
      </c>
      <c r="AA4" s="99" t="s">
        <v>0</v>
      </c>
      <c r="AB4" s="99" t="s">
        <v>0</v>
      </c>
      <c r="AC4" s="107" t="s">
        <v>0</v>
      </c>
      <c r="AD4" s="106" t="s">
        <v>3</v>
      </c>
      <c r="AE4" s="99" t="s">
        <v>3</v>
      </c>
      <c r="AF4" s="99" t="s">
        <v>3</v>
      </c>
      <c r="AG4" s="99" t="s">
        <v>3</v>
      </c>
      <c r="AH4" s="99" t="s">
        <v>3</v>
      </c>
      <c r="AI4" s="99" t="s">
        <v>3</v>
      </c>
      <c r="AJ4" s="99" t="s">
        <v>3</v>
      </c>
      <c r="AK4" s="99" t="s">
        <v>3</v>
      </c>
      <c r="AL4" s="99" t="s">
        <v>3</v>
      </c>
      <c r="AM4" s="99" t="s">
        <v>3</v>
      </c>
      <c r="AN4" s="99" t="s">
        <v>3</v>
      </c>
      <c r="AO4" s="99" t="s">
        <v>3</v>
      </c>
      <c r="AP4" s="99" t="s">
        <v>3</v>
      </c>
      <c r="AQ4" s="99" t="s">
        <v>3</v>
      </c>
      <c r="AR4" s="99" t="s">
        <v>3</v>
      </c>
      <c r="AS4" s="99" t="s">
        <v>3</v>
      </c>
      <c r="AT4" s="99" t="s">
        <v>3</v>
      </c>
      <c r="AU4" s="99" t="s">
        <v>3</v>
      </c>
      <c r="AV4" s="107" t="s">
        <v>3</v>
      </c>
    </row>
    <row r="5" spans="2:48" s="5" customFormat="1" x14ac:dyDescent="0.25">
      <c r="B5" s="73" t="s">
        <v>2</v>
      </c>
      <c r="C5" s="80">
        <v>2486</v>
      </c>
      <c r="D5" s="81">
        <v>2483</v>
      </c>
      <c r="E5" s="81">
        <v>2495</v>
      </c>
      <c r="F5" s="81">
        <v>1647</v>
      </c>
      <c r="G5" s="81">
        <v>2498</v>
      </c>
      <c r="H5" s="82">
        <v>2497</v>
      </c>
      <c r="I5" s="80">
        <v>2489</v>
      </c>
      <c r="J5" s="81">
        <v>2484</v>
      </c>
      <c r="K5" s="81">
        <v>2485</v>
      </c>
      <c r="L5" s="81">
        <v>1920</v>
      </c>
      <c r="M5" s="81">
        <v>3009</v>
      </c>
      <c r="N5" s="82">
        <v>2463</v>
      </c>
      <c r="O5" s="83">
        <v>2615</v>
      </c>
      <c r="P5" s="84">
        <v>2621</v>
      </c>
      <c r="Q5" s="84">
        <v>2270</v>
      </c>
      <c r="R5" s="84">
        <v>2475</v>
      </c>
      <c r="S5" s="84">
        <v>4389</v>
      </c>
      <c r="T5" s="84">
        <v>4390</v>
      </c>
      <c r="U5" s="84" t="s">
        <v>12</v>
      </c>
      <c r="V5" s="84">
        <v>300</v>
      </c>
      <c r="W5" s="84">
        <v>2120</v>
      </c>
      <c r="X5" s="84">
        <v>2690</v>
      </c>
      <c r="Y5" s="84">
        <v>4386</v>
      </c>
      <c r="Z5" s="84">
        <v>2613</v>
      </c>
      <c r="AA5" s="84">
        <v>2687</v>
      </c>
      <c r="AB5" s="84">
        <v>3934</v>
      </c>
      <c r="AC5" s="85">
        <v>3933</v>
      </c>
      <c r="AD5" s="83">
        <v>310</v>
      </c>
      <c r="AE5" s="84">
        <v>309</v>
      </c>
      <c r="AF5" s="84">
        <v>2614</v>
      </c>
      <c r="AG5" s="84">
        <v>4410</v>
      </c>
      <c r="AH5" s="84">
        <v>295</v>
      </c>
      <c r="AI5" s="84">
        <v>301</v>
      </c>
      <c r="AJ5" s="84">
        <v>304</v>
      </c>
      <c r="AK5" s="84">
        <v>2617</v>
      </c>
      <c r="AL5" s="84">
        <v>2620</v>
      </c>
      <c r="AM5" s="84">
        <v>2692</v>
      </c>
      <c r="AN5" s="84">
        <v>2178</v>
      </c>
      <c r="AO5" s="84">
        <v>4385</v>
      </c>
      <c r="AP5" s="84">
        <v>4388</v>
      </c>
      <c r="AQ5" s="84">
        <v>788</v>
      </c>
      <c r="AR5" s="84">
        <v>308</v>
      </c>
      <c r="AS5" s="84">
        <v>2491</v>
      </c>
      <c r="AT5" s="84">
        <v>3927</v>
      </c>
      <c r="AU5" s="84">
        <v>4620</v>
      </c>
      <c r="AV5" s="85">
        <v>4408</v>
      </c>
    </row>
    <row r="6" spans="2:48" x14ac:dyDescent="0.25">
      <c r="B6" s="127" t="s">
        <v>30</v>
      </c>
      <c r="C6" s="77">
        <v>129</v>
      </c>
      <c r="D6" s="64">
        <v>36</v>
      </c>
      <c r="E6" s="64">
        <v>18</v>
      </c>
      <c r="F6" s="64">
        <v>102</v>
      </c>
      <c r="G6" s="64">
        <v>52</v>
      </c>
      <c r="H6" s="65">
        <v>34</v>
      </c>
      <c r="I6" s="77">
        <v>155</v>
      </c>
      <c r="J6" s="64">
        <v>15</v>
      </c>
      <c r="K6" s="64">
        <v>195</v>
      </c>
      <c r="L6" s="64">
        <v>49</v>
      </c>
      <c r="M6" s="64">
        <v>57</v>
      </c>
      <c r="N6" s="65">
        <v>52</v>
      </c>
      <c r="O6" s="77">
        <v>3</v>
      </c>
      <c r="P6" s="64">
        <v>31</v>
      </c>
      <c r="Q6" s="64">
        <v>10</v>
      </c>
      <c r="R6" s="64">
        <v>1</v>
      </c>
      <c r="S6" s="64">
        <v>3</v>
      </c>
      <c r="T6" s="64">
        <v>7</v>
      </c>
      <c r="U6" s="64">
        <v>25</v>
      </c>
      <c r="V6" s="64">
        <v>1</v>
      </c>
      <c r="W6" s="64">
        <v>2</v>
      </c>
      <c r="X6" s="64">
        <v>1</v>
      </c>
      <c r="Y6" s="64">
        <v>24</v>
      </c>
      <c r="Z6" s="64">
        <v>16</v>
      </c>
      <c r="AA6" s="64">
        <v>31</v>
      </c>
      <c r="AB6" s="64">
        <v>83</v>
      </c>
      <c r="AC6" s="65">
        <v>20</v>
      </c>
      <c r="AD6" s="77">
        <v>6</v>
      </c>
      <c r="AE6" s="64">
        <v>20</v>
      </c>
      <c r="AF6" s="64">
        <v>4</v>
      </c>
      <c r="AG6" s="64">
        <v>42</v>
      </c>
      <c r="AH6" s="64">
        <v>12</v>
      </c>
      <c r="AI6" s="64">
        <v>7</v>
      </c>
      <c r="AJ6" s="64">
        <v>67</v>
      </c>
      <c r="AK6" s="64">
        <v>20</v>
      </c>
      <c r="AL6" s="64">
        <v>2</v>
      </c>
      <c r="AM6" s="64">
        <v>39</v>
      </c>
      <c r="AN6" s="64">
        <v>19</v>
      </c>
      <c r="AO6" s="64">
        <v>58</v>
      </c>
      <c r="AP6" s="64">
        <v>33</v>
      </c>
      <c r="AQ6" s="64">
        <v>38</v>
      </c>
      <c r="AR6" s="64">
        <v>5</v>
      </c>
      <c r="AS6" s="64">
        <v>11</v>
      </c>
      <c r="AT6" s="64">
        <v>74</v>
      </c>
      <c r="AU6" s="64">
        <v>37</v>
      </c>
      <c r="AV6" s="65">
        <v>7</v>
      </c>
    </row>
    <row r="7" spans="2:48" x14ac:dyDescent="0.25">
      <c r="B7" s="128"/>
      <c r="C7" s="78">
        <v>69</v>
      </c>
      <c r="D7" s="20">
        <v>31</v>
      </c>
      <c r="E7" s="20">
        <v>20</v>
      </c>
      <c r="F7" s="20">
        <v>106</v>
      </c>
      <c r="G7" s="20">
        <v>20</v>
      </c>
      <c r="H7" s="62">
        <v>20</v>
      </c>
      <c r="I7" s="78">
        <v>70</v>
      </c>
      <c r="J7" s="20">
        <v>56</v>
      </c>
      <c r="K7" s="20">
        <v>115</v>
      </c>
      <c r="L7" s="20">
        <v>85</v>
      </c>
      <c r="M7" s="20">
        <v>47</v>
      </c>
      <c r="N7" s="62">
        <v>49</v>
      </c>
      <c r="O7" s="78">
        <v>4</v>
      </c>
      <c r="P7" s="20">
        <v>22</v>
      </c>
      <c r="Q7" s="20">
        <v>4</v>
      </c>
      <c r="R7" s="20">
        <v>1</v>
      </c>
      <c r="S7" s="20">
        <v>6</v>
      </c>
      <c r="T7" s="20">
        <v>5</v>
      </c>
      <c r="U7" s="20">
        <v>33</v>
      </c>
      <c r="V7" s="20">
        <v>1</v>
      </c>
      <c r="W7" s="20">
        <v>8</v>
      </c>
      <c r="X7" s="20">
        <v>1</v>
      </c>
      <c r="Y7" s="20">
        <v>84</v>
      </c>
      <c r="Z7" s="20">
        <v>44</v>
      </c>
      <c r="AA7" s="20">
        <v>25</v>
      </c>
      <c r="AB7" s="20">
        <v>86</v>
      </c>
      <c r="AC7" s="62">
        <v>35</v>
      </c>
      <c r="AD7" s="78">
        <v>9</v>
      </c>
      <c r="AE7" s="20">
        <v>25</v>
      </c>
      <c r="AF7" s="20">
        <v>5</v>
      </c>
      <c r="AG7" s="20">
        <v>63</v>
      </c>
      <c r="AH7" s="20">
        <v>9</v>
      </c>
      <c r="AI7" s="20">
        <v>5</v>
      </c>
      <c r="AJ7" s="20">
        <v>58</v>
      </c>
      <c r="AK7" s="20">
        <v>13</v>
      </c>
      <c r="AL7" s="20">
        <v>1</v>
      </c>
      <c r="AM7" s="20">
        <v>55</v>
      </c>
      <c r="AN7" s="20">
        <v>19</v>
      </c>
      <c r="AO7" s="20">
        <v>36</v>
      </c>
      <c r="AP7" s="20">
        <v>16</v>
      </c>
      <c r="AQ7" s="20">
        <v>27</v>
      </c>
      <c r="AR7" s="20">
        <v>2</v>
      </c>
      <c r="AS7" s="20">
        <v>26</v>
      </c>
      <c r="AT7" s="20">
        <v>69</v>
      </c>
      <c r="AU7" s="20">
        <v>34</v>
      </c>
      <c r="AV7" s="62">
        <v>21</v>
      </c>
    </row>
    <row r="8" spans="2:48" x14ac:dyDescent="0.25">
      <c r="B8" s="128"/>
      <c r="C8" s="78">
        <v>75</v>
      </c>
      <c r="D8" s="20">
        <v>41</v>
      </c>
      <c r="E8" s="20">
        <v>37</v>
      </c>
      <c r="F8" s="20">
        <v>84</v>
      </c>
      <c r="G8" s="20">
        <v>40</v>
      </c>
      <c r="H8" s="62">
        <v>41</v>
      </c>
      <c r="I8" s="78">
        <v>59</v>
      </c>
      <c r="J8" s="20">
        <v>42</v>
      </c>
      <c r="K8" s="20">
        <v>121</v>
      </c>
      <c r="L8" s="20">
        <v>80</v>
      </c>
      <c r="M8" s="20">
        <v>56</v>
      </c>
      <c r="N8" s="62">
        <v>191</v>
      </c>
      <c r="O8" s="78">
        <v>8</v>
      </c>
      <c r="P8" s="20">
        <v>10</v>
      </c>
      <c r="Q8" s="20">
        <v>14</v>
      </c>
      <c r="R8" s="20">
        <v>1</v>
      </c>
      <c r="S8" s="20">
        <v>6</v>
      </c>
      <c r="T8" s="20">
        <v>4</v>
      </c>
      <c r="U8" s="20">
        <v>14</v>
      </c>
      <c r="V8" s="20">
        <v>1</v>
      </c>
      <c r="W8" s="20">
        <v>9</v>
      </c>
      <c r="X8" s="20">
        <v>1</v>
      </c>
      <c r="Y8" s="20">
        <v>71</v>
      </c>
      <c r="Z8" s="20">
        <v>50</v>
      </c>
      <c r="AA8" s="20">
        <v>29</v>
      </c>
      <c r="AB8" s="20">
        <v>52</v>
      </c>
      <c r="AC8" s="62">
        <v>17</v>
      </c>
      <c r="AD8" s="78">
        <v>7</v>
      </c>
      <c r="AE8" s="20">
        <v>30</v>
      </c>
      <c r="AF8" s="20">
        <v>6</v>
      </c>
      <c r="AG8" s="20">
        <v>73</v>
      </c>
      <c r="AH8" s="20">
        <v>18</v>
      </c>
      <c r="AI8" s="20">
        <v>2</v>
      </c>
      <c r="AJ8" s="20">
        <v>57</v>
      </c>
      <c r="AK8" s="20">
        <v>28</v>
      </c>
      <c r="AL8" s="20">
        <v>3</v>
      </c>
      <c r="AM8" s="20">
        <v>17</v>
      </c>
      <c r="AN8" s="20">
        <v>9</v>
      </c>
      <c r="AO8" s="20">
        <v>21</v>
      </c>
      <c r="AP8" s="20">
        <v>23</v>
      </c>
      <c r="AQ8" s="20">
        <v>20</v>
      </c>
      <c r="AR8" s="20">
        <v>2</v>
      </c>
      <c r="AS8" s="20">
        <v>17</v>
      </c>
      <c r="AT8" s="20">
        <v>74</v>
      </c>
      <c r="AU8" s="20">
        <v>36</v>
      </c>
      <c r="AV8" s="62">
        <v>19</v>
      </c>
    </row>
    <row r="9" spans="2:48" x14ac:dyDescent="0.25">
      <c r="B9" s="128"/>
      <c r="C9" s="78">
        <v>92</v>
      </c>
      <c r="D9" s="20">
        <v>41</v>
      </c>
      <c r="E9" s="20">
        <v>30</v>
      </c>
      <c r="F9" s="20">
        <v>71</v>
      </c>
      <c r="G9" s="20">
        <v>40</v>
      </c>
      <c r="H9" s="62">
        <v>36</v>
      </c>
      <c r="I9" s="78">
        <v>43</v>
      </c>
      <c r="J9" s="20">
        <v>30</v>
      </c>
      <c r="K9" s="20">
        <v>116</v>
      </c>
      <c r="L9" s="20">
        <v>61</v>
      </c>
      <c r="M9" s="20">
        <v>33</v>
      </c>
      <c r="N9" s="62">
        <v>131</v>
      </c>
      <c r="O9" s="78">
        <v>2</v>
      </c>
      <c r="P9" s="20">
        <v>12</v>
      </c>
      <c r="Q9" s="20">
        <v>13</v>
      </c>
      <c r="R9" s="20">
        <v>1</v>
      </c>
      <c r="S9" s="20">
        <v>17</v>
      </c>
      <c r="T9" s="20">
        <v>5</v>
      </c>
      <c r="U9" s="20">
        <v>29</v>
      </c>
      <c r="V9" s="20">
        <v>1</v>
      </c>
      <c r="W9" s="20">
        <v>6</v>
      </c>
      <c r="X9" s="20">
        <v>1</v>
      </c>
      <c r="Y9" s="20">
        <v>70</v>
      </c>
      <c r="Z9" s="20">
        <v>25</v>
      </c>
      <c r="AA9" s="20">
        <v>32</v>
      </c>
      <c r="AB9" s="20">
        <v>47</v>
      </c>
      <c r="AC9" s="62">
        <v>27</v>
      </c>
      <c r="AD9" s="78">
        <v>7</v>
      </c>
      <c r="AE9" s="20">
        <v>16</v>
      </c>
      <c r="AF9" s="20">
        <v>7</v>
      </c>
      <c r="AG9" s="20">
        <v>74</v>
      </c>
      <c r="AH9" s="20">
        <v>16</v>
      </c>
      <c r="AI9" s="20">
        <v>5</v>
      </c>
      <c r="AJ9" s="20">
        <v>57</v>
      </c>
      <c r="AK9" s="20">
        <v>28</v>
      </c>
      <c r="AL9" s="20">
        <v>3</v>
      </c>
      <c r="AM9" s="20">
        <v>42</v>
      </c>
      <c r="AN9" s="20">
        <v>12</v>
      </c>
      <c r="AO9" s="20">
        <v>44</v>
      </c>
      <c r="AP9" s="20">
        <v>19</v>
      </c>
      <c r="AQ9" s="20">
        <v>28</v>
      </c>
      <c r="AR9" s="20">
        <v>2</v>
      </c>
      <c r="AS9" s="20">
        <v>24</v>
      </c>
      <c r="AT9" s="20">
        <v>83</v>
      </c>
      <c r="AU9" s="20">
        <v>29</v>
      </c>
      <c r="AV9" s="62">
        <v>20</v>
      </c>
    </row>
    <row r="10" spans="2:48" x14ac:dyDescent="0.25">
      <c r="B10" s="128"/>
      <c r="C10" s="78">
        <v>98</v>
      </c>
      <c r="D10" s="20">
        <v>37</v>
      </c>
      <c r="E10" s="20">
        <v>28</v>
      </c>
      <c r="F10" s="20">
        <v>55</v>
      </c>
      <c r="G10" s="20">
        <v>49</v>
      </c>
      <c r="H10" s="62">
        <v>28</v>
      </c>
      <c r="I10" s="78">
        <v>67</v>
      </c>
      <c r="J10" s="20">
        <v>28</v>
      </c>
      <c r="K10" s="20">
        <v>125</v>
      </c>
      <c r="L10" s="20">
        <v>91</v>
      </c>
      <c r="M10" s="20">
        <v>49</v>
      </c>
      <c r="N10" s="62">
        <v>86</v>
      </c>
      <c r="O10" s="78">
        <v>2</v>
      </c>
      <c r="P10" s="20">
        <v>21</v>
      </c>
      <c r="Q10" s="20">
        <v>9</v>
      </c>
      <c r="R10" s="20">
        <v>1</v>
      </c>
      <c r="S10" s="20">
        <v>7</v>
      </c>
      <c r="T10" s="20">
        <v>6</v>
      </c>
      <c r="U10" s="20">
        <v>27</v>
      </c>
      <c r="V10" s="20">
        <v>1</v>
      </c>
      <c r="W10" s="20">
        <v>2</v>
      </c>
      <c r="X10" s="20">
        <v>2</v>
      </c>
      <c r="Y10" s="20">
        <v>56</v>
      </c>
      <c r="Z10" s="20">
        <v>9</v>
      </c>
      <c r="AA10" s="20">
        <v>27</v>
      </c>
      <c r="AB10" s="20">
        <v>32</v>
      </c>
      <c r="AC10" s="62">
        <v>21</v>
      </c>
      <c r="AD10" s="78">
        <v>10</v>
      </c>
      <c r="AE10" s="20">
        <v>24</v>
      </c>
      <c r="AF10" s="20">
        <v>5</v>
      </c>
      <c r="AG10" s="20">
        <v>91</v>
      </c>
      <c r="AH10" s="20">
        <v>19</v>
      </c>
      <c r="AI10" s="20">
        <v>9</v>
      </c>
      <c r="AJ10" s="20">
        <v>31</v>
      </c>
      <c r="AK10" s="20">
        <v>26</v>
      </c>
      <c r="AL10" s="20">
        <v>2</v>
      </c>
      <c r="AM10" s="20">
        <v>34</v>
      </c>
      <c r="AN10" s="20">
        <v>10</v>
      </c>
      <c r="AO10" s="20">
        <v>34</v>
      </c>
      <c r="AP10" s="20">
        <v>16</v>
      </c>
      <c r="AQ10" s="20">
        <v>27</v>
      </c>
      <c r="AR10" s="20">
        <v>2</v>
      </c>
      <c r="AS10" s="20">
        <v>28</v>
      </c>
      <c r="AT10" s="20">
        <v>61</v>
      </c>
      <c r="AU10" s="20">
        <v>40</v>
      </c>
      <c r="AV10" s="62">
        <v>15</v>
      </c>
    </row>
    <row r="11" spans="2:48" x14ac:dyDescent="0.25">
      <c r="B11" s="128"/>
      <c r="C11" s="78">
        <v>83</v>
      </c>
      <c r="D11" s="20">
        <v>63</v>
      </c>
      <c r="E11" s="20">
        <v>30</v>
      </c>
      <c r="F11" s="20">
        <v>56</v>
      </c>
      <c r="G11" s="20">
        <v>72</v>
      </c>
      <c r="H11" s="62">
        <v>23</v>
      </c>
      <c r="I11" s="78">
        <v>55</v>
      </c>
      <c r="J11" s="20">
        <v>14</v>
      </c>
      <c r="K11" s="20">
        <v>193</v>
      </c>
      <c r="L11" s="20">
        <v>40</v>
      </c>
      <c r="M11" s="20">
        <v>32</v>
      </c>
      <c r="N11" s="62">
        <v>73</v>
      </c>
      <c r="O11" s="78">
        <v>2</v>
      </c>
      <c r="P11" s="20">
        <v>10</v>
      </c>
      <c r="Q11" s="20">
        <v>9</v>
      </c>
      <c r="R11" s="20">
        <v>2</v>
      </c>
      <c r="S11" s="20">
        <v>14</v>
      </c>
      <c r="T11" s="20">
        <v>7</v>
      </c>
      <c r="U11" s="20">
        <v>11</v>
      </c>
      <c r="V11" s="20">
        <v>1</v>
      </c>
      <c r="W11" s="20">
        <v>2</v>
      </c>
      <c r="X11" s="20">
        <v>1</v>
      </c>
      <c r="Y11" s="20">
        <v>29</v>
      </c>
      <c r="Z11" s="20">
        <v>15</v>
      </c>
      <c r="AA11" s="20">
        <v>32</v>
      </c>
      <c r="AB11" s="20">
        <v>22</v>
      </c>
      <c r="AC11" s="62">
        <v>14</v>
      </c>
      <c r="AD11" s="78">
        <v>4</v>
      </c>
      <c r="AE11" s="20">
        <v>12</v>
      </c>
      <c r="AF11" s="20">
        <v>10</v>
      </c>
      <c r="AG11" s="20">
        <v>79</v>
      </c>
      <c r="AH11" s="20">
        <v>16</v>
      </c>
      <c r="AI11" s="20">
        <v>9</v>
      </c>
      <c r="AJ11" s="20">
        <v>47</v>
      </c>
      <c r="AK11" s="20">
        <v>23</v>
      </c>
      <c r="AL11" s="20">
        <v>1</v>
      </c>
      <c r="AM11" s="20">
        <v>20</v>
      </c>
      <c r="AN11" s="20">
        <v>21</v>
      </c>
      <c r="AO11" s="20">
        <v>65</v>
      </c>
      <c r="AP11" s="20">
        <v>16</v>
      </c>
      <c r="AQ11" s="20">
        <v>8</v>
      </c>
      <c r="AR11" s="20">
        <v>4</v>
      </c>
      <c r="AS11" s="20">
        <v>31</v>
      </c>
      <c r="AT11" s="20">
        <v>79</v>
      </c>
      <c r="AU11" s="20">
        <v>39</v>
      </c>
      <c r="AV11" s="62">
        <v>18</v>
      </c>
    </row>
    <row r="12" spans="2:48" x14ac:dyDescent="0.25">
      <c r="B12" s="128"/>
      <c r="C12" s="78">
        <v>89</v>
      </c>
      <c r="D12" s="20">
        <v>39</v>
      </c>
      <c r="E12" s="20">
        <v>20</v>
      </c>
      <c r="F12" s="20">
        <v>64</v>
      </c>
      <c r="G12" s="20">
        <v>38</v>
      </c>
      <c r="H12" s="62">
        <v>26</v>
      </c>
      <c r="I12" s="78">
        <v>70</v>
      </c>
      <c r="J12" s="20">
        <v>47</v>
      </c>
      <c r="K12" s="20">
        <v>136</v>
      </c>
      <c r="L12" s="20">
        <v>86</v>
      </c>
      <c r="M12" s="20">
        <v>32</v>
      </c>
      <c r="N12" s="62">
        <v>89</v>
      </c>
      <c r="O12" s="78">
        <v>3</v>
      </c>
      <c r="P12" s="20">
        <v>4</v>
      </c>
      <c r="Q12" s="20">
        <v>5</v>
      </c>
      <c r="R12" s="20">
        <v>1</v>
      </c>
      <c r="S12" s="20">
        <v>18</v>
      </c>
      <c r="T12" s="20">
        <v>8</v>
      </c>
      <c r="U12" s="20">
        <v>19</v>
      </c>
      <c r="V12" s="20">
        <v>3</v>
      </c>
      <c r="W12" s="20">
        <v>4</v>
      </c>
      <c r="X12" s="20">
        <v>2</v>
      </c>
      <c r="Y12" s="20">
        <v>32</v>
      </c>
      <c r="Z12" s="20">
        <v>13</v>
      </c>
      <c r="AA12" s="20">
        <v>22</v>
      </c>
      <c r="AB12" s="20">
        <v>19</v>
      </c>
      <c r="AC12" s="62">
        <v>19</v>
      </c>
      <c r="AD12" s="78">
        <v>8</v>
      </c>
      <c r="AE12" s="20">
        <v>10</v>
      </c>
      <c r="AF12" s="20">
        <v>8</v>
      </c>
      <c r="AG12" s="20">
        <v>55</v>
      </c>
      <c r="AH12" s="20">
        <v>12</v>
      </c>
      <c r="AI12" s="20">
        <v>13</v>
      </c>
      <c r="AJ12" s="20">
        <v>39</v>
      </c>
      <c r="AK12" s="20">
        <v>22</v>
      </c>
      <c r="AL12" s="20">
        <v>1</v>
      </c>
      <c r="AM12" s="20">
        <v>31</v>
      </c>
      <c r="AN12" s="20">
        <v>15</v>
      </c>
      <c r="AO12" s="20">
        <v>37</v>
      </c>
      <c r="AP12" s="20">
        <v>25</v>
      </c>
      <c r="AQ12" s="20">
        <v>15</v>
      </c>
      <c r="AR12" s="20">
        <v>2</v>
      </c>
      <c r="AS12" s="20">
        <v>32</v>
      </c>
      <c r="AT12" s="20">
        <v>72</v>
      </c>
      <c r="AU12" s="20">
        <v>23</v>
      </c>
      <c r="AV12" s="62">
        <v>12</v>
      </c>
    </row>
    <row r="13" spans="2:48" x14ac:dyDescent="0.25">
      <c r="B13" s="128"/>
      <c r="C13" s="78">
        <v>60</v>
      </c>
      <c r="D13" s="20">
        <v>35</v>
      </c>
      <c r="E13" s="20">
        <v>18</v>
      </c>
      <c r="F13" s="20">
        <v>23</v>
      </c>
      <c r="G13" s="20">
        <v>19</v>
      </c>
      <c r="H13" s="62">
        <v>14</v>
      </c>
      <c r="I13" s="78">
        <v>110</v>
      </c>
      <c r="J13" s="20">
        <v>55</v>
      </c>
      <c r="K13" s="20">
        <v>199</v>
      </c>
      <c r="L13" s="20">
        <v>84</v>
      </c>
      <c r="M13" s="20">
        <v>80</v>
      </c>
      <c r="N13" s="62">
        <v>81</v>
      </c>
      <c r="O13" s="78">
        <v>6</v>
      </c>
      <c r="P13" s="20">
        <v>9</v>
      </c>
      <c r="Q13" s="20">
        <v>17</v>
      </c>
      <c r="R13" s="20">
        <v>1</v>
      </c>
      <c r="S13" s="20">
        <v>18</v>
      </c>
      <c r="T13" s="20">
        <v>5</v>
      </c>
      <c r="U13" s="20">
        <v>11</v>
      </c>
      <c r="V13" s="20">
        <v>8</v>
      </c>
      <c r="W13" s="20">
        <v>5</v>
      </c>
      <c r="X13" s="20">
        <v>2</v>
      </c>
      <c r="Y13" s="20">
        <v>36</v>
      </c>
      <c r="Z13" s="20">
        <v>22</v>
      </c>
      <c r="AA13" s="20">
        <v>38</v>
      </c>
      <c r="AB13" s="20">
        <v>40</v>
      </c>
      <c r="AC13" s="62">
        <v>21</v>
      </c>
      <c r="AD13" s="78">
        <v>15</v>
      </c>
      <c r="AE13" s="20">
        <v>15</v>
      </c>
      <c r="AF13" s="20">
        <v>7</v>
      </c>
      <c r="AG13" s="20">
        <v>37</v>
      </c>
      <c r="AH13" s="20">
        <v>18</v>
      </c>
      <c r="AI13" s="20">
        <v>11</v>
      </c>
      <c r="AJ13" s="20">
        <v>41</v>
      </c>
      <c r="AK13" s="20">
        <v>13</v>
      </c>
      <c r="AL13" s="20">
        <v>2</v>
      </c>
      <c r="AM13" s="20">
        <v>22</v>
      </c>
      <c r="AN13" s="20">
        <v>17</v>
      </c>
      <c r="AO13" s="20">
        <v>17</v>
      </c>
      <c r="AP13" s="20">
        <v>14</v>
      </c>
      <c r="AQ13" s="20">
        <v>14</v>
      </c>
      <c r="AR13" s="20">
        <v>2</v>
      </c>
      <c r="AS13" s="20">
        <v>35</v>
      </c>
      <c r="AT13" s="20">
        <v>35</v>
      </c>
      <c r="AU13" s="20">
        <v>34</v>
      </c>
      <c r="AV13" s="62">
        <v>11</v>
      </c>
    </row>
    <row r="14" spans="2:48" x14ac:dyDescent="0.25">
      <c r="B14" s="128"/>
      <c r="C14" s="78">
        <v>95</v>
      </c>
      <c r="D14" s="20">
        <v>24</v>
      </c>
      <c r="E14" s="20">
        <v>18</v>
      </c>
      <c r="F14" s="20">
        <v>50</v>
      </c>
      <c r="G14" s="20">
        <v>36</v>
      </c>
      <c r="H14" s="62">
        <v>25</v>
      </c>
      <c r="I14" s="78">
        <v>120</v>
      </c>
      <c r="J14" s="20">
        <v>52</v>
      </c>
      <c r="K14" s="20">
        <v>100</v>
      </c>
      <c r="L14" s="20">
        <v>73</v>
      </c>
      <c r="M14" s="20">
        <v>105</v>
      </c>
      <c r="N14" s="62">
        <v>111</v>
      </c>
      <c r="O14" s="78">
        <v>3</v>
      </c>
      <c r="P14" s="20">
        <v>8</v>
      </c>
      <c r="Q14" s="20">
        <v>14</v>
      </c>
      <c r="R14" s="20">
        <v>1</v>
      </c>
      <c r="S14" s="20">
        <v>8</v>
      </c>
      <c r="T14" s="20">
        <v>10</v>
      </c>
      <c r="U14" s="20">
        <v>8</v>
      </c>
      <c r="V14" s="20">
        <v>6</v>
      </c>
      <c r="W14" s="20">
        <v>1</v>
      </c>
      <c r="X14" s="20">
        <v>2</v>
      </c>
      <c r="Y14" s="20">
        <v>20</v>
      </c>
      <c r="Z14" s="20">
        <v>19</v>
      </c>
      <c r="AA14" s="20">
        <v>21</v>
      </c>
      <c r="AB14" s="20">
        <v>27</v>
      </c>
      <c r="AC14" s="62">
        <v>17</v>
      </c>
      <c r="AD14" s="78">
        <v>44</v>
      </c>
      <c r="AE14" s="20">
        <v>17</v>
      </c>
      <c r="AF14" s="20">
        <v>3</v>
      </c>
      <c r="AG14" s="20">
        <v>44</v>
      </c>
      <c r="AH14" s="20">
        <v>13</v>
      </c>
      <c r="AI14" s="20">
        <v>17</v>
      </c>
      <c r="AJ14" s="20">
        <v>52</v>
      </c>
      <c r="AK14" s="20">
        <v>11</v>
      </c>
      <c r="AL14" s="20">
        <v>2</v>
      </c>
      <c r="AM14" s="20">
        <v>29</v>
      </c>
      <c r="AN14" s="20">
        <v>15</v>
      </c>
      <c r="AO14" s="20">
        <v>19</v>
      </c>
      <c r="AP14" s="20">
        <v>34</v>
      </c>
      <c r="AQ14" s="20">
        <v>18</v>
      </c>
      <c r="AR14" s="20">
        <v>1</v>
      </c>
      <c r="AS14" s="20">
        <v>17</v>
      </c>
      <c r="AT14" s="20">
        <v>38</v>
      </c>
      <c r="AU14" s="20">
        <v>43</v>
      </c>
      <c r="AV14" s="62">
        <v>16</v>
      </c>
    </row>
    <row r="15" spans="2:48" x14ac:dyDescent="0.25">
      <c r="B15" s="128"/>
      <c r="C15" s="78">
        <v>94</v>
      </c>
      <c r="D15" s="20">
        <v>29</v>
      </c>
      <c r="E15" s="20">
        <v>18</v>
      </c>
      <c r="F15" s="20">
        <v>45</v>
      </c>
      <c r="G15" s="20">
        <v>72</v>
      </c>
      <c r="H15" s="62">
        <v>25</v>
      </c>
      <c r="I15" s="78">
        <v>162</v>
      </c>
      <c r="J15" s="20">
        <v>50</v>
      </c>
      <c r="K15" s="20">
        <v>57</v>
      </c>
      <c r="L15" s="20">
        <v>68</v>
      </c>
      <c r="M15" s="20">
        <v>24</v>
      </c>
      <c r="N15" s="62">
        <v>21</v>
      </c>
      <c r="O15" s="78">
        <v>4</v>
      </c>
      <c r="P15" s="20">
        <v>23</v>
      </c>
      <c r="Q15" s="20">
        <v>21</v>
      </c>
      <c r="R15" s="20">
        <v>1</v>
      </c>
      <c r="S15" s="20">
        <v>9</v>
      </c>
      <c r="T15" s="20">
        <v>10</v>
      </c>
      <c r="U15" s="20">
        <v>17</v>
      </c>
      <c r="V15" s="20">
        <v>23</v>
      </c>
      <c r="W15" s="20">
        <v>2</v>
      </c>
      <c r="X15" s="20">
        <v>2</v>
      </c>
      <c r="Y15" s="20">
        <v>25</v>
      </c>
      <c r="Z15" s="20">
        <v>18</v>
      </c>
      <c r="AA15" s="20">
        <v>22</v>
      </c>
      <c r="AB15" s="20">
        <v>18</v>
      </c>
      <c r="AC15" s="62">
        <v>18</v>
      </c>
      <c r="AD15" s="78">
        <v>8</v>
      </c>
      <c r="AE15" s="20">
        <v>19</v>
      </c>
      <c r="AF15" s="20">
        <v>6</v>
      </c>
      <c r="AG15" s="20">
        <v>62</v>
      </c>
      <c r="AH15" s="20">
        <v>9</v>
      </c>
      <c r="AI15" s="20">
        <v>21</v>
      </c>
      <c r="AJ15" s="20">
        <v>49</v>
      </c>
      <c r="AK15" s="20">
        <v>12</v>
      </c>
      <c r="AL15" s="20">
        <v>1</v>
      </c>
      <c r="AM15" s="20">
        <v>32</v>
      </c>
      <c r="AN15" s="20">
        <v>16</v>
      </c>
      <c r="AO15" s="20">
        <v>6</v>
      </c>
      <c r="AP15" s="20">
        <v>24</v>
      </c>
      <c r="AQ15" s="20">
        <v>11</v>
      </c>
      <c r="AR15" s="20">
        <v>2</v>
      </c>
      <c r="AS15" s="20">
        <v>14</v>
      </c>
      <c r="AT15" s="20">
        <v>25</v>
      </c>
      <c r="AU15" s="20">
        <v>55</v>
      </c>
      <c r="AV15" s="62">
        <v>16</v>
      </c>
    </row>
    <row r="16" spans="2:48" x14ac:dyDescent="0.25">
      <c r="B16" s="128"/>
      <c r="C16" s="78">
        <v>93</v>
      </c>
      <c r="D16" s="20">
        <v>21</v>
      </c>
      <c r="E16" s="20">
        <v>19</v>
      </c>
      <c r="F16" s="20">
        <v>38</v>
      </c>
      <c r="G16" s="20">
        <v>126</v>
      </c>
      <c r="H16" s="62">
        <v>13</v>
      </c>
      <c r="I16" s="78">
        <v>101</v>
      </c>
      <c r="J16" s="20">
        <v>69</v>
      </c>
      <c r="K16" s="20">
        <v>103</v>
      </c>
      <c r="L16" s="20">
        <v>118</v>
      </c>
      <c r="M16" s="20">
        <v>26</v>
      </c>
      <c r="N16" s="62">
        <v>29</v>
      </c>
      <c r="O16" s="78">
        <v>2</v>
      </c>
      <c r="P16" s="20">
        <v>25</v>
      </c>
      <c r="Q16" s="20">
        <v>11</v>
      </c>
      <c r="R16" s="20">
        <v>1</v>
      </c>
      <c r="S16" s="20">
        <v>9</v>
      </c>
      <c r="T16" s="20">
        <v>12</v>
      </c>
      <c r="U16" s="20">
        <v>7</v>
      </c>
      <c r="V16" s="20">
        <v>4</v>
      </c>
      <c r="W16" s="20">
        <v>2</v>
      </c>
      <c r="X16" s="20">
        <v>2</v>
      </c>
      <c r="Y16" s="20">
        <v>39</v>
      </c>
      <c r="Z16" s="20">
        <v>17</v>
      </c>
      <c r="AA16" s="20">
        <v>13</v>
      </c>
      <c r="AB16" s="20">
        <v>11</v>
      </c>
      <c r="AC16" s="62">
        <v>5</v>
      </c>
      <c r="AD16" s="78">
        <v>10</v>
      </c>
      <c r="AE16" s="20">
        <v>18</v>
      </c>
      <c r="AF16" s="20">
        <v>5</v>
      </c>
      <c r="AG16" s="20">
        <v>72</v>
      </c>
      <c r="AH16" s="20">
        <v>10</v>
      </c>
      <c r="AI16" s="20">
        <v>31</v>
      </c>
      <c r="AJ16" s="20">
        <v>40</v>
      </c>
      <c r="AK16" s="20">
        <v>16</v>
      </c>
      <c r="AL16" s="20">
        <v>5</v>
      </c>
      <c r="AM16" s="20">
        <v>21</v>
      </c>
      <c r="AN16" s="20">
        <v>11</v>
      </c>
      <c r="AO16" s="20">
        <v>14</v>
      </c>
      <c r="AP16" s="20">
        <v>22</v>
      </c>
      <c r="AQ16" s="20">
        <v>15</v>
      </c>
      <c r="AR16" s="20">
        <v>2</v>
      </c>
      <c r="AS16" s="20">
        <v>25</v>
      </c>
      <c r="AT16" s="20">
        <v>30</v>
      </c>
      <c r="AU16" s="20">
        <v>48</v>
      </c>
      <c r="AV16" s="62">
        <v>9</v>
      </c>
    </row>
    <row r="17" spans="2:48" x14ac:dyDescent="0.25">
      <c r="B17" s="128"/>
      <c r="C17" s="78">
        <v>31</v>
      </c>
      <c r="D17" s="20">
        <v>34</v>
      </c>
      <c r="E17" s="20">
        <v>15</v>
      </c>
      <c r="F17" s="20">
        <v>98</v>
      </c>
      <c r="G17" s="20">
        <v>77</v>
      </c>
      <c r="H17" s="62">
        <v>20</v>
      </c>
      <c r="I17" s="78">
        <v>137</v>
      </c>
      <c r="J17" s="20">
        <v>60</v>
      </c>
      <c r="K17" s="20">
        <v>96</v>
      </c>
      <c r="L17" s="20">
        <v>75</v>
      </c>
      <c r="M17" s="20">
        <v>28</v>
      </c>
      <c r="N17" s="62">
        <v>30</v>
      </c>
      <c r="O17" s="78">
        <v>3</v>
      </c>
      <c r="P17" s="20">
        <v>16</v>
      </c>
      <c r="Q17" s="20">
        <v>14</v>
      </c>
      <c r="R17" s="20">
        <v>1</v>
      </c>
      <c r="S17" s="20">
        <v>15</v>
      </c>
      <c r="T17" s="20">
        <v>16</v>
      </c>
      <c r="U17" s="20">
        <v>27</v>
      </c>
      <c r="V17" s="20">
        <v>4</v>
      </c>
      <c r="W17" s="20">
        <v>7</v>
      </c>
      <c r="X17" s="20">
        <v>1</v>
      </c>
      <c r="Y17" s="20">
        <v>46</v>
      </c>
      <c r="Z17" s="20">
        <v>42</v>
      </c>
      <c r="AA17" s="20">
        <v>22</v>
      </c>
      <c r="AB17" s="20">
        <v>8</v>
      </c>
      <c r="AC17" s="62">
        <v>12</v>
      </c>
      <c r="AD17" s="78">
        <v>10</v>
      </c>
      <c r="AE17" s="20">
        <v>41</v>
      </c>
      <c r="AF17" s="20">
        <v>9</v>
      </c>
      <c r="AG17" s="20">
        <v>87</v>
      </c>
      <c r="AH17" s="20">
        <v>7</v>
      </c>
      <c r="AI17" s="20">
        <v>13</v>
      </c>
      <c r="AJ17" s="20">
        <v>34</v>
      </c>
      <c r="AK17" s="20">
        <v>8</v>
      </c>
      <c r="AL17" s="20">
        <v>4</v>
      </c>
      <c r="AM17" s="20">
        <v>20</v>
      </c>
      <c r="AN17" s="20">
        <v>24</v>
      </c>
      <c r="AO17" s="20">
        <v>4</v>
      </c>
      <c r="AP17" s="20">
        <v>38</v>
      </c>
      <c r="AQ17" s="20">
        <v>24</v>
      </c>
      <c r="AR17" s="20">
        <v>4</v>
      </c>
      <c r="AS17" s="20">
        <v>19</v>
      </c>
      <c r="AT17" s="20">
        <v>48</v>
      </c>
      <c r="AU17" s="20">
        <v>41</v>
      </c>
      <c r="AV17" s="62">
        <v>12</v>
      </c>
    </row>
    <row r="18" spans="2:48" x14ac:dyDescent="0.25">
      <c r="B18" s="128"/>
      <c r="C18" s="78">
        <v>106</v>
      </c>
      <c r="D18" s="20">
        <v>33</v>
      </c>
      <c r="E18" s="20">
        <v>22</v>
      </c>
      <c r="F18" s="20">
        <v>69</v>
      </c>
      <c r="G18" s="20">
        <v>54</v>
      </c>
      <c r="H18" s="62">
        <v>22</v>
      </c>
      <c r="I18" s="78">
        <v>157</v>
      </c>
      <c r="J18" s="20">
        <v>126</v>
      </c>
      <c r="K18" s="20">
        <v>117</v>
      </c>
      <c r="L18" s="20">
        <v>100</v>
      </c>
      <c r="M18" s="20">
        <v>29</v>
      </c>
      <c r="N18" s="62">
        <v>42</v>
      </c>
      <c r="O18" s="78">
        <v>6</v>
      </c>
      <c r="P18" s="20">
        <v>6</v>
      </c>
      <c r="Q18" s="20">
        <v>33</v>
      </c>
      <c r="R18" s="20">
        <v>1</v>
      </c>
      <c r="S18" s="20">
        <v>9</v>
      </c>
      <c r="T18" s="20">
        <v>22</v>
      </c>
      <c r="U18" s="20">
        <v>40</v>
      </c>
      <c r="V18" s="20">
        <v>4</v>
      </c>
      <c r="W18" s="20">
        <v>5</v>
      </c>
      <c r="X18" s="20">
        <v>1</v>
      </c>
      <c r="Y18" s="20">
        <v>32</v>
      </c>
      <c r="Z18" s="20">
        <v>24</v>
      </c>
      <c r="AA18" s="20">
        <v>14</v>
      </c>
      <c r="AB18" s="20">
        <v>58</v>
      </c>
      <c r="AC18" s="62">
        <v>9</v>
      </c>
      <c r="AD18" s="78">
        <v>14</v>
      </c>
      <c r="AE18" s="20">
        <v>26</v>
      </c>
      <c r="AF18" s="20">
        <v>6</v>
      </c>
      <c r="AG18" s="20">
        <v>58</v>
      </c>
      <c r="AH18" s="20">
        <v>11</v>
      </c>
      <c r="AI18" s="20">
        <v>14</v>
      </c>
      <c r="AJ18" s="20">
        <v>39</v>
      </c>
      <c r="AK18" s="20">
        <v>20</v>
      </c>
      <c r="AL18" s="20">
        <v>3</v>
      </c>
      <c r="AM18" s="20">
        <v>28</v>
      </c>
      <c r="AN18" s="20">
        <v>20</v>
      </c>
      <c r="AO18" s="20">
        <v>9</v>
      </c>
      <c r="AP18" s="20">
        <v>37</v>
      </c>
      <c r="AQ18" s="20">
        <v>18</v>
      </c>
      <c r="AR18" s="20">
        <v>6</v>
      </c>
      <c r="AS18" s="20">
        <v>15</v>
      </c>
      <c r="AT18" s="20">
        <v>38</v>
      </c>
      <c r="AU18" s="20">
        <v>37</v>
      </c>
      <c r="AV18" s="62">
        <v>10</v>
      </c>
    </row>
    <row r="19" spans="2:48" x14ac:dyDescent="0.25">
      <c r="B19" s="128"/>
      <c r="C19" s="78">
        <v>53</v>
      </c>
      <c r="D19" s="20">
        <v>29</v>
      </c>
      <c r="E19" s="20">
        <v>49</v>
      </c>
      <c r="F19" s="20">
        <v>54</v>
      </c>
      <c r="G19" s="20">
        <v>25</v>
      </c>
      <c r="H19" s="62">
        <v>34</v>
      </c>
      <c r="I19" s="78">
        <v>44</v>
      </c>
      <c r="J19" s="20">
        <v>166</v>
      </c>
      <c r="K19" s="20">
        <v>114</v>
      </c>
      <c r="L19" s="20">
        <v>79</v>
      </c>
      <c r="M19" s="20">
        <v>24</v>
      </c>
      <c r="N19" s="62">
        <v>36</v>
      </c>
      <c r="O19" s="78">
        <v>5</v>
      </c>
      <c r="P19" s="20">
        <v>7</v>
      </c>
      <c r="Q19" s="20">
        <v>18</v>
      </c>
      <c r="R19" s="20">
        <v>1</v>
      </c>
      <c r="S19" s="20">
        <v>20</v>
      </c>
      <c r="T19" s="20">
        <v>21</v>
      </c>
      <c r="U19" s="20">
        <v>23</v>
      </c>
      <c r="V19" s="20">
        <v>4</v>
      </c>
      <c r="W19" s="20"/>
      <c r="X19" s="20">
        <v>2</v>
      </c>
      <c r="Y19" s="20">
        <v>46</v>
      </c>
      <c r="Z19" s="20">
        <v>15</v>
      </c>
      <c r="AA19" s="20">
        <v>29</v>
      </c>
      <c r="AB19" s="20">
        <v>36</v>
      </c>
      <c r="AC19" s="62">
        <v>6</v>
      </c>
      <c r="AD19" s="78">
        <v>22</v>
      </c>
      <c r="AE19" s="20">
        <v>27</v>
      </c>
      <c r="AF19" s="20">
        <v>6</v>
      </c>
      <c r="AG19" s="20">
        <v>36</v>
      </c>
      <c r="AH19" s="20">
        <v>11</v>
      </c>
      <c r="AI19" s="20">
        <v>20</v>
      </c>
      <c r="AJ19" s="20">
        <v>30</v>
      </c>
      <c r="AK19" s="20">
        <v>23</v>
      </c>
      <c r="AL19" s="20">
        <v>3</v>
      </c>
      <c r="AM19" s="20">
        <v>27</v>
      </c>
      <c r="AN19" s="20">
        <v>22</v>
      </c>
      <c r="AO19" s="20">
        <v>32</v>
      </c>
      <c r="AP19" s="20">
        <v>27</v>
      </c>
      <c r="AQ19" s="20">
        <v>26</v>
      </c>
      <c r="AR19" s="20">
        <v>7</v>
      </c>
      <c r="AS19" s="20">
        <v>12</v>
      </c>
      <c r="AT19" s="20">
        <v>24</v>
      </c>
      <c r="AU19" s="20">
        <v>38</v>
      </c>
      <c r="AV19" s="62">
        <v>17</v>
      </c>
    </row>
    <row r="20" spans="2:48" x14ac:dyDescent="0.25">
      <c r="B20" s="128"/>
      <c r="C20" s="78">
        <v>106</v>
      </c>
      <c r="D20" s="20">
        <v>39</v>
      </c>
      <c r="E20" s="20">
        <v>14</v>
      </c>
      <c r="F20" s="20">
        <v>42</v>
      </c>
      <c r="G20" s="20">
        <v>38</v>
      </c>
      <c r="H20" s="62">
        <v>35</v>
      </c>
      <c r="I20" s="78">
        <v>81</v>
      </c>
      <c r="J20" s="20">
        <v>109</v>
      </c>
      <c r="K20" s="20">
        <v>130</v>
      </c>
      <c r="L20" s="20">
        <v>54</v>
      </c>
      <c r="M20" s="20">
        <v>35</v>
      </c>
      <c r="N20" s="62">
        <v>37</v>
      </c>
      <c r="O20" s="78">
        <v>5</v>
      </c>
      <c r="P20" s="20">
        <v>9</v>
      </c>
      <c r="Q20" s="20">
        <v>19</v>
      </c>
      <c r="R20" s="20">
        <v>1</v>
      </c>
      <c r="S20" s="20">
        <v>8</v>
      </c>
      <c r="T20" s="20"/>
      <c r="U20" s="20">
        <v>16</v>
      </c>
      <c r="V20" s="20">
        <v>6</v>
      </c>
      <c r="W20" s="20"/>
      <c r="X20" s="20"/>
      <c r="Y20" s="20">
        <v>14</v>
      </c>
      <c r="Z20" s="20">
        <v>34</v>
      </c>
      <c r="AA20" s="20">
        <v>12</v>
      </c>
      <c r="AB20" s="20">
        <v>15</v>
      </c>
      <c r="AC20" s="62">
        <v>12</v>
      </c>
      <c r="AD20" s="78">
        <v>5</v>
      </c>
      <c r="AE20" s="20">
        <v>25</v>
      </c>
      <c r="AF20" s="20">
        <v>4</v>
      </c>
      <c r="AG20" s="20">
        <v>49</v>
      </c>
      <c r="AH20" s="20">
        <v>13</v>
      </c>
      <c r="AI20" s="20">
        <v>20</v>
      </c>
      <c r="AJ20" s="20">
        <v>48</v>
      </c>
      <c r="AK20" s="20">
        <v>10</v>
      </c>
      <c r="AL20" s="20"/>
      <c r="AM20" s="20">
        <v>22</v>
      </c>
      <c r="AN20" s="20">
        <v>13</v>
      </c>
      <c r="AO20" s="20"/>
      <c r="AP20" s="20">
        <v>17</v>
      </c>
      <c r="AQ20" s="20">
        <v>48</v>
      </c>
      <c r="AR20" s="20">
        <v>6</v>
      </c>
      <c r="AS20" s="20">
        <v>16</v>
      </c>
      <c r="AT20" s="20">
        <v>37</v>
      </c>
      <c r="AU20" s="20">
        <v>42</v>
      </c>
      <c r="AV20" s="62">
        <v>9</v>
      </c>
    </row>
    <row r="21" spans="2:48" x14ac:dyDescent="0.25">
      <c r="B21" s="128"/>
      <c r="C21" s="78"/>
      <c r="D21" s="20"/>
      <c r="E21" s="20"/>
      <c r="F21" s="20"/>
      <c r="G21" s="20">
        <v>73</v>
      </c>
      <c r="H21" s="62">
        <v>49</v>
      </c>
      <c r="I21" s="78">
        <v>36</v>
      </c>
      <c r="J21" s="20"/>
      <c r="K21" s="20"/>
      <c r="L21" s="20">
        <v>88</v>
      </c>
      <c r="M21" s="20">
        <v>27</v>
      </c>
      <c r="N21" s="62"/>
      <c r="O21" s="78"/>
      <c r="P21" s="20">
        <v>6</v>
      </c>
      <c r="Q21" s="20">
        <v>22</v>
      </c>
      <c r="R21" s="20">
        <v>1</v>
      </c>
      <c r="S21" s="20"/>
      <c r="T21" s="20"/>
      <c r="U21" s="96">
        <v>16</v>
      </c>
      <c r="V21" s="20">
        <v>5</v>
      </c>
      <c r="W21" s="20"/>
      <c r="X21" s="20"/>
      <c r="Y21" s="20"/>
      <c r="Z21" s="20">
        <v>44</v>
      </c>
      <c r="AA21" s="20">
        <v>7</v>
      </c>
      <c r="AB21" s="20">
        <v>6</v>
      </c>
      <c r="AC21" s="62">
        <v>14</v>
      </c>
      <c r="AD21" s="78"/>
      <c r="AE21" s="20"/>
      <c r="AF21" s="20"/>
      <c r="AG21" s="20">
        <v>38</v>
      </c>
      <c r="AH21" s="20">
        <v>5</v>
      </c>
      <c r="AI21" s="20">
        <v>23</v>
      </c>
      <c r="AJ21" s="20">
        <v>65</v>
      </c>
      <c r="AK21" s="20">
        <v>4</v>
      </c>
      <c r="AL21" s="20"/>
      <c r="AM21" s="20">
        <v>29</v>
      </c>
      <c r="AN21" s="20"/>
      <c r="AO21" s="20"/>
      <c r="AP21" s="20">
        <v>22</v>
      </c>
      <c r="AQ21" s="20">
        <v>39</v>
      </c>
      <c r="AR21" s="20"/>
      <c r="AS21" s="20">
        <v>8</v>
      </c>
      <c r="AT21" s="20">
        <v>42</v>
      </c>
      <c r="AU21" s="20">
        <v>54</v>
      </c>
      <c r="AV21" s="62">
        <v>7</v>
      </c>
    </row>
    <row r="22" spans="2:48" s="4" customFormat="1" x14ac:dyDescent="0.25">
      <c r="B22" s="128"/>
      <c r="C22" s="56"/>
      <c r="D22" s="57"/>
      <c r="E22" s="57"/>
      <c r="F22" s="57"/>
      <c r="G22" s="57"/>
      <c r="H22" s="86"/>
      <c r="I22" s="56"/>
      <c r="J22" s="57"/>
      <c r="K22" s="57"/>
      <c r="L22" s="57"/>
      <c r="M22" s="57"/>
      <c r="N22" s="86"/>
      <c r="O22" s="78"/>
      <c r="P22" s="20"/>
      <c r="Q22" s="20">
        <v>9</v>
      </c>
      <c r="R22" s="20">
        <v>1</v>
      </c>
      <c r="S22" s="20"/>
      <c r="T22" s="20"/>
      <c r="U22" s="20"/>
      <c r="V22" s="20"/>
      <c r="W22" s="20"/>
      <c r="X22" s="20"/>
      <c r="Y22" s="20"/>
      <c r="Z22" s="20">
        <v>35</v>
      </c>
      <c r="AA22" s="20">
        <v>8</v>
      </c>
      <c r="AB22" s="20">
        <v>18</v>
      </c>
      <c r="AC22" s="62">
        <v>10</v>
      </c>
      <c r="AD22" s="78"/>
      <c r="AE22" s="20"/>
      <c r="AF22" s="20"/>
      <c r="AG22" s="20">
        <v>27</v>
      </c>
      <c r="AH22" s="20">
        <v>7</v>
      </c>
      <c r="AI22" s="20">
        <v>9</v>
      </c>
      <c r="AJ22" s="20">
        <v>48</v>
      </c>
      <c r="AK22" s="20">
        <v>9</v>
      </c>
      <c r="AL22" s="20"/>
      <c r="AM22" s="20">
        <v>11</v>
      </c>
      <c r="AN22" s="20"/>
      <c r="AO22" s="20"/>
      <c r="AP22" s="20"/>
      <c r="AQ22" s="20">
        <v>35</v>
      </c>
      <c r="AR22" s="20"/>
      <c r="AS22" s="20">
        <v>20</v>
      </c>
      <c r="AT22" s="20">
        <v>40</v>
      </c>
      <c r="AU22" s="20">
        <v>47</v>
      </c>
      <c r="AV22" s="62">
        <v>8</v>
      </c>
    </row>
    <row r="23" spans="2:48" x14ac:dyDescent="0.25">
      <c r="B23" s="128"/>
      <c r="C23" s="78"/>
      <c r="D23" s="20"/>
      <c r="E23" s="20"/>
      <c r="F23" s="20"/>
      <c r="G23" s="20"/>
      <c r="H23" s="62"/>
      <c r="I23" s="78"/>
      <c r="J23" s="20"/>
      <c r="K23" s="20"/>
      <c r="L23" s="20"/>
      <c r="M23" s="20"/>
      <c r="N23" s="62"/>
      <c r="O23" s="78"/>
      <c r="P23" s="20"/>
      <c r="Q23" s="20">
        <v>31</v>
      </c>
      <c r="R23" s="20">
        <v>2</v>
      </c>
      <c r="S23" s="20"/>
      <c r="T23" s="20"/>
      <c r="U23" s="20"/>
      <c r="V23" s="20"/>
      <c r="W23" s="20"/>
      <c r="X23" s="20"/>
      <c r="Y23" s="20"/>
      <c r="Z23" s="20">
        <v>9</v>
      </c>
      <c r="AA23" s="20">
        <v>20</v>
      </c>
      <c r="AB23" s="20">
        <v>33</v>
      </c>
      <c r="AC23" s="62">
        <v>4</v>
      </c>
      <c r="AD23" s="78"/>
      <c r="AE23" s="20"/>
      <c r="AF23" s="20"/>
      <c r="AG23" s="20">
        <v>49</v>
      </c>
      <c r="AH23" s="20">
        <v>5</v>
      </c>
      <c r="AI23" s="20">
        <v>7</v>
      </c>
      <c r="AJ23" s="20">
        <v>55</v>
      </c>
      <c r="AK23" s="20">
        <v>17</v>
      </c>
      <c r="AL23" s="20"/>
      <c r="AM23" s="20">
        <v>20</v>
      </c>
      <c r="AN23" s="20"/>
      <c r="AO23" s="20"/>
      <c r="AP23" s="20"/>
      <c r="AQ23" s="20">
        <v>36</v>
      </c>
      <c r="AR23" s="20"/>
      <c r="AS23" s="20">
        <v>11</v>
      </c>
      <c r="AT23" s="20">
        <v>93</v>
      </c>
      <c r="AU23" s="20">
        <v>46</v>
      </c>
      <c r="AV23" s="62">
        <v>11</v>
      </c>
    </row>
    <row r="24" spans="2:48" x14ac:dyDescent="0.25">
      <c r="B24" s="128"/>
      <c r="C24" s="78"/>
      <c r="D24" s="20"/>
      <c r="E24" s="20"/>
      <c r="F24" s="20"/>
      <c r="G24" s="20"/>
      <c r="H24" s="62"/>
      <c r="I24" s="78"/>
      <c r="J24" s="20"/>
      <c r="K24" s="20"/>
      <c r="L24" s="20"/>
      <c r="M24" s="20"/>
      <c r="N24" s="62"/>
      <c r="O24" s="78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>
        <v>41</v>
      </c>
      <c r="AA24" s="20">
        <v>10</v>
      </c>
      <c r="AB24" s="20">
        <v>33</v>
      </c>
      <c r="AC24" s="62">
        <v>2</v>
      </c>
      <c r="AD24" s="78"/>
      <c r="AE24" s="20"/>
      <c r="AF24" s="20"/>
      <c r="AG24" s="20">
        <v>43</v>
      </c>
      <c r="AH24" s="20">
        <v>8</v>
      </c>
      <c r="AI24" s="20"/>
      <c r="AJ24" s="20">
        <v>58</v>
      </c>
      <c r="AK24" s="20">
        <v>13</v>
      </c>
      <c r="AL24" s="20"/>
      <c r="AM24" s="20">
        <v>31</v>
      </c>
      <c r="AN24" s="20"/>
      <c r="AO24" s="20"/>
      <c r="AP24" s="20"/>
      <c r="AQ24" s="20">
        <v>33</v>
      </c>
      <c r="AR24" s="20"/>
      <c r="AS24" s="20">
        <v>4</v>
      </c>
      <c r="AT24" s="20">
        <v>71</v>
      </c>
      <c r="AU24" s="20">
        <v>34</v>
      </c>
      <c r="AV24" s="62">
        <v>6</v>
      </c>
    </row>
    <row r="25" spans="2:48" x14ac:dyDescent="0.25">
      <c r="B25" s="128"/>
      <c r="C25" s="78"/>
      <c r="D25" s="20"/>
      <c r="E25" s="20"/>
      <c r="F25" s="20"/>
      <c r="G25" s="20"/>
      <c r="H25" s="62"/>
      <c r="I25" s="78"/>
      <c r="J25" s="20"/>
      <c r="K25" s="20"/>
      <c r="L25" s="20"/>
      <c r="M25" s="20"/>
      <c r="N25" s="62"/>
      <c r="O25" s="78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>
        <v>14</v>
      </c>
      <c r="AB25" s="20"/>
      <c r="AC25" s="62">
        <v>6</v>
      </c>
      <c r="AD25" s="78"/>
      <c r="AE25" s="20"/>
      <c r="AF25" s="20"/>
      <c r="AG25" s="20"/>
      <c r="AH25" s="20">
        <v>15</v>
      </c>
      <c r="AI25" s="20"/>
      <c r="AJ25" s="20">
        <v>63</v>
      </c>
      <c r="AK25" s="20">
        <v>9</v>
      </c>
      <c r="AL25" s="20"/>
      <c r="AM25" s="20"/>
      <c r="AN25" s="20"/>
      <c r="AO25" s="20"/>
      <c r="AP25" s="20"/>
      <c r="AQ25" s="20">
        <v>42</v>
      </c>
      <c r="AR25" s="20"/>
      <c r="AS25" s="20"/>
      <c r="AT25" s="20">
        <v>69</v>
      </c>
      <c r="AU25" s="20">
        <v>46</v>
      </c>
      <c r="AV25" s="62"/>
    </row>
    <row r="26" spans="2:48" x14ac:dyDescent="0.25">
      <c r="B26" s="128"/>
      <c r="C26" s="78"/>
      <c r="D26" s="20"/>
      <c r="E26" s="20"/>
      <c r="F26" s="20"/>
      <c r="G26" s="20"/>
      <c r="H26" s="62"/>
      <c r="I26" s="78"/>
      <c r="J26" s="20"/>
      <c r="K26" s="20"/>
      <c r="L26" s="20"/>
      <c r="M26" s="20"/>
      <c r="N26" s="62"/>
      <c r="O26" s="78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62">
        <v>8</v>
      </c>
      <c r="AD26" s="78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>
        <v>31</v>
      </c>
      <c r="AR26" s="20"/>
      <c r="AS26" s="20"/>
      <c r="AT26" s="20"/>
      <c r="AU26" s="20"/>
      <c r="AV26" s="62"/>
    </row>
    <row r="27" spans="2:48" x14ac:dyDescent="0.25">
      <c r="B27" s="128"/>
      <c r="C27" s="78"/>
      <c r="D27" s="20"/>
      <c r="E27" s="20"/>
      <c r="F27" s="20"/>
      <c r="G27" s="20"/>
      <c r="H27" s="62"/>
      <c r="I27" s="78"/>
      <c r="J27" s="20"/>
      <c r="K27" s="20"/>
      <c r="L27" s="20"/>
      <c r="M27" s="20"/>
      <c r="N27" s="62"/>
      <c r="O27" s="7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62">
        <v>7</v>
      </c>
      <c r="AD27" s="78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>
        <v>25</v>
      </c>
      <c r="AR27" s="20"/>
      <c r="AS27" s="20"/>
      <c r="AT27" s="20"/>
      <c r="AU27" s="20"/>
      <c r="AV27" s="62"/>
    </row>
    <row r="28" spans="2:48" x14ac:dyDescent="0.25">
      <c r="B28" s="128"/>
      <c r="C28" s="78"/>
      <c r="D28" s="20"/>
      <c r="E28" s="20"/>
      <c r="F28" s="20"/>
      <c r="G28" s="20"/>
      <c r="H28" s="62"/>
      <c r="I28" s="78"/>
      <c r="J28" s="20"/>
      <c r="K28" s="20"/>
      <c r="L28" s="20"/>
      <c r="M28" s="20"/>
      <c r="N28" s="62"/>
      <c r="O28" s="78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62">
        <v>16</v>
      </c>
      <c r="AD28" s="78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>
        <v>21</v>
      </c>
      <c r="AR28" s="20"/>
      <c r="AS28" s="20"/>
      <c r="AT28" s="20"/>
      <c r="AU28" s="20"/>
      <c r="AV28" s="62"/>
    </row>
    <row r="29" spans="2:48" x14ac:dyDescent="0.25">
      <c r="B29" s="129"/>
      <c r="C29" s="79"/>
      <c r="D29" s="59"/>
      <c r="E29" s="59"/>
      <c r="F29" s="59"/>
      <c r="G29" s="59"/>
      <c r="H29" s="63"/>
      <c r="I29" s="79"/>
      <c r="J29" s="59"/>
      <c r="K29" s="59"/>
      <c r="L29" s="59"/>
      <c r="M29" s="59"/>
      <c r="N29" s="63"/>
      <c r="O29" s="7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63"/>
      <c r="AD29" s="7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>
        <v>21</v>
      </c>
      <c r="AR29" s="59"/>
      <c r="AS29" s="59"/>
      <c r="AT29" s="59"/>
      <c r="AU29" s="59"/>
      <c r="AV29" s="63"/>
    </row>
    <row r="30" spans="2:48" s="4" customFormat="1" x14ac:dyDescent="0.25">
      <c r="B30" s="72" t="s">
        <v>8</v>
      </c>
      <c r="C30" s="163">
        <f>AVERAGE(C7:C21)</f>
        <v>81.714285714285708</v>
      </c>
      <c r="D30" s="164">
        <f>AVERAGE(D7:D21)</f>
        <v>35.428571428571431</v>
      </c>
      <c r="E30" s="164">
        <f>AVERAGE(E7:E21)</f>
        <v>24.142857142857142</v>
      </c>
      <c r="F30" s="164">
        <f t="shared" ref="F30:N30" si="0">AVERAGE(F6:F21)</f>
        <v>63.8</v>
      </c>
      <c r="G30" s="164">
        <f t="shared" si="0"/>
        <v>51.9375</v>
      </c>
      <c r="H30" s="165">
        <f t="shared" si="0"/>
        <v>27.8125</v>
      </c>
      <c r="I30" s="163">
        <f t="shared" si="0"/>
        <v>91.6875</v>
      </c>
      <c r="J30" s="164">
        <f t="shared" si="0"/>
        <v>61.266666666666666</v>
      </c>
      <c r="K30" s="164">
        <f t="shared" si="0"/>
        <v>127.8</v>
      </c>
      <c r="L30" s="164">
        <f t="shared" si="0"/>
        <v>76.9375</v>
      </c>
      <c r="M30" s="164">
        <f t="shared" si="0"/>
        <v>42.75</v>
      </c>
      <c r="N30" s="165">
        <f t="shared" si="0"/>
        <v>70.533333333333331</v>
      </c>
      <c r="O30" s="163">
        <f>AVERAGE(O6:O29)</f>
        <v>3.8666666666666667</v>
      </c>
      <c r="P30" s="164">
        <f>AVERAGE(P6:P29)</f>
        <v>13.6875</v>
      </c>
      <c r="Q30" s="164">
        <f>AVERAGE(Q6:Q29)</f>
        <v>15.166666666666666</v>
      </c>
      <c r="R30" s="164">
        <f>AVERAGE(R6:R29)</f>
        <v>1.1111111111111112</v>
      </c>
      <c r="S30" s="164">
        <f t="shared" ref="S30:AC30" si="1">AVERAGE(S6:S29)</f>
        <v>11.133333333333333</v>
      </c>
      <c r="T30" s="164">
        <f t="shared" si="1"/>
        <v>9.8571428571428577</v>
      </c>
      <c r="U30" s="164">
        <f t="shared" si="1"/>
        <v>20.1875</v>
      </c>
      <c r="V30" s="164">
        <f t="shared" si="1"/>
        <v>4.5625</v>
      </c>
      <c r="W30" s="164">
        <f t="shared" si="1"/>
        <v>4.2307692307692308</v>
      </c>
      <c r="X30" s="164">
        <f t="shared" si="1"/>
        <v>1.5</v>
      </c>
      <c r="Y30" s="164">
        <f t="shared" si="1"/>
        <v>41.6</v>
      </c>
      <c r="Z30" s="164">
        <f t="shared" si="1"/>
        <v>25.894736842105264</v>
      </c>
      <c r="AA30" s="164">
        <f t="shared" si="1"/>
        <v>21.4</v>
      </c>
      <c r="AB30" s="164">
        <f t="shared" si="1"/>
        <v>33.89473684210526</v>
      </c>
      <c r="AC30" s="165">
        <f t="shared" si="1"/>
        <v>13.913043478260869</v>
      </c>
      <c r="AD30" s="163">
        <f>AVERAGE(AD6:AD29)</f>
        <v>11.933333333333334</v>
      </c>
      <c r="AE30" s="164">
        <f t="shared" ref="AE30:AU30" si="2">AVERAGE(AE6:AE29)</f>
        <v>21.666666666666668</v>
      </c>
      <c r="AF30" s="164">
        <f t="shared" si="2"/>
        <v>6.0666666666666664</v>
      </c>
      <c r="AG30" s="164">
        <f t="shared" si="2"/>
        <v>56.789473684210527</v>
      </c>
      <c r="AH30" s="164">
        <f t="shared" si="2"/>
        <v>11.7</v>
      </c>
      <c r="AI30" s="164">
        <f t="shared" si="2"/>
        <v>13.111111111111111</v>
      </c>
      <c r="AJ30" s="164">
        <f t="shared" si="2"/>
        <v>48.9</v>
      </c>
      <c r="AK30" s="164">
        <f t="shared" si="2"/>
        <v>16.25</v>
      </c>
      <c r="AL30" s="164">
        <f t="shared" si="2"/>
        <v>2.3571428571428572</v>
      </c>
      <c r="AM30" s="164">
        <f t="shared" si="2"/>
        <v>27.894736842105264</v>
      </c>
      <c r="AN30" s="164">
        <f t="shared" si="2"/>
        <v>16.2</v>
      </c>
      <c r="AO30" s="164">
        <f t="shared" si="2"/>
        <v>28.285714285714285</v>
      </c>
      <c r="AP30" s="164">
        <f t="shared" si="2"/>
        <v>23.9375</v>
      </c>
      <c r="AQ30" s="164">
        <f t="shared" si="2"/>
        <v>25.833333333333332</v>
      </c>
      <c r="AR30" s="164">
        <f t="shared" si="2"/>
        <v>3.2666666666666666</v>
      </c>
      <c r="AS30" s="164">
        <f t="shared" si="2"/>
        <v>19.210526315789473</v>
      </c>
      <c r="AT30" s="164">
        <f t="shared" si="2"/>
        <v>55.1</v>
      </c>
      <c r="AU30" s="164">
        <f t="shared" si="2"/>
        <v>40.15</v>
      </c>
      <c r="AV30" s="165">
        <f>AVERAGE(AV6:AV29)</f>
        <v>12.842105263157896</v>
      </c>
    </row>
  </sheetData>
  <mergeCells count="2">
    <mergeCell ref="B6:B29"/>
    <mergeCell ref="B1:N1"/>
  </mergeCells>
  <pageMargins left="0.25" right="0.25" top="0.75" bottom="0.75" header="0.3" footer="0.3"/>
  <pageSetup scale="88" fitToWidth="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"/>
  <sheetViews>
    <sheetView workbookViewId="0"/>
  </sheetViews>
  <sheetFormatPr baseColWidth="10" defaultColWidth="11.42578125" defaultRowHeight="15" x14ac:dyDescent="0.25"/>
  <cols>
    <col min="1" max="3" width="11.42578125" style="1"/>
    <col min="4" max="9" width="14.28515625" style="1" customWidth="1"/>
    <col min="10" max="16384" width="11.42578125" style="1"/>
  </cols>
  <sheetData>
    <row r="1" spans="2:9" x14ac:dyDescent="0.25">
      <c r="B1" s="162" t="s">
        <v>42</v>
      </c>
      <c r="C1" s="162"/>
      <c r="D1" s="162"/>
      <c r="E1" s="162"/>
      <c r="F1" s="162"/>
      <c r="G1" s="162"/>
      <c r="H1" s="162"/>
      <c r="I1" s="162"/>
    </row>
    <row r="3" spans="2:9" x14ac:dyDescent="0.25">
      <c r="D3" s="161" t="s">
        <v>24</v>
      </c>
      <c r="E3" s="161"/>
      <c r="F3" s="161" t="s">
        <v>25</v>
      </c>
      <c r="G3" s="161"/>
      <c r="H3" s="161" t="s">
        <v>26</v>
      </c>
      <c r="I3" s="161"/>
    </row>
    <row r="4" spans="2:9" x14ac:dyDescent="0.25">
      <c r="B4" s="119" t="s">
        <v>13</v>
      </c>
      <c r="C4" s="119" t="s">
        <v>27</v>
      </c>
      <c r="D4" s="121" t="s">
        <v>29</v>
      </c>
      <c r="E4" s="122" t="s">
        <v>28</v>
      </c>
      <c r="F4" s="121" t="s">
        <v>29</v>
      </c>
      <c r="G4" s="122" t="s">
        <v>28</v>
      </c>
      <c r="H4" s="121" t="s">
        <v>29</v>
      </c>
      <c r="I4" s="122" t="s">
        <v>28</v>
      </c>
    </row>
    <row r="5" spans="2:9" x14ac:dyDescent="0.25">
      <c r="B5" s="119" t="s">
        <v>0</v>
      </c>
      <c r="C5" s="120">
        <v>28</v>
      </c>
      <c r="D5" s="123">
        <v>4</v>
      </c>
      <c r="E5" s="124">
        <f>D5/$C$5</f>
        <v>0.14285714285714285</v>
      </c>
      <c r="F5" s="123">
        <v>2</v>
      </c>
      <c r="G5" s="124">
        <f>F5/$C$5</f>
        <v>7.1428571428571425E-2</v>
      </c>
      <c r="H5" s="123">
        <v>3</v>
      </c>
      <c r="I5" s="124">
        <f>H5/$C$5</f>
        <v>0.10714285714285714</v>
      </c>
    </row>
    <row r="6" spans="2:9" x14ac:dyDescent="0.25">
      <c r="B6" s="119" t="s">
        <v>3</v>
      </c>
      <c r="C6" s="120">
        <v>55</v>
      </c>
      <c r="D6" s="123">
        <v>1</v>
      </c>
      <c r="E6" s="124">
        <f>D6/$C$6</f>
        <v>1.8181818181818181E-2</v>
      </c>
      <c r="F6" s="123">
        <v>1</v>
      </c>
      <c r="G6" s="124">
        <f>F6/$C$6</f>
        <v>1.8181818181818181E-2</v>
      </c>
      <c r="H6" s="123">
        <v>5</v>
      </c>
      <c r="I6" s="124">
        <f>H6/$C$6</f>
        <v>9.0909090909090912E-2</v>
      </c>
    </row>
  </sheetData>
  <mergeCells count="4">
    <mergeCell ref="D3:E3"/>
    <mergeCell ref="F3:G3"/>
    <mergeCell ref="H3:I3"/>
    <mergeCell ref="B1:I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Fig. 3a</vt:lpstr>
      <vt:lpstr>Fig. 3b</vt:lpstr>
      <vt:lpstr>Fig. 3c</vt:lpstr>
      <vt:lpstr>Fig. 3d</vt:lpstr>
      <vt:lpstr>Fig. 3e</vt:lpstr>
      <vt:lpstr>Fig. 3f</vt:lpstr>
      <vt:lpstr>Fig. 3g</vt:lpstr>
      <vt:lpstr>Fig. 3h</vt:lpstr>
      <vt:lpstr>Fig. 3i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salwa lwa</dc:creator>
  <cp:lastModifiedBy>Álvaro F. Fernández</cp:lastModifiedBy>
  <cp:lastPrinted>2018-03-29T15:34:16Z</cp:lastPrinted>
  <dcterms:created xsi:type="dcterms:W3CDTF">2018-03-19T22:21:36Z</dcterms:created>
  <dcterms:modified xsi:type="dcterms:W3CDTF">2018-04-01T23:15:43Z</dcterms:modified>
</cp:coreProperties>
</file>