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CFD0A4E-F8C4-4433-9886-3AB25107A582}" xr6:coauthVersionLast="36" xr6:coauthVersionMax="36" xr10:uidLastSave="{00000000-0000-0000-0000-000000000000}"/>
  <bookViews>
    <workbookView xWindow="0" yWindow="30" windowWidth="15600" windowHeight="9555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AE26" i="2" l="1"/>
  <c r="AD26" i="2"/>
  <c r="AC26" i="2"/>
  <c r="Z26" i="2"/>
  <c r="AE25" i="2"/>
  <c r="AD25" i="2"/>
  <c r="AC25" i="2"/>
  <c r="Z25" i="2"/>
  <c r="AE24" i="2"/>
  <c r="AD24" i="2"/>
  <c r="AC24" i="2"/>
  <c r="AA24" i="2"/>
  <c r="AB24" i="2" s="1"/>
  <c r="AF24" i="2" s="1"/>
  <c r="Z24" i="2"/>
  <c r="AE23" i="2"/>
  <c r="AD23" i="2"/>
  <c r="AC23" i="2"/>
  <c r="Z23" i="2"/>
  <c r="AE22" i="2"/>
  <c r="AD22" i="2"/>
  <c r="AC22" i="2"/>
  <c r="Z22" i="2"/>
  <c r="AE21" i="2"/>
  <c r="AD21" i="2"/>
  <c r="AC21" i="2"/>
  <c r="Z21" i="2"/>
  <c r="AE20" i="2"/>
  <c r="AD20" i="2"/>
  <c r="AC20" i="2"/>
  <c r="AA20" i="2"/>
  <c r="AB20" i="2" s="1"/>
  <c r="AF20" i="2" s="1"/>
  <c r="Z20" i="2"/>
  <c r="AE19" i="2"/>
  <c r="AD19" i="2"/>
  <c r="AC19" i="2"/>
  <c r="Z19" i="2"/>
  <c r="AE18" i="2"/>
  <c r="AD18" i="2"/>
  <c r="AC18" i="2"/>
  <c r="Z18" i="2"/>
  <c r="AE17" i="2"/>
  <c r="AD17" i="2"/>
  <c r="AC17" i="2"/>
  <c r="Z17" i="2"/>
  <c r="AE16" i="2"/>
  <c r="AD16" i="2"/>
  <c r="AC16" i="2"/>
  <c r="AA16" i="2"/>
  <c r="AB16" i="2" s="1"/>
  <c r="AF16" i="2" s="1"/>
  <c r="Z16" i="2"/>
  <c r="AE15" i="2"/>
  <c r="AD15" i="2"/>
  <c r="AC15" i="2"/>
  <c r="AA15" i="2"/>
  <c r="AI15" i="2" s="1"/>
  <c r="Z15" i="2"/>
  <c r="AE14" i="2"/>
  <c r="AD14" i="2"/>
  <c r="AC14" i="2"/>
  <c r="Z14" i="2"/>
  <c r="AE13" i="2"/>
  <c r="AD13" i="2"/>
  <c r="AC13" i="2"/>
  <c r="AA13" i="2"/>
  <c r="AI13" i="2" s="1"/>
  <c r="Z13" i="2"/>
  <c r="AE12" i="2"/>
  <c r="AD12" i="2"/>
  <c r="AC12" i="2"/>
  <c r="Z12" i="2"/>
  <c r="AE11" i="2"/>
  <c r="AD11" i="2"/>
  <c r="AC11" i="2"/>
  <c r="AA11" i="2"/>
  <c r="AI11" i="2" s="1"/>
  <c r="Z11" i="2"/>
  <c r="AE10" i="2"/>
  <c r="AD10" i="2"/>
  <c r="AC10" i="2"/>
  <c r="Z10" i="2"/>
  <c r="AE9" i="2"/>
  <c r="AD9" i="2"/>
  <c r="AC9" i="2"/>
  <c r="AA9" i="2"/>
  <c r="AI9" i="2" s="1"/>
  <c r="Z9" i="2"/>
  <c r="AE8" i="2"/>
  <c r="AD8" i="2"/>
  <c r="AC8" i="2"/>
  <c r="Z8" i="2"/>
  <c r="AE7" i="2"/>
  <c r="AD7" i="2"/>
  <c r="AC7" i="2"/>
  <c r="AA7" i="2"/>
  <c r="AI7" i="2" s="1"/>
  <c r="Z7" i="2"/>
  <c r="AE6" i="2"/>
  <c r="AD6" i="2"/>
  <c r="AC6" i="2"/>
  <c r="Z6" i="2"/>
  <c r="AE5" i="2"/>
  <c r="AD5" i="2"/>
  <c r="AC5" i="2"/>
  <c r="AA5" i="2"/>
  <c r="AI5" i="2" s="1"/>
  <c r="Z5" i="2"/>
  <c r="AE4" i="2"/>
  <c r="AD4" i="2"/>
  <c r="AC4" i="2"/>
  <c r="Z4" i="2"/>
  <c r="AE3" i="2"/>
  <c r="AD3" i="2"/>
  <c r="AC3" i="2"/>
  <c r="AA3" i="2"/>
  <c r="AI3" i="2" s="1"/>
  <c r="Z3" i="2"/>
  <c r="AE2" i="2"/>
  <c r="AD2" i="2"/>
  <c r="AC2" i="2"/>
  <c r="Z2" i="2"/>
  <c r="AB3" i="2" l="1"/>
  <c r="AF3" i="2" s="1"/>
  <c r="AG3" i="2" s="1"/>
  <c r="AH3" i="2" s="1"/>
  <c r="AK3" i="2" s="1"/>
  <c r="AJ3" i="2" s="1"/>
  <c r="AB5" i="2"/>
  <c r="AF5" i="2" s="1"/>
  <c r="AB7" i="2"/>
  <c r="AF7" i="2" s="1"/>
  <c r="AB9" i="2"/>
  <c r="AF9" i="2" s="1"/>
  <c r="AG9" i="2" s="1"/>
  <c r="AH9" i="2" s="1"/>
  <c r="AK9" i="2" s="1"/>
  <c r="AJ9" i="2" s="1"/>
  <c r="AB11" i="2"/>
  <c r="AF11" i="2" s="1"/>
  <c r="AG11" i="2" s="1"/>
  <c r="AH11" i="2" s="1"/>
  <c r="AK11" i="2" s="1"/>
  <c r="AJ11" i="2" s="1"/>
  <c r="AB13" i="2"/>
  <c r="AF13" i="2" s="1"/>
  <c r="AB15" i="2"/>
  <c r="AF15" i="2" s="1"/>
  <c r="AI16" i="2"/>
  <c r="AA19" i="2"/>
  <c r="AI20" i="2"/>
  <c r="AA23" i="2"/>
  <c r="AI24" i="2"/>
  <c r="AA2" i="2"/>
  <c r="AA4" i="2"/>
  <c r="AA6" i="2"/>
  <c r="AA8" i="2"/>
  <c r="AA10" i="2"/>
  <c r="AA12" i="2"/>
  <c r="AA14" i="2"/>
  <c r="AA18" i="2"/>
  <c r="AA22" i="2"/>
  <c r="AA26" i="2"/>
  <c r="AG5" i="2"/>
  <c r="AH5" i="2" s="1"/>
  <c r="AK5" i="2" s="1"/>
  <c r="AJ5" i="2" s="1"/>
  <c r="AG7" i="2"/>
  <c r="AH7" i="2" s="1"/>
  <c r="AK7" i="2" s="1"/>
  <c r="AJ7" i="2" s="1"/>
  <c r="AG13" i="2"/>
  <c r="AH13" i="2" s="1"/>
  <c r="AK13" i="2" s="1"/>
  <c r="AJ13" i="2" s="1"/>
  <c r="AG15" i="2"/>
  <c r="AH15" i="2" s="1"/>
  <c r="AK15" i="2" s="1"/>
  <c r="AJ15" i="2" s="1"/>
  <c r="AG16" i="2"/>
  <c r="AH16" i="2" s="1"/>
  <c r="AK16" i="2" s="1"/>
  <c r="AJ16" i="2" s="1"/>
  <c r="AA17" i="2"/>
  <c r="AG20" i="2"/>
  <c r="AH20" i="2" s="1"/>
  <c r="AA21" i="2"/>
  <c r="AG24" i="2"/>
  <c r="AH24" i="2" s="1"/>
  <c r="AA25" i="2"/>
  <c r="AB21" i="2" l="1"/>
  <c r="AF21" i="2" s="1"/>
  <c r="AG21" i="2" s="1"/>
  <c r="AH21" i="2" s="1"/>
  <c r="AK21" i="2" s="1"/>
  <c r="AJ21" i="2" s="1"/>
  <c r="AI21" i="2"/>
  <c r="AB8" i="2"/>
  <c r="AF8" i="2" s="1"/>
  <c r="AG8" i="2" s="1"/>
  <c r="AH8" i="2" s="1"/>
  <c r="AI8" i="2"/>
  <c r="AK20" i="2"/>
  <c r="AJ20" i="2" s="1"/>
  <c r="AB22" i="2"/>
  <c r="AF22" i="2" s="1"/>
  <c r="AG22" i="2" s="1"/>
  <c r="AH22" i="2" s="1"/>
  <c r="AI22" i="2"/>
  <c r="AB14" i="2"/>
  <c r="AF14" i="2" s="1"/>
  <c r="AG14" i="2" s="1"/>
  <c r="AH14" i="2" s="1"/>
  <c r="AK14" i="2" s="1"/>
  <c r="AJ14" i="2" s="1"/>
  <c r="AI14" i="2"/>
  <c r="AB6" i="2"/>
  <c r="AF6" i="2" s="1"/>
  <c r="AG6" i="2" s="1"/>
  <c r="AH6" i="2" s="1"/>
  <c r="AI6" i="2"/>
  <c r="AB19" i="2"/>
  <c r="AF19" i="2" s="1"/>
  <c r="AG19" i="2" s="1"/>
  <c r="AH19" i="2" s="1"/>
  <c r="AK19" i="2" s="1"/>
  <c r="AJ19" i="2" s="1"/>
  <c r="AI19" i="2"/>
  <c r="AB25" i="2"/>
  <c r="AF25" i="2" s="1"/>
  <c r="AG25" i="2" s="1"/>
  <c r="AH25" i="2" s="1"/>
  <c r="AI25" i="2"/>
  <c r="AB17" i="2"/>
  <c r="AF17" i="2" s="1"/>
  <c r="AG17" i="2" s="1"/>
  <c r="AH17" i="2" s="1"/>
  <c r="AK17" i="2" s="1"/>
  <c r="AJ17" i="2" s="1"/>
  <c r="AI17" i="2"/>
  <c r="AB12" i="2"/>
  <c r="AF12" i="2" s="1"/>
  <c r="AG12" i="2" s="1"/>
  <c r="AH12" i="2" s="1"/>
  <c r="AI12" i="2"/>
  <c r="AB4" i="2"/>
  <c r="AF4" i="2" s="1"/>
  <c r="AG4" i="2" s="1"/>
  <c r="AH4" i="2" s="1"/>
  <c r="AK4" i="2" s="1"/>
  <c r="AJ4" i="2" s="1"/>
  <c r="AI4" i="2"/>
  <c r="AB23" i="2"/>
  <c r="AF23" i="2" s="1"/>
  <c r="AG23" i="2" s="1"/>
  <c r="AH23" i="2" s="1"/>
  <c r="AI23" i="2"/>
  <c r="AK24" i="2"/>
  <c r="AJ24" i="2" s="1"/>
  <c r="AB26" i="2"/>
  <c r="AF26" i="2" s="1"/>
  <c r="AG26" i="2" s="1"/>
  <c r="AH26" i="2" s="1"/>
  <c r="AK26" i="2" s="1"/>
  <c r="AJ26" i="2" s="1"/>
  <c r="AI26" i="2"/>
  <c r="AB18" i="2"/>
  <c r="AF18" i="2" s="1"/>
  <c r="AG18" i="2" s="1"/>
  <c r="AH18" i="2" s="1"/>
  <c r="AI18" i="2"/>
  <c r="AB10" i="2"/>
  <c r="AF10" i="2" s="1"/>
  <c r="AG10" i="2" s="1"/>
  <c r="AH10" i="2" s="1"/>
  <c r="AK10" i="2" s="1"/>
  <c r="AJ10" i="2" s="1"/>
  <c r="AI10" i="2"/>
  <c r="AB2" i="2"/>
  <c r="AF2" i="2" s="1"/>
  <c r="AG2" i="2" s="1"/>
  <c r="AH2" i="2" s="1"/>
  <c r="AI2" i="2"/>
  <c r="AK2" i="2" l="1"/>
  <c r="AJ2" i="2" s="1"/>
  <c r="AK18" i="2"/>
  <c r="AJ18" i="2" s="1"/>
  <c r="AK8" i="2"/>
  <c r="AJ8" i="2" s="1"/>
  <c r="AK23" i="2"/>
  <c r="AJ23" i="2" s="1"/>
  <c r="AK12" i="2"/>
  <c r="AJ12" i="2" s="1"/>
  <c r="AK25" i="2"/>
  <c r="AJ25" i="2" s="1"/>
  <c r="AK6" i="2"/>
  <c r="AJ6" i="2" s="1"/>
  <c r="AK22" i="2"/>
  <c r="AJ22" i="2" s="1"/>
</calcChain>
</file>

<file path=xl/sharedStrings.xml><?xml version="1.0" encoding="utf-8"?>
<sst xmlns="http://schemas.openxmlformats.org/spreadsheetml/2006/main" count="288" uniqueCount="144">
  <si>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</si>
  <si>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</si>
  <si>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</si>
  <si>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</si>
  <si>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</si>
  <si>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</si>
  <si>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</si>
  <si>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</si>
  <si>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</si>
  <si>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</si>
  <si>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</si>
  <si>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</si>
  <si>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</si>
  <si>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</si>
  <si>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</si>
  <si>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</si>
  <si>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</si>
  <si>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</si>
  <si>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</si>
  <si>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</si>
  <si>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</si>
  <si>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</si>
  <si>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</si>
  <si>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</si>
  <si>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CHARLVON LIMITED</t>
  </si>
  <si>
    <t>NO2 ENADEGHE AVENUE OFF BOUNDARY ROAD, BENIN CITY`</t>
  </si>
  <si>
    <t>FOR245218</t>
  </si>
  <si>
    <t>JANUARY</t>
  </si>
  <si>
    <t>DECEMBER</t>
  </si>
  <si>
    <t>NIGERIAN</t>
  </si>
  <si>
    <t>ACHUMABA</t>
  </si>
  <si>
    <t>PATRICK</t>
  </si>
  <si>
    <t>2022</t>
  </si>
  <si>
    <t>7056658680</t>
  </si>
  <si>
    <t>FOR245219</t>
  </si>
  <si>
    <t>MMETIYO</t>
  </si>
  <si>
    <t>MINDER</t>
  </si>
  <si>
    <t>8112594401</t>
  </si>
  <si>
    <t>FOR245220</t>
  </si>
  <si>
    <t>ONWUKE</t>
  </si>
  <si>
    <t>FERDINARD</t>
  </si>
  <si>
    <t>8113965429</t>
  </si>
  <si>
    <t>FOR245221</t>
  </si>
  <si>
    <t>OPENE</t>
  </si>
  <si>
    <t>JOHN</t>
  </si>
  <si>
    <t>8113965428</t>
  </si>
  <si>
    <t>FOR245222</t>
  </si>
  <si>
    <t>AMAH</t>
  </si>
  <si>
    <t>FAITH</t>
  </si>
  <si>
    <t>8136449535</t>
  </si>
  <si>
    <t>FOR245223</t>
  </si>
  <si>
    <t>OWUH</t>
  </si>
  <si>
    <t>BLESSING</t>
  </si>
  <si>
    <t>8151863863</t>
  </si>
  <si>
    <t>FOR245224</t>
  </si>
  <si>
    <t>AKIGBOGUN</t>
  </si>
  <si>
    <t>ISAAC</t>
  </si>
  <si>
    <t>7032189322</t>
  </si>
  <si>
    <t>FOR245225</t>
  </si>
  <si>
    <t xml:space="preserve"> IYAMU</t>
  </si>
  <si>
    <t>OSAKPAMWAN</t>
  </si>
  <si>
    <t>8055308450</t>
  </si>
  <si>
    <t>FOR245226</t>
  </si>
  <si>
    <t>ABU</t>
  </si>
  <si>
    <t>SEFURATU</t>
  </si>
  <si>
    <t>8118828052</t>
  </si>
  <si>
    <t>FOR245227</t>
  </si>
  <si>
    <t>UKWUMAKA</t>
  </si>
  <si>
    <t>FORTUNATE</t>
  </si>
  <si>
    <t>7056655863</t>
  </si>
  <si>
    <t>FOR245228</t>
  </si>
  <si>
    <t>ONOVUGHE</t>
  </si>
  <si>
    <t>OKEDGHENE</t>
  </si>
  <si>
    <t>7056655884</t>
  </si>
  <si>
    <t>FOR245229</t>
  </si>
  <si>
    <t>UZOGARA</t>
  </si>
  <si>
    <t>ADAUGO</t>
  </si>
  <si>
    <t>7056655864</t>
  </si>
  <si>
    <t>FOR245230</t>
  </si>
  <si>
    <t>AJAYI</t>
  </si>
  <si>
    <t>REBECCA</t>
  </si>
  <si>
    <t>8113965430</t>
  </si>
  <si>
    <t>FOR245231</t>
  </si>
  <si>
    <t>JIMOH</t>
  </si>
  <si>
    <t>FATAI</t>
  </si>
  <si>
    <t>7056655867</t>
  </si>
  <si>
    <t>FOR245232</t>
  </si>
  <si>
    <t>ONYEOGAZIRI</t>
  </si>
  <si>
    <t>M. CYRIL</t>
  </si>
  <si>
    <t>7056655878</t>
  </si>
  <si>
    <t>FOR245233</t>
  </si>
  <si>
    <t>OKWUAGWU</t>
  </si>
  <si>
    <t>KALU</t>
  </si>
  <si>
    <t>ELECHI</t>
  </si>
  <si>
    <t>7056006666</t>
  </si>
  <si>
    <t>FOR245234</t>
  </si>
  <si>
    <t>OKOLOKO</t>
  </si>
  <si>
    <t>STANLEY</t>
  </si>
  <si>
    <t>8037226628</t>
  </si>
  <si>
    <t>FOR245235</t>
  </si>
  <si>
    <t>ONYEMAECHI</t>
  </si>
  <si>
    <t>PROMISE</t>
  </si>
  <si>
    <t>7031913136</t>
  </si>
  <si>
    <t>FOR245236</t>
  </si>
  <si>
    <t>ORAIFOH</t>
  </si>
  <si>
    <t>CYRIL</t>
  </si>
  <si>
    <t>LEE</t>
  </si>
  <si>
    <t>8034149244</t>
  </si>
  <si>
    <t>FOR245237</t>
  </si>
  <si>
    <t>OHIZEMOKHAN</t>
  </si>
  <si>
    <t>U. FELICITY</t>
  </si>
  <si>
    <t>8032103894</t>
  </si>
  <si>
    <t>FOR245238</t>
  </si>
  <si>
    <t>NWABISI</t>
  </si>
  <si>
    <t>OGOCHUKWU</t>
  </si>
  <si>
    <t>8033128923</t>
  </si>
  <si>
    <t>FOR245239</t>
  </si>
  <si>
    <t>NWAZIE</t>
  </si>
  <si>
    <t>NKEMJIKA</t>
  </si>
  <si>
    <t>8063990620</t>
  </si>
  <si>
    <t>FOR245240</t>
  </si>
  <si>
    <t>MOEMEKE</t>
  </si>
  <si>
    <t>PASCAL</t>
  </si>
  <si>
    <t>7056655872</t>
  </si>
  <si>
    <t>FOR245241</t>
  </si>
  <si>
    <t>AGIDI</t>
  </si>
  <si>
    <t>EZEKIEL</t>
  </si>
  <si>
    <t>8035523991</t>
  </si>
  <si>
    <t>FOR245242</t>
  </si>
  <si>
    <t>EKOH</t>
  </si>
  <si>
    <t>O. HENRY</t>
  </si>
  <si>
    <t>8151863843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</si>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</sst>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3" fontId="41" fillId="55" borderId="0" xfId="276" applyFont="1" applyFill="1"/>
    <xf numFmtId="43" fontId="41" fillId="55" borderId="20" xfId="274" applyFont="1" applyFill="1" applyBorder="1" applyAlignment="1"/>
    <xf numFmtId="43" fontId="42" fillId="55" borderId="20" xfId="274" applyFont="1" applyFill="1" applyBorder="1" applyAlignment="1"/>
    <xf numFmtId="43" fontId="41" fillId="55" borderId="20" xfId="169" applyFont="1" applyFill="1" applyBorder="1" applyAlignment="1"/>
    <xf numFmtId="43" fontId="42" fillId="56" borderId="20" xfId="274" applyFont="1" applyFill="1" applyBorder="1" applyAlignment="1"/>
    <xf numFmtId="43" fontId="41" fillId="56" borderId="20" xfId="274" applyFont="1" applyFill="1" applyBorder="1" applyAlignment="1"/>
    <xf numFmtId="0" fontId="40" fillId="55" borderId="0" xfId="275" applyFont="1" applyFill="1"/>
    <xf numFmtId="43" fontId="40" fillId="55" borderId="20" xfId="274" applyFont="1" applyFill="1" applyBorder="1" applyAlignment="1">
      <alignment horizontal="center"/>
    </xf>
    <xf numFmtId="43" fontId="40" fillId="56" borderId="20" xfId="274" applyFont="1" applyFill="1" applyBorder="1" applyAlignment="1">
      <alignment horizontal="center"/>
    </xf>
    <xf numFmtId="0" fontId="40" fillId="0" borderId="0" xfId="275" applyFont="1" applyFill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3" max="13" width="12.85546875" customWidth="1"/>
    <col min="18" max="18" width="18.85546875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17"/>
      <c r="Z1" s="14" t="s">
        <v>132</v>
      </c>
      <c r="AA1" s="15" t="s">
        <v>133</v>
      </c>
      <c r="AB1" s="15" t="s">
        <v>134</v>
      </c>
      <c r="AC1" s="15" t="s">
        <v>135</v>
      </c>
      <c r="AD1" s="15" t="s">
        <v>136</v>
      </c>
      <c r="AE1" s="15" t="s">
        <v>137</v>
      </c>
      <c r="AF1" s="15" t="s">
        <v>138</v>
      </c>
      <c r="AG1" s="15" t="s">
        <v>139</v>
      </c>
      <c r="AH1" s="16" t="s">
        <v>140</v>
      </c>
      <c r="AI1" s="16" t="s">
        <v>141</v>
      </c>
      <c r="AJ1" s="15" t="s">
        <v>142</v>
      </c>
      <c r="AK1" s="15" t="s">
        <v>143</v>
      </c>
      <c r="AL1" s="15"/>
    </row>
    <row r="2" spans="1:38" s="5" customFormat="1" ht="18.75" x14ac:dyDescent="0.3">
      <c r="A2" s="5" t="s">
        <v>24</v>
      </c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M2" s="6">
        <v>1440000</v>
      </c>
      <c r="N2" s="6">
        <v>540000</v>
      </c>
      <c r="O2" s="6">
        <v>540000</v>
      </c>
      <c r="P2" s="6"/>
      <c r="Q2" s="7"/>
      <c r="R2" s="7">
        <v>1080000</v>
      </c>
      <c r="S2" s="7"/>
      <c r="T2" s="7"/>
      <c r="U2" s="7"/>
      <c r="V2" s="7"/>
      <c r="W2" s="5" t="s">
        <v>32</v>
      </c>
      <c r="X2" s="5" t="s">
        <v>33</v>
      </c>
      <c r="Z2" s="8">
        <f t="shared" ref="Z2:Z26" si="0">M2+N2+O2+P2+Q2+R2+S2+T2+U2+V2</f>
        <v>3600000</v>
      </c>
      <c r="AA2" s="9">
        <f t="shared" ref="AA2:AA26" si="1">Z2-(T2+U2+V2)</f>
        <v>3600000</v>
      </c>
      <c r="AB2" s="10">
        <f t="shared" ref="AB2:AB26" si="2">(AA2*20%)+200000</f>
        <v>920000</v>
      </c>
      <c r="AC2" s="9">
        <f t="shared" ref="AC2:AE17" si="3">T2</f>
        <v>0</v>
      </c>
      <c r="AD2" s="9">
        <f t="shared" si="3"/>
        <v>0</v>
      </c>
      <c r="AE2" s="11">
        <f t="shared" si="3"/>
        <v>0</v>
      </c>
      <c r="AF2" s="9">
        <f t="shared" ref="AF2:AF26" si="4">AB2+AC2+AD2+AE2</f>
        <v>920000</v>
      </c>
      <c r="AG2" s="9">
        <f t="shared" ref="AG2:AG26" si="5">Z2-AF2</f>
        <v>2680000</v>
      </c>
      <c r="AH2" s="12">
        <f t="shared" ref="AH2:AH26" si="6">IF(AG2&lt;=300000,AG2*7%,IF(AG2&lt;=600000,21000+11%*(AG2-300000),IF(AG2&lt;=1100000,54000+15%*(AG2-600000),IF(AG2&lt;=1600000,129000+19%*(AG2-1100000),IF(AG2&lt;=3200000,224000+21%*(AG2-1600000),IF(AG2&gt;3200000,560000+24%*(AG2-3200000)))))))</f>
        <v>450800</v>
      </c>
      <c r="AI2" s="13">
        <f t="shared" ref="AI2:AI26" si="7">AA2*1%</f>
        <v>36000</v>
      </c>
      <c r="AJ2" s="9">
        <f t="shared" ref="AJ2:AJ26" si="8">AK2/12</f>
        <v>37566.666666666664</v>
      </c>
      <c r="AK2" s="9">
        <f t="shared" ref="AK2:AK26" si="9">IF(AH2&gt;=AI2,(AH2),(AI2))</f>
        <v>450800</v>
      </c>
    </row>
    <row r="3" spans="1:38" s="5" customFormat="1" ht="18.75" x14ac:dyDescent="0.3">
      <c r="A3" s="5" t="s">
        <v>24</v>
      </c>
      <c r="B3" s="5" t="s">
        <v>25</v>
      </c>
      <c r="C3" s="5" t="s">
        <v>34</v>
      </c>
      <c r="D3" s="5" t="s">
        <v>27</v>
      </c>
      <c r="E3" s="5" t="s">
        <v>28</v>
      </c>
      <c r="F3" s="5" t="s">
        <v>29</v>
      </c>
      <c r="G3" s="5" t="s">
        <v>35</v>
      </c>
      <c r="H3" s="5" t="s">
        <v>36</v>
      </c>
      <c r="M3" s="6">
        <v>633600</v>
      </c>
      <c r="N3" s="6">
        <v>237600</v>
      </c>
      <c r="O3" s="6">
        <v>237600</v>
      </c>
      <c r="P3" s="6"/>
      <c r="Q3" s="7"/>
      <c r="R3" s="7">
        <v>475200</v>
      </c>
      <c r="S3" s="7"/>
      <c r="T3" s="7"/>
      <c r="U3" s="7"/>
      <c r="V3" s="7"/>
      <c r="W3" s="5" t="s">
        <v>32</v>
      </c>
      <c r="X3" s="5" t="s">
        <v>37</v>
      </c>
      <c r="Z3" s="8">
        <f t="shared" si="0"/>
        <v>1584000</v>
      </c>
      <c r="AA3" s="9">
        <f t="shared" si="1"/>
        <v>1584000</v>
      </c>
      <c r="AB3" s="10">
        <f t="shared" si="2"/>
        <v>516800</v>
      </c>
      <c r="AC3" s="9">
        <f t="shared" si="3"/>
        <v>0</v>
      </c>
      <c r="AD3" s="9">
        <f t="shared" si="3"/>
        <v>0</v>
      </c>
      <c r="AE3" s="11">
        <f t="shared" si="3"/>
        <v>0</v>
      </c>
      <c r="AF3" s="9">
        <f t="shared" si="4"/>
        <v>516800</v>
      </c>
      <c r="AG3" s="9">
        <f t="shared" si="5"/>
        <v>1067200</v>
      </c>
      <c r="AH3" s="12">
        <f t="shared" si="6"/>
        <v>124080</v>
      </c>
      <c r="AI3" s="13">
        <f t="shared" si="7"/>
        <v>15840</v>
      </c>
      <c r="AJ3" s="9">
        <f t="shared" si="8"/>
        <v>10340</v>
      </c>
      <c r="AK3" s="9">
        <f t="shared" si="9"/>
        <v>124080</v>
      </c>
    </row>
    <row r="4" spans="1:38" s="5" customFormat="1" ht="18.75" x14ac:dyDescent="0.3">
      <c r="A4" s="5" t="s">
        <v>24</v>
      </c>
      <c r="B4" s="5" t="s">
        <v>25</v>
      </c>
      <c r="C4" s="5" t="s">
        <v>38</v>
      </c>
      <c r="D4" s="5" t="s">
        <v>27</v>
      </c>
      <c r="E4" s="5" t="s">
        <v>28</v>
      </c>
      <c r="F4" s="5" t="s">
        <v>29</v>
      </c>
      <c r="G4" s="5" t="s">
        <v>39</v>
      </c>
      <c r="H4" s="5" t="s">
        <v>40</v>
      </c>
      <c r="M4" s="6">
        <v>1152000</v>
      </c>
      <c r="N4" s="6">
        <v>432000</v>
      </c>
      <c r="O4" s="6">
        <v>432000</v>
      </c>
      <c r="P4" s="6"/>
      <c r="Q4" s="7"/>
      <c r="R4" s="7">
        <v>864000</v>
      </c>
      <c r="S4" s="7"/>
      <c r="T4" s="7"/>
      <c r="U4" s="7"/>
      <c r="V4" s="7"/>
      <c r="W4" s="5" t="s">
        <v>32</v>
      </c>
      <c r="X4" s="5" t="s">
        <v>41</v>
      </c>
      <c r="Z4" s="8">
        <f t="shared" si="0"/>
        <v>2880000</v>
      </c>
      <c r="AA4" s="9">
        <f t="shared" si="1"/>
        <v>2880000</v>
      </c>
      <c r="AB4" s="10">
        <f t="shared" si="2"/>
        <v>776000</v>
      </c>
      <c r="AC4" s="9">
        <f t="shared" si="3"/>
        <v>0</v>
      </c>
      <c r="AD4" s="9">
        <f t="shared" si="3"/>
        <v>0</v>
      </c>
      <c r="AE4" s="11">
        <f t="shared" si="3"/>
        <v>0</v>
      </c>
      <c r="AF4" s="9">
        <f t="shared" si="4"/>
        <v>776000</v>
      </c>
      <c r="AG4" s="9">
        <f t="shared" si="5"/>
        <v>2104000</v>
      </c>
      <c r="AH4" s="12">
        <f t="shared" si="6"/>
        <v>329840</v>
      </c>
      <c r="AI4" s="13">
        <f t="shared" si="7"/>
        <v>28800</v>
      </c>
      <c r="AJ4" s="9">
        <f t="shared" si="8"/>
        <v>27486.666666666668</v>
      </c>
      <c r="AK4" s="9">
        <f t="shared" si="9"/>
        <v>329840</v>
      </c>
    </row>
    <row r="5" spans="1:38" s="5" customFormat="1" ht="18.75" x14ac:dyDescent="0.3">
      <c r="A5" s="5" t="s">
        <v>24</v>
      </c>
      <c r="B5" s="5" t="s">
        <v>25</v>
      </c>
      <c r="C5" s="5" t="s">
        <v>42</v>
      </c>
      <c r="D5" s="5" t="s">
        <v>27</v>
      </c>
      <c r="E5" s="5" t="s">
        <v>28</v>
      </c>
      <c r="F5" s="5" t="s">
        <v>29</v>
      </c>
      <c r="G5" s="5" t="s">
        <v>43</v>
      </c>
      <c r="H5" s="5" t="s">
        <v>44</v>
      </c>
      <c r="M5" s="6">
        <v>14400000</v>
      </c>
      <c r="N5" s="6">
        <v>5400000</v>
      </c>
      <c r="O5" s="6">
        <v>5400000</v>
      </c>
      <c r="P5" s="6"/>
      <c r="Q5" s="7"/>
      <c r="R5" s="7">
        <v>10800000</v>
      </c>
      <c r="S5" s="7"/>
      <c r="T5" s="7"/>
      <c r="U5" s="7"/>
      <c r="V5" s="7"/>
      <c r="W5" s="5" t="s">
        <v>32</v>
      </c>
      <c r="X5" s="5" t="s">
        <v>45</v>
      </c>
      <c r="Z5" s="8">
        <f t="shared" si="0"/>
        <v>36000000</v>
      </c>
      <c r="AA5" s="9">
        <f t="shared" si="1"/>
        <v>36000000</v>
      </c>
      <c r="AB5" s="10">
        <f t="shared" si="2"/>
        <v>7400000</v>
      </c>
      <c r="AC5" s="9">
        <f t="shared" si="3"/>
        <v>0</v>
      </c>
      <c r="AD5" s="9">
        <f t="shared" si="3"/>
        <v>0</v>
      </c>
      <c r="AE5" s="11">
        <f t="shared" si="3"/>
        <v>0</v>
      </c>
      <c r="AF5" s="9">
        <f t="shared" si="4"/>
        <v>7400000</v>
      </c>
      <c r="AG5" s="9">
        <f t="shared" si="5"/>
        <v>28600000</v>
      </c>
      <c r="AH5" s="12">
        <f t="shared" si="6"/>
        <v>6656000</v>
      </c>
      <c r="AI5" s="13">
        <f t="shared" si="7"/>
        <v>360000</v>
      </c>
      <c r="AJ5" s="9">
        <f t="shared" si="8"/>
        <v>554666.66666666663</v>
      </c>
      <c r="AK5" s="9">
        <f t="shared" si="9"/>
        <v>6656000</v>
      </c>
    </row>
    <row r="6" spans="1:38" s="5" customFormat="1" ht="18.75" x14ac:dyDescent="0.3">
      <c r="A6" s="5" t="s">
        <v>24</v>
      </c>
      <c r="B6" s="5" t="s">
        <v>25</v>
      </c>
      <c r="C6" s="5" t="s">
        <v>46</v>
      </c>
      <c r="D6" s="5" t="s">
        <v>27</v>
      </c>
      <c r="E6" s="5" t="s">
        <v>28</v>
      </c>
      <c r="F6" s="5" t="s">
        <v>29</v>
      </c>
      <c r="G6" s="5" t="s">
        <v>47</v>
      </c>
      <c r="H6" s="5" t="s">
        <v>48</v>
      </c>
      <c r="M6" s="6">
        <v>1440000</v>
      </c>
      <c r="N6" s="6">
        <v>540000</v>
      </c>
      <c r="O6" s="6">
        <v>540000</v>
      </c>
      <c r="P6" s="6"/>
      <c r="Q6" s="7"/>
      <c r="R6" s="7">
        <v>1080000</v>
      </c>
      <c r="S6" s="7"/>
      <c r="T6" s="7"/>
      <c r="U6" s="7"/>
      <c r="V6" s="7"/>
      <c r="W6" s="5" t="s">
        <v>32</v>
      </c>
      <c r="X6" s="5" t="s">
        <v>49</v>
      </c>
      <c r="Z6" s="8">
        <f t="shared" si="0"/>
        <v>3600000</v>
      </c>
      <c r="AA6" s="9">
        <f t="shared" si="1"/>
        <v>3600000</v>
      </c>
      <c r="AB6" s="10">
        <f t="shared" si="2"/>
        <v>920000</v>
      </c>
      <c r="AC6" s="9">
        <f t="shared" si="3"/>
        <v>0</v>
      </c>
      <c r="AD6" s="9">
        <f t="shared" si="3"/>
        <v>0</v>
      </c>
      <c r="AE6" s="11">
        <f t="shared" si="3"/>
        <v>0</v>
      </c>
      <c r="AF6" s="9">
        <f t="shared" si="4"/>
        <v>920000</v>
      </c>
      <c r="AG6" s="9">
        <f t="shared" si="5"/>
        <v>2680000</v>
      </c>
      <c r="AH6" s="12">
        <f t="shared" si="6"/>
        <v>450800</v>
      </c>
      <c r="AI6" s="13">
        <f t="shared" si="7"/>
        <v>36000</v>
      </c>
      <c r="AJ6" s="9">
        <f t="shared" si="8"/>
        <v>37566.666666666664</v>
      </c>
      <c r="AK6" s="9">
        <f t="shared" si="9"/>
        <v>450800</v>
      </c>
    </row>
    <row r="7" spans="1:38" s="5" customFormat="1" ht="18.75" x14ac:dyDescent="0.3">
      <c r="A7" s="5" t="s">
        <v>24</v>
      </c>
      <c r="B7" s="5" t="s">
        <v>25</v>
      </c>
      <c r="C7" s="5" t="s">
        <v>50</v>
      </c>
      <c r="D7" s="5" t="s">
        <v>27</v>
      </c>
      <c r="E7" s="5" t="s">
        <v>28</v>
      </c>
      <c r="F7" s="5" t="s">
        <v>29</v>
      </c>
      <c r="G7" s="5" t="s">
        <v>51</v>
      </c>
      <c r="H7" s="5" t="s">
        <v>52</v>
      </c>
      <c r="M7" s="6">
        <v>427680</v>
      </c>
      <c r="N7" s="6">
        <v>160380</v>
      </c>
      <c r="O7" s="6">
        <v>160380</v>
      </c>
      <c r="P7" s="6"/>
      <c r="Q7" s="7"/>
      <c r="R7" s="7">
        <v>320760</v>
      </c>
      <c r="S7" s="7"/>
      <c r="T7" s="7"/>
      <c r="U7" s="7"/>
      <c r="V7" s="7"/>
      <c r="W7" s="5" t="s">
        <v>32</v>
      </c>
      <c r="X7" s="5" t="s">
        <v>53</v>
      </c>
      <c r="Z7" s="8">
        <f t="shared" si="0"/>
        <v>1069200</v>
      </c>
      <c r="AA7" s="9">
        <f t="shared" si="1"/>
        <v>1069200</v>
      </c>
      <c r="AB7" s="10">
        <f t="shared" si="2"/>
        <v>413840</v>
      </c>
      <c r="AC7" s="9">
        <f t="shared" si="3"/>
        <v>0</v>
      </c>
      <c r="AD7" s="9">
        <f t="shared" si="3"/>
        <v>0</v>
      </c>
      <c r="AE7" s="11">
        <f t="shared" si="3"/>
        <v>0</v>
      </c>
      <c r="AF7" s="9">
        <f t="shared" si="4"/>
        <v>413840</v>
      </c>
      <c r="AG7" s="9">
        <f t="shared" si="5"/>
        <v>655360</v>
      </c>
      <c r="AH7" s="12">
        <f t="shared" si="6"/>
        <v>62304</v>
      </c>
      <c r="AI7" s="13">
        <f t="shared" si="7"/>
        <v>10692</v>
      </c>
      <c r="AJ7" s="9">
        <f t="shared" si="8"/>
        <v>5192</v>
      </c>
      <c r="AK7" s="9">
        <f t="shared" si="9"/>
        <v>62304</v>
      </c>
    </row>
    <row r="8" spans="1:38" s="5" customFormat="1" ht="18.75" x14ac:dyDescent="0.3">
      <c r="A8" s="5" t="s">
        <v>24</v>
      </c>
      <c r="B8" s="5" t="s">
        <v>25</v>
      </c>
      <c r="C8" s="5" t="s">
        <v>54</v>
      </c>
      <c r="D8" s="5" t="s">
        <v>27</v>
      </c>
      <c r="E8" s="5" t="s">
        <v>28</v>
      </c>
      <c r="F8" s="5" t="s">
        <v>29</v>
      </c>
      <c r="G8" s="5" t="s">
        <v>55</v>
      </c>
      <c r="H8" s="5" t="s">
        <v>56</v>
      </c>
      <c r="M8" s="6">
        <v>570240</v>
      </c>
      <c r="N8" s="6">
        <v>213840</v>
      </c>
      <c r="O8" s="6">
        <v>213840</v>
      </c>
      <c r="P8" s="6"/>
      <c r="Q8" s="7"/>
      <c r="R8" s="7">
        <v>427680</v>
      </c>
      <c r="S8" s="7"/>
      <c r="T8" s="7"/>
      <c r="U8" s="7"/>
      <c r="V8" s="7"/>
      <c r="W8" s="5" t="s">
        <v>32</v>
      </c>
      <c r="X8" s="5" t="s">
        <v>57</v>
      </c>
      <c r="Z8" s="8">
        <f t="shared" si="0"/>
        <v>1425600</v>
      </c>
      <c r="AA8" s="9">
        <f t="shared" si="1"/>
        <v>1425600</v>
      </c>
      <c r="AB8" s="10">
        <f t="shared" si="2"/>
        <v>485120</v>
      </c>
      <c r="AC8" s="9">
        <f t="shared" si="3"/>
        <v>0</v>
      </c>
      <c r="AD8" s="9">
        <f t="shared" si="3"/>
        <v>0</v>
      </c>
      <c r="AE8" s="11">
        <f t="shared" si="3"/>
        <v>0</v>
      </c>
      <c r="AF8" s="9">
        <f t="shared" si="4"/>
        <v>485120</v>
      </c>
      <c r="AG8" s="9">
        <f t="shared" si="5"/>
        <v>940480</v>
      </c>
      <c r="AH8" s="12">
        <f t="shared" si="6"/>
        <v>105072</v>
      </c>
      <c r="AI8" s="13">
        <f t="shared" si="7"/>
        <v>14256</v>
      </c>
      <c r="AJ8" s="9">
        <f t="shared" si="8"/>
        <v>8756</v>
      </c>
      <c r="AK8" s="9">
        <f t="shared" si="9"/>
        <v>105072</v>
      </c>
    </row>
    <row r="9" spans="1:38" s="5" customFormat="1" ht="18.75" x14ac:dyDescent="0.3">
      <c r="A9" s="5" t="s">
        <v>24</v>
      </c>
      <c r="B9" s="5" t="s">
        <v>25</v>
      </c>
      <c r="C9" s="5" t="s">
        <v>58</v>
      </c>
      <c r="D9" s="5" t="s">
        <v>27</v>
      </c>
      <c r="E9" s="5" t="s">
        <v>28</v>
      </c>
      <c r="F9" s="5" t="s">
        <v>29</v>
      </c>
      <c r="G9" s="5" t="s">
        <v>59</v>
      </c>
      <c r="H9" s="5" t="s">
        <v>60</v>
      </c>
      <c r="M9" s="6">
        <v>2304000</v>
      </c>
      <c r="N9" s="6">
        <v>864000</v>
      </c>
      <c r="O9" s="6">
        <v>864000</v>
      </c>
      <c r="P9" s="6"/>
      <c r="Q9" s="7"/>
      <c r="R9" s="7">
        <v>1728000</v>
      </c>
      <c r="S9" s="7"/>
      <c r="T9" s="7"/>
      <c r="U9" s="7"/>
      <c r="V9" s="7"/>
      <c r="W9" s="5" t="s">
        <v>32</v>
      </c>
      <c r="X9" s="5" t="s">
        <v>61</v>
      </c>
      <c r="Z9" s="8">
        <f t="shared" si="0"/>
        <v>5760000</v>
      </c>
      <c r="AA9" s="9">
        <f t="shared" si="1"/>
        <v>5760000</v>
      </c>
      <c r="AB9" s="10">
        <f t="shared" si="2"/>
        <v>1352000</v>
      </c>
      <c r="AC9" s="9">
        <f t="shared" si="3"/>
        <v>0</v>
      </c>
      <c r="AD9" s="9">
        <f t="shared" si="3"/>
        <v>0</v>
      </c>
      <c r="AE9" s="11">
        <f t="shared" si="3"/>
        <v>0</v>
      </c>
      <c r="AF9" s="9">
        <f t="shared" si="4"/>
        <v>1352000</v>
      </c>
      <c r="AG9" s="9">
        <f t="shared" si="5"/>
        <v>4408000</v>
      </c>
      <c r="AH9" s="12">
        <f t="shared" si="6"/>
        <v>849920</v>
      </c>
      <c r="AI9" s="13">
        <f t="shared" si="7"/>
        <v>57600</v>
      </c>
      <c r="AJ9" s="9">
        <f t="shared" si="8"/>
        <v>70826.666666666672</v>
      </c>
      <c r="AK9" s="9">
        <f t="shared" si="9"/>
        <v>849920</v>
      </c>
    </row>
    <row r="10" spans="1:38" s="5" customFormat="1" ht="18.75" x14ac:dyDescent="0.3">
      <c r="A10" s="5" t="s">
        <v>24</v>
      </c>
      <c r="B10" s="5" t="s">
        <v>25</v>
      </c>
      <c r="C10" s="5" t="s">
        <v>62</v>
      </c>
      <c r="D10" s="5" t="s">
        <v>27</v>
      </c>
      <c r="E10" s="5" t="s">
        <v>28</v>
      </c>
      <c r="F10" s="5" t="s">
        <v>29</v>
      </c>
      <c r="G10" s="5" t="s">
        <v>63</v>
      </c>
      <c r="H10" s="5" t="s">
        <v>64</v>
      </c>
      <c r="M10" s="6">
        <v>432000</v>
      </c>
      <c r="N10" s="6">
        <v>162000</v>
      </c>
      <c r="O10" s="6">
        <v>162000</v>
      </c>
      <c r="P10" s="6"/>
      <c r="Q10" s="7"/>
      <c r="R10" s="7">
        <v>324000</v>
      </c>
      <c r="S10" s="7"/>
      <c r="T10" s="7"/>
      <c r="U10" s="7"/>
      <c r="V10" s="7"/>
      <c r="W10" s="5" t="s">
        <v>32</v>
      </c>
      <c r="X10" s="5" t="s">
        <v>65</v>
      </c>
      <c r="Z10" s="8">
        <f t="shared" si="0"/>
        <v>1080000</v>
      </c>
      <c r="AA10" s="9">
        <f t="shared" si="1"/>
        <v>1080000</v>
      </c>
      <c r="AB10" s="10">
        <f t="shared" si="2"/>
        <v>416000</v>
      </c>
      <c r="AC10" s="9">
        <f t="shared" si="3"/>
        <v>0</v>
      </c>
      <c r="AD10" s="9">
        <f t="shared" si="3"/>
        <v>0</v>
      </c>
      <c r="AE10" s="11">
        <f t="shared" si="3"/>
        <v>0</v>
      </c>
      <c r="AF10" s="9">
        <f t="shared" si="4"/>
        <v>416000</v>
      </c>
      <c r="AG10" s="9">
        <f t="shared" si="5"/>
        <v>664000</v>
      </c>
      <c r="AH10" s="12">
        <f t="shared" si="6"/>
        <v>63600</v>
      </c>
      <c r="AI10" s="13">
        <f t="shared" si="7"/>
        <v>10800</v>
      </c>
      <c r="AJ10" s="9">
        <f t="shared" si="8"/>
        <v>5300</v>
      </c>
      <c r="AK10" s="9">
        <f t="shared" si="9"/>
        <v>63600</v>
      </c>
    </row>
    <row r="11" spans="1:38" s="5" customFormat="1" ht="18.75" x14ac:dyDescent="0.3">
      <c r="A11" s="5" t="s">
        <v>24</v>
      </c>
      <c r="B11" s="5" t="s">
        <v>25</v>
      </c>
      <c r="C11" s="5" t="s">
        <v>66</v>
      </c>
      <c r="D11" s="5" t="s">
        <v>27</v>
      </c>
      <c r="E11" s="5" t="s">
        <v>28</v>
      </c>
      <c r="F11" s="5" t="s">
        <v>29</v>
      </c>
      <c r="G11" s="5" t="s">
        <v>67</v>
      </c>
      <c r="H11" s="5" t="s">
        <v>68</v>
      </c>
      <c r="M11" s="6">
        <v>489600</v>
      </c>
      <c r="N11" s="6">
        <v>183600</v>
      </c>
      <c r="O11" s="6">
        <v>183600</v>
      </c>
      <c r="P11" s="6"/>
      <c r="Q11" s="7"/>
      <c r="R11" s="7">
        <v>367200</v>
      </c>
      <c r="S11" s="7"/>
      <c r="T11" s="7"/>
      <c r="U11" s="7"/>
      <c r="V11" s="7"/>
      <c r="W11" s="5" t="s">
        <v>32</v>
      </c>
      <c r="X11" s="5" t="s">
        <v>69</v>
      </c>
      <c r="Z11" s="8">
        <f t="shared" si="0"/>
        <v>1224000</v>
      </c>
      <c r="AA11" s="9">
        <f t="shared" si="1"/>
        <v>1224000</v>
      </c>
      <c r="AB11" s="10">
        <f t="shared" si="2"/>
        <v>444800</v>
      </c>
      <c r="AC11" s="9">
        <f t="shared" si="3"/>
        <v>0</v>
      </c>
      <c r="AD11" s="9">
        <f t="shared" si="3"/>
        <v>0</v>
      </c>
      <c r="AE11" s="11">
        <f t="shared" si="3"/>
        <v>0</v>
      </c>
      <c r="AF11" s="9">
        <f t="shared" si="4"/>
        <v>444800</v>
      </c>
      <c r="AG11" s="9">
        <f t="shared" si="5"/>
        <v>779200</v>
      </c>
      <c r="AH11" s="12">
        <f t="shared" si="6"/>
        <v>80880</v>
      </c>
      <c r="AI11" s="13">
        <f t="shared" si="7"/>
        <v>12240</v>
      </c>
      <c r="AJ11" s="9">
        <f t="shared" si="8"/>
        <v>6740</v>
      </c>
      <c r="AK11" s="9">
        <f t="shared" si="9"/>
        <v>80880</v>
      </c>
    </row>
    <row r="12" spans="1:38" s="5" customFormat="1" ht="18.75" x14ac:dyDescent="0.3">
      <c r="A12" s="5" t="s">
        <v>24</v>
      </c>
      <c r="B12" s="5" t="s">
        <v>25</v>
      </c>
      <c r="C12" s="5" t="s">
        <v>70</v>
      </c>
      <c r="D12" s="5" t="s">
        <v>27</v>
      </c>
      <c r="E12" s="5" t="s">
        <v>28</v>
      </c>
      <c r="F12" s="5" t="s">
        <v>29</v>
      </c>
      <c r="G12" s="5" t="s">
        <v>71</v>
      </c>
      <c r="H12" s="5" t="s">
        <v>72</v>
      </c>
      <c r="M12" s="6">
        <v>864000</v>
      </c>
      <c r="N12" s="6">
        <v>324000</v>
      </c>
      <c r="O12" s="6">
        <v>324000</v>
      </c>
      <c r="P12" s="6"/>
      <c r="Q12" s="7"/>
      <c r="R12" s="7">
        <v>648000</v>
      </c>
      <c r="S12" s="7"/>
      <c r="T12" s="7"/>
      <c r="U12" s="7"/>
      <c r="V12" s="7"/>
      <c r="W12" s="5" t="s">
        <v>32</v>
      </c>
      <c r="X12" s="5" t="s">
        <v>73</v>
      </c>
      <c r="Z12" s="8">
        <f t="shared" si="0"/>
        <v>2160000</v>
      </c>
      <c r="AA12" s="9">
        <f t="shared" si="1"/>
        <v>2160000</v>
      </c>
      <c r="AB12" s="10">
        <f t="shared" si="2"/>
        <v>632000</v>
      </c>
      <c r="AC12" s="9">
        <f t="shared" si="3"/>
        <v>0</v>
      </c>
      <c r="AD12" s="9">
        <f t="shared" si="3"/>
        <v>0</v>
      </c>
      <c r="AE12" s="11">
        <f t="shared" si="3"/>
        <v>0</v>
      </c>
      <c r="AF12" s="9">
        <f t="shared" si="4"/>
        <v>632000</v>
      </c>
      <c r="AG12" s="9">
        <f t="shared" si="5"/>
        <v>1528000</v>
      </c>
      <c r="AH12" s="12">
        <f t="shared" si="6"/>
        <v>210320</v>
      </c>
      <c r="AI12" s="13">
        <f t="shared" si="7"/>
        <v>21600</v>
      </c>
      <c r="AJ12" s="9">
        <f t="shared" si="8"/>
        <v>17526.666666666668</v>
      </c>
      <c r="AK12" s="9">
        <f t="shared" si="9"/>
        <v>210320</v>
      </c>
    </row>
    <row r="13" spans="1:38" s="5" customFormat="1" ht="18.75" x14ac:dyDescent="0.3">
      <c r="A13" s="5" t="s">
        <v>24</v>
      </c>
      <c r="B13" s="5" t="s">
        <v>25</v>
      </c>
      <c r="C13" s="5" t="s">
        <v>74</v>
      </c>
      <c r="D13" s="5" t="s">
        <v>27</v>
      </c>
      <c r="E13" s="5" t="s">
        <v>28</v>
      </c>
      <c r="F13" s="5" t="s">
        <v>29</v>
      </c>
      <c r="G13" s="5" t="s">
        <v>75</v>
      </c>
      <c r="H13" s="5" t="s">
        <v>76</v>
      </c>
      <c r="M13" s="6">
        <v>1440000</v>
      </c>
      <c r="N13" s="6">
        <v>540000</v>
      </c>
      <c r="O13" s="6">
        <v>540000</v>
      </c>
      <c r="P13" s="6"/>
      <c r="Q13" s="7"/>
      <c r="R13" s="7">
        <v>1080000</v>
      </c>
      <c r="S13" s="7"/>
      <c r="T13" s="7"/>
      <c r="U13" s="7"/>
      <c r="V13" s="7"/>
      <c r="W13" s="5" t="s">
        <v>32</v>
      </c>
      <c r="X13" s="5" t="s">
        <v>77</v>
      </c>
      <c r="Z13" s="8">
        <f t="shared" si="0"/>
        <v>3600000</v>
      </c>
      <c r="AA13" s="9">
        <f t="shared" si="1"/>
        <v>3600000</v>
      </c>
      <c r="AB13" s="10">
        <f t="shared" si="2"/>
        <v>920000</v>
      </c>
      <c r="AC13" s="9">
        <f t="shared" si="3"/>
        <v>0</v>
      </c>
      <c r="AD13" s="9">
        <f t="shared" si="3"/>
        <v>0</v>
      </c>
      <c r="AE13" s="11">
        <f t="shared" si="3"/>
        <v>0</v>
      </c>
      <c r="AF13" s="9">
        <f t="shared" si="4"/>
        <v>920000</v>
      </c>
      <c r="AG13" s="9">
        <f t="shared" si="5"/>
        <v>2680000</v>
      </c>
      <c r="AH13" s="12">
        <f t="shared" si="6"/>
        <v>450800</v>
      </c>
      <c r="AI13" s="13">
        <f t="shared" si="7"/>
        <v>36000</v>
      </c>
      <c r="AJ13" s="9">
        <f t="shared" si="8"/>
        <v>37566.666666666664</v>
      </c>
      <c r="AK13" s="9">
        <f t="shared" si="9"/>
        <v>450800</v>
      </c>
    </row>
    <row r="14" spans="1:38" s="5" customFormat="1" ht="18.75" x14ac:dyDescent="0.3">
      <c r="A14" s="5" t="s">
        <v>24</v>
      </c>
      <c r="B14" s="5" t="s">
        <v>25</v>
      </c>
      <c r="C14" s="5" t="s">
        <v>78</v>
      </c>
      <c r="D14" s="5" t="s">
        <v>27</v>
      </c>
      <c r="E14" s="5" t="s">
        <v>28</v>
      </c>
      <c r="F14" s="5" t="s">
        <v>29</v>
      </c>
      <c r="G14" s="5" t="s">
        <v>79</v>
      </c>
      <c r="H14" s="5" t="s">
        <v>80</v>
      </c>
      <c r="M14" s="6">
        <v>792000</v>
      </c>
      <c r="N14" s="6">
        <v>297000</v>
      </c>
      <c r="O14" s="6">
        <v>297000</v>
      </c>
      <c r="P14" s="6"/>
      <c r="Q14" s="7"/>
      <c r="R14" s="7">
        <v>594000</v>
      </c>
      <c r="S14" s="7"/>
      <c r="T14" s="7"/>
      <c r="U14" s="7"/>
      <c r="V14" s="7"/>
      <c r="W14" s="5" t="s">
        <v>32</v>
      </c>
      <c r="X14" s="5" t="s">
        <v>81</v>
      </c>
      <c r="Z14" s="8">
        <f t="shared" si="0"/>
        <v>1980000</v>
      </c>
      <c r="AA14" s="9">
        <f t="shared" si="1"/>
        <v>1980000</v>
      </c>
      <c r="AB14" s="10">
        <f t="shared" si="2"/>
        <v>596000</v>
      </c>
      <c r="AC14" s="9">
        <f t="shared" si="3"/>
        <v>0</v>
      </c>
      <c r="AD14" s="9">
        <f t="shared" si="3"/>
        <v>0</v>
      </c>
      <c r="AE14" s="11">
        <f t="shared" si="3"/>
        <v>0</v>
      </c>
      <c r="AF14" s="9">
        <f t="shared" si="4"/>
        <v>596000</v>
      </c>
      <c r="AG14" s="9">
        <f t="shared" si="5"/>
        <v>1384000</v>
      </c>
      <c r="AH14" s="12">
        <f t="shared" si="6"/>
        <v>182960</v>
      </c>
      <c r="AI14" s="13">
        <f t="shared" si="7"/>
        <v>19800</v>
      </c>
      <c r="AJ14" s="9">
        <f t="shared" si="8"/>
        <v>15246.666666666666</v>
      </c>
      <c r="AK14" s="9">
        <f t="shared" si="9"/>
        <v>182960</v>
      </c>
    </row>
    <row r="15" spans="1:38" s="5" customFormat="1" ht="18.75" x14ac:dyDescent="0.3">
      <c r="A15" s="5" t="s">
        <v>24</v>
      </c>
      <c r="B15" s="5" t="s">
        <v>25</v>
      </c>
      <c r="C15" s="5" t="s">
        <v>82</v>
      </c>
      <c r="D15" s="5" t="s">
        <v>27</v>
      </c>
      <c r="E15" s="5" t="s">
        <v>28</v>
      </c>
      <c r="F15" s="5" t="s">
        <v>29</v>
      </c>
      <c r="G15" s="5" t="s">
        <v>83</v>
      </c>
      <c r="H15" s="5" t="s">
        <v>84</v>
      </c>
      <c r="M15" s="6">
        <v>648000</v>
      </c>
      <c r="N15" s="6">
        <v>243000</v>
      </c>
      <c r="O15" s="6">
        <v>243000</v>
      </c>
      <c r="P15" s="6"/>
      <c r="Q15" s="7"/>
      <c r="R15" s="7">
        <v>486000</v>
      </c>
      <c r="S15" s="7"/>
      <c r="T15" s="7"/>
      <c r="U15" s="7"/>
      <c r="V15" s="7"/>
      <c r="W15" s="5" t="s">
        <v>32</v>
      </c>
      <c r="X15" s="5" t="s">
        <v>85</v>
      </c>
      <c r="Z15" s="8">
        <f t="shared" si="0"/>
        <v>1620000</v>
      </c>
      <c r="AA15" s="9">
        <f t="shared" si="1"/>
        <v>1620000</v>
      </c>
      <c r="AB15" s="10">
        <f t="shared" si="2"/>
        <v>524000</v>
      </c>
      <c r="AC15" s="9">
        <f t="shared" si="3"/>
        <v>0</v>
      </c>
      <c r="AD15" s="9">
        <f t="shared" si="3"/>
        <v>0</v>
      </c>
      <c r="AE15" s="11">
        <f t="shared" si="3"/>
        <v>0</v>
      </c>
      <c r="AF15" s="9">
        <f t="shared" si="4"/>
        <v>524000</v>
      </c>
      <c r="AG15" s="9">
        <f t="shared" si="5"/>
        <v>1096000</v>
      </c>
      <c r="AH15" s="12">
        <f t="shared" si="6"/>
        <v>128400</v>
      </c>
      <c r="AI15" s="13">
        <f t="shared" si="7"/>
        <v>16200</v>
      </c>
      <c r="AJ15" s="9">
        <f t="shared" si="8"/>
        <v>10700</v>
      </c>
      <c r="AK15" s="9">
        <f t="shared" si="9"/>
        <v>128400</v>
      </c>
    </row>
    <row r="16" spans="1:38" s="5" customFormat="1" ht="18.75" x14ac:dyDescent="0.3">
      <c r="A16" s="5" t="s">
        <v>24</v>
      </c>
      <c r="B16" s="5" t="s">
        <v>25</v>
      </c>
      <c r="C16" s="5" t="s">
        <v>86</v>
      </c>
      <c r="D16" s="5" t="s">
        <v>27</v>
      </c>
      <c r="E16" s="5" t="s">
        <v>28</v>
      </c>
      <c r="F16" s="5" t="s">
        <v>29</v>
      </c>
      <c r="G16" s="5" t="s">
        <v>87</v>
      </c>
      <c r="H16" s="5" t="s">
        <v>88</v>
      </c>
      <c r="M16" s="6">
        <v>1690560</v>
      </c>
      <c r="N16" s="6">
        <v>633960</v>
      </c>
      <c r="O16" s="6">
        <v>633960</v>
      </c>
      <c r="P16" s="6"/>
      <c r="Q16" s="7"/>
      <c r="R16" s="7">
        <v>1267920</v>
      </c>
      <c r="S16" s="7"/>
      <c r="T16" s="7"/>
      <c r="U16" s="7"/>
      <c r="V16" s="7"/>
      <c r="W16" s="5" t="s">
        <v>32</v>
      </c>
      <c r="X16" s="5" t="s">
        <v>89</v>
      </c>
      <c r="Z16" s="8">
        <f t="shared" si="0"/>
        <v>4226400</v>
      </c>
      <c r="AA16" s="9">
        <f t="shared" si="1"/>
        <v>4226400</v>
      </c>
      <c r="AB16" s="10">
        <f t="shared" si="2"/>
        <v>1045280</v>
      </c>
      <c r="AC16" s="9">
        <f t="shared" si="3"/>
        <v>0</v>
      </c>
      <c r="AD16" s="9">
        <f t="shared" si="3"/>
        <v>0</v>
      </c>
      <c r="AE16" s="11">
        <f t="shared" si="3"/>
        <v>0</v>
      </c>
      <c r="AF16" s="9">
        <f t="shared" si="4"/>
        <v>1045280</v>
      </c>
      <c r="AG16" s="9">
        <f t="shared" si="5"/>
        <v>3181120</v>
      </c>
      <c r="AH16" s="12">
        <f t="shared" si="6"/>
        <v>556035.19999999995</v>
      </c>
      <c r="AI16" s="13">
        <f t="shared" si="7"/>
        <v>42264</v>
      </c>
      <c r="AJ16" s="9">
        <f t="shared" si="8"/>
        <v>46336.266666666663</v>
      </c>
      <c r="AK16" s="9">
        <f t="shared" si="9"/>
        <v>556035.19999999995</v>
      </c>
    </row>
    <row r="17" spans="1:37" s="5" customFormat="1" ht="18.75" x14ac:dyDescent="0.3">
      <c r="A17" s="5" t="s">
        <v>24</v>
      </c>
      <c r="B17" s="5" t="s">
        <v>25</v>
      </c>
      <c r="C17" s="5" t="s">
        <v>90</v>
      </c>
      <c r="D17" s="5" t="s">
        <v>27</v>
      </c>
      <c r="E17" s="5" t="s">
        <v>28</v>
      </c>
      <c r="F17" s="5" t="s">
        <v>29</v>
      </c>
      <c r="G17" s="5" t="s">
        <v>91</v>
      </c>
      <c r="H17" s="5" t="s">
        <v>92</v>
      </c>
      <c r="I17" s="5" t="s">
        <v>93</v>
      </c>
      <c r="M17" s="6">
        <v>2016000</v>
      </c>
      <c r="N17" s="6">
        <v>756000</v>
      </c>
      <c r="O17" s="6">
        <v>756000</v>
      </c>
      <c r="P17" s="6"/>
      <c r="Q17" s="7"/>
      <c r="R17" s="7">
        <v>1512000</v>
      </c>
      <c r="S17" s="7"/>
      <c r="T17" s="7"/>
      <c r="U17" s="7"/>
      <c r="V17" s="7"/>
      <c r="W17" s="5" t="s">
        <v>32</v>
      </c>
      <c r="X17" s="5" t="s">
        <v>94</v>
      </c>
      <c r="Z17" s="8">
        <f t="shared" si="0"/>
        <v>5040000</v>
      </c>
      <c r="AA17" s="9">
        <f t="shared" si="1"/>
        <v>5040000</v>
      </c>
      <c r="AB17" s="10">
        <f t="shared" si="2"/>
        <v>1208000</v>
      </c>
      <c r="AC17" s="9">
        <f t="shared" si="3"/>
        <v>0</v>
      </c>
      <c r="AD17" s="9">
        <f t="shared" si="3"/>
        <v>0</v>
      </c>
      <c r="AE17" s="11">
        <f t="shared" si="3"/>
        <v>0</v>
      </c>
      <c r="AF17" s="9">
        <f t="shared" si="4"/>
        <v>1208000</v>
      </c>
      <c r="AG17" s="9">
        <f t="shared" si="5"/>
        <v>3832000</v>
      </c>
      <c r="AH17" s="12">
        <f t="shared" si="6"/>
        <v>711680</v>
      </c>
      <c r="AI17" s="13">
        <f t="shared" si="7"/>
        <v>50400</v>
      </c>
      <c r="AJ17" s="9">
        <f t="shared" si="8"/>
        <v>59306.666666666664</v>
      </c>
      <c r="AK17" s="9">
        <f t="shared" si="9"/>
        <v>711680</v>
      </c>
    </row>
    <row r="18" spans="1:37" s="5" customFormat="1" ht="18.75" x14ac:dyDescent="0.3">
      <c r="A18" s="5" t="s">
        <v>24</v>
      </c>
      <c r="B18" s="5" t="s">
        <v>25</v>
      </c>
      <c r="C18" s="5" t="s">
        <v>95</v>
      </c>
      <c r="D18" s="5" t="s">
        <v>27</v>
      </c>
      <c r="E18" s="5" t="s">
        <v>28</v>
      </c>
      <c r="F18" s="5" t="s">
        <v>29</v>
      </c>
      <c r="G18" s="5" t="s">
        <v>96</v>
      </c>
      <c r="H18" s="5" t="s">
        <v>97</v>
      </c>
      <c r="M18" s="6">
        <v>1584000</v>
      </c>
      <c r="N18" s="6">
        <v>594000</v>
      </c>
      <c r="O18" s="6">
        <v>594000</v>
      </c>
      <c r="P18" s="6"/>
      <c r="Q18" s="7"/>
      <c r="R18" s="7">
        <v>1188000</v>
      </c>
      <c r="S18" s="7"/>
      <c r="T18" s="7"/>
      <c r="U18" s="7"/>
      <c r="V18" s="7"/>
      <c r="W18" s="5" t="s">
        <v>32</v>
      </c>
      <c r="X18" s="5" t="s">
        <v>98</v>
      </c>
      <c r="Z18" s="8">
        <f t="shared" si="0"/>
        <v>3960000</v>
      </c>
      <c r="AA18" s="9">
        <f t="shared" si="1"/>
        <v>3960000</v>
      </c>
      <c r="AB18" s="10">
        <f t="shared" si="2"/>
        <v>992000</v>
      </c>
      <c r="AC18" s="9">
        <f t="shared" ref="AC18:AE26" si="10">T18</f>
        <v>0</v>
      </c>
      <c r="AD18" s="9">
        <f t="shared" si="10"/>
        <v>0</v>
      </c>
      <c r="AE18" s="11">
        <f t="shared" si="10"/>
        <v>0</v>
      </c>
      <c r="AF18" s="9">
        <f t="shared" si="4"/>
        <v>992000</v>
      </c>
      <c r="AG18" s="9">
        <f t="shared" si="5"/>
        <v>2968000</v>
      </c>
      <c r="AH18" s="12">
        <f t="shared" si="6"/>
        <v>511280</v>
      </c>
      <c r="AI18" s="13">
        <f t="shared" si="7"/>
        <v>39600</v>
      </c>
      <c r="AJ18" s="9">
        <f t="shared" si="8"/>
        <v>42606.666666666664</v>
      </c>
      <c r="AK18" s="9">
        <f t="shared" si="9"/>
        <v>511280</v>
      </c>
    </row>
    <row r="19" spans="1:37" s="5" customFormat="1" ht="18.75" x14ac:dyDescent="0.3">
      <c r="A19" s="5" t="s">
        <v>24</v>
      </c>
      <c r="B19" s="5" t="s">
        <v>25</v>
      </c>
      <c r="C19" s="5" t="s">
        <v>99</v>
      </c>
      <c r="D19" s="5" t="s">
        <v>27</v>
      </c>
      <c r="E19" s="5" t="s">
        <v>28</v>
      </c>
      <c r="F19" s="5" t="s">
        <v>29</v>
      </c>
      <c r="G19" s="5" t="s">
        <v>100</v>
      </c>
      <c r="H19" s="5" t="s">
        <v>101</v>
      </c>
      <c r="M19" s="6">
        <v>2880000</v>
      </c>
      <c r="N19" s="6">
        <v>1080000</v>
      </c>
      <c r="O19" s="6">
        <v>1080000</v>
      </c>
      <c r="P19" s="6"/>
      <c r="Q19" s="7"/>
      <c r="R19" s="7">
        <v>2160000</v>
      </c>
      <c r="S19" s="7"/>
      <c r="T19" s="7"/>
      <c r="U19" s="7"/>
      <c r="V19" s="7"/>
      <c r="W19" s="5" t="s">
        <v>32</v>
      </c>
      <c r="X19" s="5" t="s">
        <v>102</v>
      </c>
      <c r="Z19" s="8">
        <f t="shared" si="0"/>
        <v>7200000</v>
      </c>
      <c r="AA19" s="9">
        <f t="shared" si="1"/>
        <v>7200000</v>
      </c>
      <c r="AB19" s="10">
        <f t="shared" si="2"/>
        <v>1640000</v>
      </c>
      <c r="AC19" s="9">
        <f t="shared" si="10"/>
        <v>0</v>
      </c>
      <c r="AD19" s="9">
        <f t="shared" si="10"/>
        <v>0</v>
      </c>
      <c r="AE19" s="11">
        <f t="shared" si="10"/>
        <v>0</v>
      </c>
      <c r="AF19" s="9">
        <f t="shared" si="4"/>
        <v>1640000</v>
      </c>
      <c r="AG19" s="9">
        <f t="shared" si="5"/>
        <v>5560000</v>
      </c>
      <c r="AH19" s="12">
        <f t="shared" si="6"/>
        <v>1126400</v>
      </c>
      <c r="AI19" s="13">
        <f t="shared" si="7"/>
        <v>72000</v>
      </c>
      <c r="AJ19" s="9">
        <f t="shared" si="8"/>
        <v>93866.666666666672</v>
      </c>
      <c r="AK19" s="9">
        <f t="shared" si="9"/>
        <v>1126400</v>
      </c>
    </row>
    <row r="20" spans="1:37" s="5" customFormat="1" ht="18.75" x14ac:dyDescent="0.3">
      <c r="A20" s="5" t="s">
        <v>24</v>
      </c>
      <c r="B20" s="5" t="s">
        <v>25</v>
      </c>
      <c r="C20" s="5" t="s">
        <v>103</v>
      </c>
      <c r="D20" s="5" t="s">
        <v>27</v>
      </c>
      <c r="E20" s="5" t="s">
        <v>28</v>
      </c>
      <c r="F20" s="5" t="s">
        <v>29</v>
      </c>
      <c r="G20" s="5" t="s">
        <v>104</v>
      </c>
      <c r="H20" s="5" t="s">
        <v>105</v>
      </c>
      <c r="I20" s="5" t="s">
        <v>106</v>
      </c>
      <c r="M20" s="6">
        <v>2160000</v>
      </c>
      <c r="N20" s="6">
        <v>810000</v>
      </c>
      <c r="O20" s="6">
        <v>810000</v>
      </c>
      <c r="P20" s="6"/>
      <c r="Q20" s="7"/>
      <c r="R20" s="7">
        <v>1620000</v>
      </c>
      <c r="S20" s="7"/>
      <c r="T20" s="7"/>
      <c r="U20" s="7"/>
      <c r="V20" s="7"/>
      <c r="W20" s="5" t="s">
        <v>32</v>
      </c>
      <c r="X20" s="5" t="s">
        <v>107</v>
      </c>
      <c r="Z20" s="8">
        <f t="shared" si="0"/>
        <v>5400000</v>
      </c>
      <c r="AA20" s="9">
        <f t="shared" si="1"/>
        <v>5400000</v>
      </c>
      <c r="AB20" s="10">
        <f t="shared" si="2"/>
        <v>1280000</v>
      </c>
      <c r="AC20" s="9">
        <f t="shared" si="10"/>
        <v>0</v>
      </c>
      <c r="AD20" s="9">
        <f t="shared" si="10"/>
        <v>0</v>
      </c>
      <c r="AE20" s="11">
        <f t="shared" si="10"/>
        <v>0</v>
      </c>
      <c r="AF20" s="9">
        <f t="shared" si="4"/>
        <v>1280000</v>
      </c>
      <c r="AG20" s="9">
        <f t="shared" si="5"/>
        <v>4120000</v>
      </c>
      <c r="AH20" s="12">
        <f t="shared" si="6"/>
        <v>780800</v>
      </c>
      <c r="AI20" s="13">
        <f t="shared" si="7"/>
        <v>54000</v>
      </c>
      <c r="AJ20" s="9">
        <f t="shared" si="8"/>
        <v>65066.666666666664</v>
      </c>
      <c r="AK20" s="9">
        <f t="shared" si="9"/>
        <v>780800</v>
      </c>
    </row>
    <row r="21" spans="1:37" s="5" customFormat="1" ht="18.75" x14ac:dyDescent="0.3">
      <c r="A21" s="5" t="s">
        <v>24</v>
      </c>
      <c r="B21" s="5" t="s">
        <v>25</v>
      </c>
      <c r="C21" s="5" t="s">
        <v>108</v>
      </c>
      <c r="D21" s="5" t="s">
        <v>27</v>
      </c>
      <c r="E21" s="5" t="s">
        <v>28</v>
      </c>
      <c r="F21" s="5" t="s">
        <v>29</v>
      </c>
      <c r="G21" s="5" t="s">
        <v>109</v>
      </c>
      <c r="H21" s="5" t="s">
        <v>110</v>
      </c>
      <c r="M21" s="6">
        <v>288000</v>
      </c>
      <c r="N21" s="6">
        <v>108000</v>
      </c>
      <c r="O21" s="6">
        <v>108000</v>
      </c>
      <c r="P21" s="6"/>
      <c r="Q21" s="7"/>
      <c r="R21" s="7">
        <v>216000</v>
      </c>
      <c r="S21" s="7"/>
      <c r="T21" s="7"/>
      <c r="U21" s="7"/>
      <c r="V21" s="7"/>
      <c r="W21" s="5" t="s">
        <v>32</v>
      </c>
      <c r="X21" s="5" t="s">
        <v>111</v>
      </c>
      <c r="Z21" s="8">
        <f t="shared" si="0"/>
        <v>720000</v>
      </c>
      <c r="AA21" s="9">
        <f t="shared" si="1"/>
        <v>720000</v>
      </c>
      <c r="AB21" s="10">
        <f t="shared" si="2"/>
        <v>344000</v>
      </c>
      <c r="AC21" s="9">
        <f t="shared" si="10"/>
        <v>0</v>
      </c>
      <c r="AD21" s="9">
        <f t="shared" si="10"/>
        <v>0</v>
      </c>
      <c r="AE21" s="11">
        <f t="shared" si="10"/>
        <v>0</v>
      </c>
      <c r="AF21" s="9">
        <f t="shared" si="4"/>
        <v>344000</v>
      </c>
      <c r="AG21" s="9">
        <f t="shared" si="5"/>
        <v>376000</v>
      </c>
      <c r="AH21" s="12">
        <f t="shared" si="6"/>
        <v>29360</v>
      </c>
      <c r="AI21" s="13">
        <f t="shared" si="7"/>
        <v>7200</v>
      </c>
      <c r="AJ21" s="9">
        <f t="shared" si="8"/>
        <v>2446.6666666666665</v>
      </c>
      <c r="AK21" s="9">
        <f t="shared" si="9"/>
        <v>29360</v>
      </c>
    </row>
    <row r="22" spans="1:37" s="5" customFormat="1" ht="18.75" x14ac:dyDescent="0.3">
      <c r="A22" s="5" t="s">
        <v>24</v>
      </c>
      <c r="B22" s="5" t="s">
        <v>25</v>
      </c>
      <c r="C22" s="5" t="s">
        <v>112</v>
      </c>
      <c r="D22" s="5" t="s">
        <v>27</v>
      </c>
      <c r="E22" s="5" t="s">
        <v>28</v>
      </c>
      <c r="F22" s="5" t="s">
        <v>29</v>
      </c>
      <c r="G22" s="5" t="s">
        <v>113</v>
      </c>
      <c r="H22" s="5" t="s">
        <v>114</v>
      </c>
      <c r="M22" s="6">
        <v>4320000</v>
      </c>
      <c r="N22" s="6">
        <v>1620000</v>
      </c>
      <c r="O22" s="6">
        <v>1620000</v>
      </c>
      <c r="P22" s="6"/>
      <c r="Q22" s="7"/>
      <c r="R22" s="7">
        <v>3240000</v>
      </c>
      <c r="S22" s="7"/>
      <c r="T22" s="7"/>
      <c r="U22" s="7"/>
      <c r="V22" s="7"/>
      <c r="W22" s="5" t="s">
        <v>32</v>
      </c>
      <c r="X22" s="5" t="s">
        <v>115</v>
      </c>
      <c r="Z22" s="8">
        <f t="shared" si="0"/>
        <v>10800000</v>
      </c>
      <c r="AA22" s="9">
        <f t="shared" si="1"/>
        <v>10800000</v>
      </c>
      <c r="AB22" s="10">
        <f t="shared" si="2"/>
        <v>2360000</v>
      </c>
      <c r="AC22" s="9">
        <f t="shared" si="10"/>
        <v>0</v>
      </c>
      <c r="AD22" s="9">
        <f t="shared" si="10"/>
        <v>0</v>
      </c>
      <c r="AE22" s="11">
        <f t="shared" si="10"/>
        <v>0</v>
      </c>
      <c r="AF22" s="9">
        <f t="shared" si="4"/>
        <v>2360000</v>
      </c>
      <c r="AG22" s="9">
        <f t="shared" si="5"/>
        <v>8440000</v>
      </c>
      <c r="AH22" s="12">
        <f t="shared" si="6"/>
        <v>1817600</v>
      </c>
      <c r="AI22" s="13">
        <f t="shared" si="7"/>
        <v>108000</v>
      </c>
      <c r="AJ22" s="9">
        <f t="shared" si="8"/>
        <v>151466.66666666666</v>
      </c>
      <c r="AK22" s="9">
        <f t="shared" si="9"/>
        <v>1817600</v>
      </c>
    </row>
    <row r="23" spans="1:37" s="5" customFormat="1" ht="18.75" x14ac:dyDescent="0.3">
      <c r="A23" s="5" t="s">
        <v>24</v>
      </c>
      <c r="B23" s="5" t="s">
        <v>25</v>
      </c>
      <c r="C23" s="5" t="s">
        <v>116</v>
      </c>
      <c r="D23" s="5" t="s">
        <v>27</v>
      </c>
      <c r="E23" s="5" t="s">
        <v>28</v>
      </c>
      <c r="F23" s="5" t="s">
        <v>29</v>
      </c>
      <c r="G23" s="5" t="s">
        <v>117</v>
      </c>
      <c r="H23" s="5" t="s">
        <v>118</v>
      </c>
      <c r="M23" s="6">
        <v>1152000</v>
      </c>
      <c r="N23" s="6">
        <v>432000</v>
      </c>
      <c r="O23" s="6">
        <v>432000</v>
      </c>
      <c r="P23" s="6"/>
      <c r="Q23" s="7"/>
      <c r="R23" s="7">
        <v>864000</v>
      </c>
      <c r="S23" s="7"/>
      <c r="T23" s="7"/>
      <c r="U23" s="7"/>
      <c r="V23" s="7"/>
      <c r="W23" s="5" t="s">
        <v>32</v>
      </c>
      <c r="X23" s="5" t="s">
        <v>119</v>
      </c>
      <c r="Z23" s="8">
        <f t="shared" si="0"/>
        <v>2880000</v>
      </c>
      <c r="AA23" s="9">
        <f t="shared" si="1"/>
        <v>2880000</v>
      </c>
      <c r="AB23" s="10">
        <f t="shared" si="2"/>
        <v>776000</v>
      </c>
      <c r="AC23" s="9">
        <f t="shared" si="10"/>
        <v>0</v>
      </c>
      <c r="AD23" s="9">
        <f t="shared" si="10"/>
        <v>0</v>
      </c>
      <c r="AE23" s="11">
        <f t="shared" si="10"/>
        <v>0</v>
      </c>
      <c r="AF23" s="9">
        <f t="shared" si="4"/>
        <v>776000</v>
      </c>
      <c r="AG23" s="9">
        <f t="shared" si="5"/>
        <v>2104000</v>
      </c>
      <c r="AH23" s="12">
        <f t="shared" si="6"/>
        <v>329840</v>
      </c>
      <c r="AI23" s="13">
        <f t="shared" si="7"/>
        <v>28800</v>
      </c>
      <c r="AJ23" s="9">
        <f t="shared" si="8"/>
        <v>27486.666666666668</v>
      </c>
      <c r="AK23" s="9">
        <f t="shared" si="9"/>
        <v>329840</v>
      </c>
    </row>
    <row r="24" spans="1:37" s="5" customFormat="1" ht="18.75" x14ac:dyDescent="0.3">
      <c r="A24" s="5" t="s">
        <v>24</v>
      </c>
      <c r="B24" s="5" t="s">
        <v>25</v>
      </c>
      <c r="C24" s="5" t="s">
        <v>120</v>
      </c>
      <c r="D24" s="5" t="s">
        <v>27</v>
      </c>
      <c r="E24" s="5" t="s">
        <v>28</v>
      </c>
      <c r="F24" s="5" t="s">
        <v>29</v>
      </c>
      <c r="G24" s="5" t="s">
        <v>121</v>
      </c>
      <c r="H24" s="5" t="s">
        <v>122</v>
      </c>
      <c r="M24" s="6">
        <v>720000</v>
      </c>
      <c r="N24" s="6">
        <v>270000</v>
      </c>
      <c r="O24" s="6">
        <v>270000</v>
      </c>
      <c r="P24" s="6"/>
      <c r="Q24" s="7"/>
      <c r="R24" s="7">
        <v>540000</v>
      </c>
      <c r="S24" s="7"/>
      <c r="T24" s="7"/>
      <c r="U24" s="7"/>
      <c r="V24" s="7"/>
      <c r="W24" s="5" t="s">
        <v>32</v>
      </c>
      <c r="X24" s="5" t="s">
        <v>123</v>
      </c>
      <c r="Z24" s="8">
        <f t="shared" si="0"/>
        <v>1800000</v>
      </c>
      <c r="AA24" s="9">
        <f t="shared" si="1"/>
        <v>1800000</v>
      </c>
      <c r="AB24" s="10">
        <f t="shared" si="2"/>
        <v>560000</v>
      </c>
      <c r="AC24" s="9">
        <f t="shared" si="10"/>
        <v>0</v>
      </c>
      <c r="AD24" s="9">
        <f t="shared" si="10"/>
        <v>0</v>
      </c>
      <c r="AE24" s="11">
        <f t="shared" si="10"/>
        <v>0</v>
      </c>
      <c r="AF24" s="9">
        <f t="shared" si="4"/>
        <v>560000</v>
      </c>
      <c r="AG24" s="9">
        <f t="shared" si="5"/>
        <v>1240000</v>
      </c>
      <c r="AH24" s="12">
        <f t="shared" si="6"/>
        <v>155600</v>
      </c>
      <c r="AI24" s="13">
        <f t="shared" si="7"/>
        <v>18000</v>
      </c>
      <c r="AJ24" s="9">
        <f t="shared" si="8"/>
        <v>12966.666666666666</v>
      </c>
      <c r="AK24" s="9">
        <f t="shared" si="9"/>
        <v>155600</v>
      </c>
    </row>
    <row r="25" spans="1:37" s="5" customFormat="1" ht="18.75" x14ac:dyDescent="0.3">
      <c r="A25" s="5" t="s">
        <v>24</v>
      </c>
      <c r="B25" s="5" t="s">
        <v>25</v>
      </c>
      <c r="C25" s="5" t="s">
        <v>124</v>
      </c>
      <c r="D25" s="5" t="s">
        <v>27</v>
      </c>
      <c r="E25" s="5" t="s">
        <v>28</v>
      </c>
      <c r="F25" s="5" t="s">
        <v>29</v>
      </c>
      <c r="G25" s="5" t="s">
        <v>125</v>
      </c>
      <c r="H25" s="5" t="s">
        <v>126</v>
      </c>
      <c r="M25" s="6">
        <v>4320000</v>
      </c>
      <c r="N25" s="6">
        <v>1620000</v>
      </c>
      <c r="O25" s="6">
        <v>1620000</v>
      </c>
      <c r="P25" s="6"/>
      <c r="Q25" s="7"/>
      <c r="R25" s="7">
        <v>3240000</v>
      </c>
      <c r="S25" s="7"/>
      <c r="T25" s="7"/>
      <c r="U25" s="7"/>
      <c r="V25" s="7"/>
      <c r="W25" s="5" t="s">
        <v>32</v>
      </c>
      <c r="X25" s="5" t="s">
        <v>127</v>
      </c>
      <c r="Z25" s="8">
        <f t="shared" si="0"/>
        <v>10800000</v>
      </c>
      <c r="AA25" s="9">
        <f t="shared" si="1"/>
        <v>10800000</v>
      </c>
      <c r="AB25" s="10">
        <f t="shared" si="2"/>
        <v>2360000</v>
      </c>
      <c r="AC25" s="9">
        <f t="shared" si="10"/>
        <v>0</v>
      </c>
      <c r="AD25" s="9">
        <f t="shared" si="10"/>
        <v>0</v>
      </c>
      <c r="AE25" s="11">
        <f t="shared" si="10"/>
        <v>0</v>
      </c>
      <c r="AF25" s="9">
        <f t="shared" si="4"/>
        <v>2360000</v>
      </c>
      <c r="AG25" s="9">
        <f t="shared" si="5"/>
        <v>8440000</v>
      </c>
      <c r="AH25" s="12">
        <f t="shared" si="6"/>
        <v>1817600</v>
      </c>
      <c r="AI25" s="13">
        <f t="shared" si="7"/>
        <v>108000</v>
      </c>
      <c r="AJ25" s="9">
        <f t="shared" si="8"/>
        <v>151466.66666666666</v>
      </c>
      <c r="AK25" s="9">
        <f t="shared" si="9"/>
        <v>1817600</v>
      </c>
    </row>
    <row r="26" spans="1:37" s="5" customFormat="1" ht="18.75" x14ac:dyDescent="0.3">
      <c r="A26" s="5" t="s">
        <v>24</v>
      </c>
      <c r="B26" s="5" t="s">
        <v>25</v>
      </c>
      <c r="C26" s="5" t="s">
        <v>128</v>
      </c>
      <c r="D26" s="5" t="s">
        <v>27</v>
      </c>
      <c r="E26" s="5" t="s">
        <v>28</v>
      </c>
      <c r="F26" s="5" t="s">
        <v>29</v>
      </c>
      <c r="G26" s="5" t="s">
        <v>129</v>
      </c>
      <c r="H26" s="5" t="s">
        <v>130</v>
      </c>
      <c r="M26" s="6">
        <v>600000</v>
      </c>
      <c r="N26" s="6">
        <v>225000</v>
      </c>
      <c r="O26" s="6">
        <v>225000</v>
      </c>
      <c r="P26" s="6"/>
      <c r="Q26" s="7"/>
      <c r="R26" s="7">
        <v>450000</v>
      </c>
      <c r="S26" s="7"/>
      <c r="T26" s="7"/>
      <c r="U26" s="7"/>
      <c r="V26" s="7"/>
      <c r="W26" s="5" t="s">
        <v>32</v>
      </c>
      <c r="X26" s="5" t="s">
        <v>131</v>
      </c>
      <c r="Z26" s="8">
        <f t="shared" si="0"/>
        <v>1500000</v>
      </c>
      <c r="AA26" s="9">
        <f t="shared" si="1"/>
        <v>1500000</v>
      </c>
      <c r="AB26" s="10">
        <f t="shared" si="2"/>
        <v>500000</v>
      </c>
      <c r="AC26" s="9">
        <f t="shared" si="10"/>
        <v>0</v>
      </c>
      <c r="AD26" s="9">
        <f t="shared" si="10"/>
        <v>0</v>
      </c>
      <c r="AE26" s="11">
        <f t="shared" si="10"/>
        <v>0</v>
      </c>
      <c r="AF26" s="9">
        <f t="shared" si="4"/>
        <v>500000</v>
      </c>
      <c r="AG26" s="9">
        <f t="shared" si="5"/>
        <v>1000000</v>
      </c>
      <c r="AH26" s="12">
        <f t="shared" si="6"/>
        <v>114000</v>
      </c>
      <c r="AI26" s="13">
        <f t="shared" si="7"/>
        <v>15000</v>
      </c>
      <c r="AJ26" s="9">
        <f t="shared" si="8"/>
        <v>9500</v>
      </c>
      <c r="AK26" s="9">
        <f t="shared" si="9"/>
        <v>114000</v>
      </c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2022-12-19T08:33:20Z</dcterms:modified>
</cp:coreProperties>
</file>