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H34" i="1" l="1"/>
  <c r="H36" i="1" s="1"/>
  <c r="I36" i="1"/>
  <c r="I35" i="1"/>
  <c r="I34" i="1"/>
  <c r="H35" i="1"/>
  <c r="D10" i="1" l="1"/>
  <c r="B10" i="1"/>
  <c r="D9" i="1"/>
  <c r="B9" i="1"/>
  <c r="D8" i="1"/>
  <c r="B8" i="1"/>
  <c r="B11" i="1" s="1"/>
  <c r="D7" i="1"/>
  <c r="B7" i="1"/>
  <c r="D11" i="1" l="1"/>
</calcChain>
</file>

<file path=xl/sharedStrings.xml><?xml version="1.0" encoding="utf-8"?>
<sst xmlns="http://schemas.openxmlformats.org/spreadsheetml/2006/main" count="56" uniqueCount="31">
  <si>
    <t>Model A</t>
  </si>
  <si>
    <t>Model B</t>
  </si>
  <si>
    <t>ACC</t>
    <phoneticPr fontId="1" type="noConversion"/>
  </si>
  <si>
    <t>PPV</t>
    <phoneticPr fontId="1" type="noConversion"/>
  </si>
  <si>
    <t>TPR</t>
    <phoneticPr fontId="1" type="noConversion"/>
  </si>
  <si>
    <t>TNR</t>
    <phoneticPr fontId="1" type="noConversion"/>
  </si>
  <si>
    <t>F1 Score</t>
  </si>
  <si>
    <r>
      <rPr>
        <sz val="12"/>
        <color theme="1"/>
        <rFont val="標楷體"/>
        <family val="4"/>
        <charset val="136"/>
      </rPr>
      <t>實際為真</t>
    </r>
  </si>
  <si>
    <r>
      <rPr>
        <sz val="12"/>
        <color theme="1"/>
        <rFont val="標楷體"/>
        <family val="4"/>
        <charset val="136"/>
      </rPr>
      <t>實際為假</t>
    </r>
  </si>
  <si>
    <r>
      <rPr>
        <sz val="12"/>
        <color theme="1"/>
        <rFont val="標楷體"/>
        <family val="4"/>
        <charset val="136"/>
      </rPr>
      <t>預測為真</t>
    </r>
  </si>
  <si>
    <r>
      <rPr>
        <sz val="12"/>
        <color theme="1"/>
        <rFont val="標楷體"/>
        <family val="4"/>
        <charset val="136"/>
      </rPr>
      <t>預測為假</t>
    </r>
  </si>
  <si>
    <t>PPV</t>
  </si>
  <si>
    <t>TPR</t>
  </si>
  <si>
    <t>TNR</t>
  </si>
  <si>
    <t>Model A</t>
    <phoneticPr fontId="1" type="noConversion"/>
  </si>
  <si>
    <t>Model B</t>
    <phoneticPr fontId="1" type="noConversion"/>
  </si>
  <si>
    <r>
      <t>2.</t>
    </r>
    <r>
      <rPr>
        <sz val="12"/>
        <color theme="1"/>
        <rFont val="細明體"/>
        <family val="3"/>
        <charset val="136"/>
      </rPr>
      <t>混淆矩陣判斷指標</t>
    </r>
    <phoneticPr fontId="1" type="noConversion"/>
  </si>
  <si>
    <t>預測為假</t>
    <phoneticPr fontId="1" type="noConversion"/>
  </si>
  <si>
    <r>
      <t xml:space="preserve"> 2.2</t>
    </r>
    <r>
      <rPr>
        <sz val="12"/>
        <color theme="1"/>
        <rFont val="細明體"/>
        <family val="3"/>
        <charset val="136"/>
      </rPr>
      <t>二級指標</t>
    </r>
    <r>
      <rPr>
        <sz val="12"/>
        <color theme="1"/>
        <rFont val="Arial"/>
        <family val="2"/>
      </rPr>
      <t>(Accuracy, Precision, Sensitivity, Specificity)</t>
    </r>
    <phoneticPr fontId="1" type="noConversion"/>
  </si>
  <si>
    <r>
      <t xml:space="preserve"> 2.3</t>
    </r>
    <r>
      <rPr>
        <sz val="12"/>
        <color theme="1"/>
        <rFont val="細明體"/>
        <family val="3"/>
        <charset val="136"/>
      </rPr>
      <t>三級指標</t>
    </r>
    <r>
      <rPr>
        <sz val="12"/>
        <color theme="1"/>
        <rFont val="Arial"/>
        <family val="2"/>
      </rPr>
      <t>(F1 score)</t>
    </r>
    <phoneticPr fontId="1" type="noConversion"/>
  </si>
  <si>
    <r>
      <t xml:space="preserve"> 2.1</t>
    </r>
    <r>
      <rPr>
        <sz val="12"/>
        <color theme="1"/>
        <rFont val="細明體"/>
        <family val="3"/>
        <charset val="136"/>
      </rPr>
      <t>一級指標：</t>
    </r>
    <r>
      <rPr>
        <sz val="12"/>
        <color theme="1"/>
        <rFont val="Arial"/>
        <family val="2"/>
      </rPr>
      <t>TP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Arial"/>
        <family val="2"/>
      </rPr>
      <t>TN</t>
    </r>
    <r>
      <rPr>
        <sz val="12"/>
        <color theme="1"/>
        <rFont val="細明體"/>
        <family val="3"/>
        <charset val="136"/>
      </rPr>
      <t>的數量遠大於</t>
    </r>
    <r>
      <rPr>
        <sz val="12"/>
        <color theme="1"/>
        <rFont val="Arial"/>
        <family val="2"/>
      </rPr>
      <t>FP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Arial"/>
        <family val="2"/>
      </rPr>
      <t>FN</t>
    </r>
    <r>
      <rPr>
        <sz val="12"/>
        <color theme="1"/>
        <rFont val="細明體"/>
        <family val="3"/>
        <charset val="136"/>
      </rPr>
      <t>的數量</t>
    </r>
    <phoneticPr fontId="1" type="noConversion"/>
  </si>
  <si>
    <t>TP+TN</t>
    <phoneticPr fontId="1" type="noConversion"/>
  </si>
  <si>
    <t>FP+FN</t>
    <phoneticPr fontId="1" type="noConversion"/>
  </si>
  <si>
    <r>
      <t>3.</t>
    </r>
    <r>
      <rPr>
        <sz val="12"/>
        <color theme="1"/>
        <rFont val="細明體"/>
        <family val="3"/>
        <charset val="136"/>
      </rPr>
      <t>指標運算結果</t>
    </r>
    <phoneticPr fontId="1" type="noConversion"/>
  </si>
  <si>
    <t>Total</t>
    <phoneticPr fontId="1" type="noConversion"/>
  </si>
  <si>
    <r>
      <t>3.1</t>
    </r>
    <r>
      <rPr>
        <sz val="12"/>
        <color theme="1"/>
        <rFont val="細明體"/>
        <family val="3"/>
        <charset val="136"/>
      </rPr>
      <t>一級指標</t>
    </r>
    <r>
      <rPr>
        <sz val="12"/>
        <color theme="1"/>
        <rFont val="Arial"/>
        <family val="2"/>
      </rPr>
      <t>(Model B</t>
    </r>
    <r>
      <rPr>
        <sz val="12"/>
        <color theme="1"/>
        <rFont val="細明體"/>
        <family val="3"/>
        <charset val="136"/>
      </rPr>
      <t>優：在總樣本數為</t>
    </r>
    <r>
      <rPr>
        <sz val="12"/>
        <color theme="1"/>
        <rFont val="Arial"/>
        <family val="2"/>
      </rPr>
      <t>9000</t>
    </r>
    <r>
      <rPr>
        <sz val="12"/>
        <color theme="1"/>
        <rFont val="細明體"/>
        <family val="3"/>
        <charset val="136"/>
      </rPr>
      <t>得情況下，</t>
    </r>
    <r>
      <rPr>
        <sz val="12"/>
        <color theme="1"/>
        <rFont val="Arial"/>
        <family val="2"/>
      </rPr>
      <t>TP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Arial"/>
        <family val="2"/>
      </rPr>
      <t>TN</t>
    </r>
    <r>
      <rPr>
        <sz val="12"/>
        <color theme="1"/>
        <rFont val="細明體"/>
        <family val="3"/>
        <charset val="136"/>
      </rPr>
      <t>的數量較多</t>
    </r>
    <r>
      <rPr>
        <sz val="12"/>
        <color theme="1"/>
        <rFont val="Arial"/>
        <family val="2"/>
      </rPr>
      <t>)</t>
    </r>
    <phoneticPr fontId="1" type="noConversion"/>
  </si>
  <si>
    <t>F1 score</t>
    <phoneticPr fontId="1" type="noConversion"/>
  </si>
  <si>
    <t>ACC</t>
    <phoneticPr fontId="1" type="noConversion"/>
  </si>
  <si>
    <r>
      <t>3.</t>
    </r>
    <r>
      <rPr>
        <sz val="12"/>
        <color theme="1"/>
        <rFont val="細明體"/>
        <family val="3"/>
        <charset val="136"/>
      </rPr>
      <t>二三級指標</t>
    </r>
    <r>
      <rPr>
        <sz val="12"/>
        <color theme="1"/>
        <rFont val="Arial"/>
        <family val="2"/>
      </rPr>
      <t>(Model B</t>
    </r>
    <r>
      <rPr>
        <sz val="12"/>
        <color theme="1"/>
        <rFont val="細明體"/>
        <family val="3"/>
        <charset val="136"/>
      </rPr>
      <t>優：</t>
    </r>
    <r>
      <rPr>
        <sz val="12"/>
        <color theme="1"/>
        <rFont val="Arial"/>
        <family val="2"/>
      </rPr>
      <t>ACC,PPV, F1 score</t>
    </r>
    <r>
      <rPr>
        <sz val="12"/>
        <color theme="1"/>
        <rFont val="細明體"/>
        <family val="3"/>
        <charset val="136"/>
      </rPr>
      <t>值較大</t>
    </r>
    <r>
      <rPr>
        <sz val="12"/>
        <color theme="1"/>
        <rFont val="Arial"/>
        <family val="2"/>
      </rPr>
      <t>)</t>
    </r>
    <phoneticPr fontId="1" type="noConversion"/>
  </si>
  <si>
    <r>
      <t>4.</t>
    </r>
    <r>
      <rPr>
        <sz val="12"/>
        <color theme="1"/>
        <rFont val="細明體"/>
        <family val="3"/>
        <charset val="136"/>
      </rPr>
      <t>結論：若是著重於「所有會訂房的訪客中，到底有多少人能被成功預測出會訂房」，則採用</t>
    </r>
    <r>
      <rPr>
        <sz val="12"/>
        <color theme="1"/>
        <rFont val="Arial"/>
        <family val="2"/>
      </rPr>
      <t>Model A</t>
    </r>
    <r>
      <rPr>
        <sz val="12"/>
        <color theme="1"/>
        <rFont val="細明體"/>
        <family val="3"/>
        <charset val="136"/>
      </rPr>
      <t>；否則通常採用</t>
    </r>
    <r>
      <rPr>
        <sz val="12"/>
        <color theme="1"/>
        <rFont val="Arial"/>
        <family val="2"/>
      </rPr>
      <t>Model B</t>
    </r>
    <phoneticPr fontId="1" type="noConversion"/>
  </si>
  <si>
    <r>
      <t>1.Model A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Arial"/>
        <family val="2"/>
      </rPr>
      <t>Model B</t>
    </r>
    <r>
      <rPr>
        <sz val="12"/>
        <color theme="1"/>
        <rFont val="細明體"/>
        <family val="3"/>
        <charset val="136"/>
      </rPr>
      <t>之混淆矩陣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</si>
</sst>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tabSelected="1" zoomScaleNormal="100" workbookViewId="0">
      <selection activeCell="G20" sqref="G20"/>
    </sheetView>
  </sheetViews>
  <sheetFormatPr defaultRowHeight="15" x14ac:dyDescent="0.2"/>
  <cols>
    <col min="1" max="16384" width="9" style="2"/>
  </cols>
  <sheetData>
    <row r="1" spans="1:13" ht="15.75" thickBot="1" x14ac:dyDescent="0.25">
      <c r="A1" s="16" t="s">
        <v>14</v>
      </c>
      <c r="B1" s="17"/>
      <c r="C1" s="18"/>
      <c r="D1" s="16" t="s">
        <v>15</v>
      </c>
      <c r="E1" s="17"/>
      <c r="F1" s="18"/>
      <c r="H1" s="16" t="s">
        <v>0</v>
      </c>
      <c r="I1" s="17"/>
      <c r="J1" s="18"/>
      <c r="K1" s="16" t="s">
        <v>1</v>
      </c>
      <c r="L1" s="17"/>
      <c r="M1" s="18"/>
    </row>
    <row r="2" spans="1:13" ht="17.25" thickBot="1" x14ac:dyDescent="0.25">
      <c r="A2" s="3"/>
      <c r="B2" s="3" t="s">
        <v>7</v>
      </c>
      <c r="C2" s="3" t="s">
        <v>8</v>
      </c>
      <c r="D2" s="3"/>
      <c r="E2" s="3" t="s">
        <v>7</v>
      </c>
      <c r="F2" s="3" t="s">
        <v>8</v>
      </c>
      <c r="H2" s="3"/>
      <c r="I2" s="4" t="s">
        <v>9</v>
      </c>
      <c r="J2" s="4" t="s">
        <v>10</v>
      </c>
      <c r="K2" s="4"/>
      <c r="L2" s="4" t="s">
        <v>9</v>
      </c>
      <c r="M2" s="4" t="s">
        <v>10</v>
      </c>
    </row>
    <row r="3" spans="1:13" ht="17.25" thickBot="1" x14ac:dyDescent="0.25">
      <c r="A3" s="4" t="s">
        <v>9</v>
      </c>
      <c r="B3" s="5">
        <v>853</v>
      </c>
      <c r="C3" s="5">
        <v>341</v>
      </c>
      <c r="D3" s="4" t="s">
        <v>7</v>
      </c>
      <c r="E3" s="5">
        <v>846</v>
      </c>
      <c r="F3" s="5">
        <v>316</v>
      </c>
      <c r="H3" s="3" t="s">
        <v>7</v>
      </c>
      <c r="I3" s="5">
        <v>853</v>
      </c>
      <c r="J3" s="5">
        <v>576</v>
      </c>
      <c r="K3" s="4" t="s">
        <v>7</v>
      </c>
      <c r="L3" s="5">
        <v>846</v>
      </c>
      <c r="M3" s="5">
        <v>583</v>
      </c>
    </row>
    <row r="4" spans="1:13" ht="17.25" thickBot="1" x14ac:dyDescent="0.25">
      <c r="A4" s="4" t="s">
        <v>10</v>
      </c>
      <c r="B4" s="5">
        <v>576</v>
      </c>
      <c r="C4" s="5">
        <v>7230</v>
      </c>
      <c r="D4" s="4" t="s">
        <v>8</v>
      </c>
      <c r="E4" s="5">
        <v>583</v>
      </c>
      <c r="F4" s="5">
        <v>7255</v>
      </c>
      <c r="H4" s="3" t="s">
        <v>8</v>
      </c>
      <c r="I4" s="5">
        <v>341</v>
      </c>
      <c r="J4" s="5">
        <v>7230</v>
      </c>
      <c r="K4" s="4" t="s">
        <v>8</v>
      </c>
      <c r="L4" s="5">
        <v>316</v>
      </c>
      <c r="M4" s="5">
        <v>7255</v>
      </c>
    </row>
    <row r="7" spans="1:13" x14ac:dyDescent="0.2">
      <c r="A7" s="2" t="s">
        <v>2</v>
      </c>
      <c r="B7" s="2">
        <f>(B3+C4)/SUM(B3:C4)</f>
        <v>0.89811111111111108</v>
      </c>
      <c r="D7" s="2">
        <f>(E3+F4)/SUM(E3:F4)</f>
        <v>0.90011111111111108</v>
      </c>
    </row>
    <row r="8" spans="1:13" x14ac:dyDescent="0.2">
      <c r="A8" s="2" t="s">
        <v>3</v>
      </c>
      <c r="B8" s="2">
        <f>B3/(B3+C3)</f>
        <v>0.71440536013400335</v>
      </c>
      <c r="D8" s="2">
        <f>E3/(E3+F3)</f>
        <v>0.72805507745266784</v>
      </c>
    </row>
    <row r="9" spans="1:13" x14ac:dyDescent="0.2">
      <c r="A9" s="2" t="s">
        <v>4</v>
      </c>
      <c r="B9" s="2">
        <f>B3/(B3+B4)</f>
        <v>0.59692092372288319</v>
      </c>
      <c r="D9" s="2">
        <f>E3/(E3+E4)</f>
        <v>0.59202239328201545</v>
      </c>
    </row>
    <row r="10" spans="1:13" x14ac:dyDescent="0.2">
      <c r="A10" s="2" t="s">
        <v>5</v>
      </c>
      <c r="B10" s="2">
        <f>B4/(B4+C3)</f>
        <v>0.6281352235550709</v>
      </c>
      <c r="D10" s="2">
        <f>E4/(E4+F3)</f>
        <v>0.6484983314794216</v>
      </c>
    </row>
    <row r="11" spans="1:13" x14ac:dyDescent="0.2">
      <c r="A11" s="1" t="s">
        <v>6</v>
      </c>
      <c r="B11" s="2">
        <f>2*B8*B9/(B8+B9)</f>
        <v>0.65040030499428136</v>
      </c>
      <c r="D11" s="2">
        <f>2*D8*D9/(D8+D9)</f>
        <v>0.65302971825549994</v>
      </c>
    </row>
    <row r="18" spans="5:18" x14ac:dyDescent="0.2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5:18" ht="24.95" customHeight="1" x14ac:dyDescent="0.2">
      <c r="E20" s="9"/>
      <c r="F20" s="9"/>
      <c r="G20" s="9" t="s">
        <v>30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5:18" ht="20.100000000000001" customHeight="1" x14ac:dyDescent="0.2">
      <c r="E21" s="9"/>
      <c r="F21" s="9"/>
      <c r="G21" s="13" t="s">
        <v>14</v>
      </c>
      <c r="H21" s="14"/>
      <c r="I21" s="15"/>
      <c r="J21" s="13" t="s">
        <v>1</v>
      </c>
      <c r="K21" s="14"/>
      <c r="L21" s="15"/>
      <c r="M21" s="9"/>
      <c r="N21" s="9"/>
      <c r="O21" s="9"/>
      <c r="P21" s="9"/>
      <c r="Q21" s="9"/>
      <c r="R21" s="9"/>
    </row>
    <row r="22" spans="5:18" ht="20.100000000000001" customHeight="1" x14ac:dyDescent="0.2">
      <c r="E22" s="9"/>
      <c r="F22" s="9"/>
      <c r="G22" s="6"/>
      <c r="H22" s="6" t="s">
        <v>9</v>
      </c>
      <c r="I22" s="8" t="s">
        <v>17</v>
      </c>
      <c r="J22" s="6"/>
      <c r="K22" s="6" t="s">
        <v>9</v>
      </c>
      <c r="L22" s="6" t="s">
        <v>10</v>
      </c>
      <c r="M22" s="9"/>
      <c r="N22" s="9"/>
      <c r="O22" s="9"/>
      <c r="P22" s="9"/>
      <c r="Q22" s="9"/>
      <c r="R22" s="9"/>
    </row>
    <row r="23" spans="5:18" ht="20.100000000000001" customHeight="1" x14ac:dyDescent="0.2">
      <c r="E23" s="9"/>
      <c r="F23" s="9"/>
      <c r="G23" s="6" t="s">
        <v>7</v>
      </c>
      <c r="H23" s="7">
        <v>853</v>
      </c>
      <c r="I23" s="7">
        <v>576</v>
      </c>
      <c r="J23" s="6" t="s">
        <v>7</v>
      </c>
      <c r="K23" s="7">
        <v>846</v>
      </c>
      <c r="L23" s="7">
        <v>583</v>
      </c>
      <c r="M23" s="9"/>
      <c r="N23" s="9"/>
      <c r="O23" s="9"/>
      <c r="P23" s="9"/>
      <c r="Q23" s="9"/>
      <c r="R23" s="9"/>
    </row>
    <row r="24" spans="5:18" ht="20.100000000000001" customHeight="1" x14ac:dyDescent="0.2">
      <c r="E24" s="9"/>
      <c r="F24" s="9"/>
      <c r="G24" s="6" t="s">
        <v>8</v>
      </c>
      <c r="H24" s="7">
        <v>341</v>
      </c>
      <c r="I24" s="7">
        <v>7230</v>
      </c>
      <c r="J24" s="6" t="s">
        <v>8</v>
      </c>
      <c r="K24" s="7">
        <v>316</v>
      </c>
      <c r="L24" s="7">
        <v>7255</v>
      </c>
      <c r="M24" s="9"/>
      <c r="N24" s="9"/>
      <c r="O24" s="9"/>
      <c r="P24" s="9"/>
      <c r="Q24" s="9"/>
      <c r="R24" s="9"/>
    </row>
    <row r="25" spans="5:18" ht="15" customHeight="1" x14ac:dyDescent="0.2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5:18" ht="24.95" customHeight="1" x14ac:dyDescent="0.2">
      <c r="E26" s="9"/>
      <c r="F26" s="9"/>
      <c r="G26" s="9" t="s">
        <v>16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5:18" ht="24.95" customHeight="1" x14ac:dyDescent="0.2">
      <c r="E27" s="9"/>
      <c r="F27" s="9"/>
      <c r="G27" s="9" t="s">
        <v>20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5:18" ht="24.95" customHeight="1" x14ac:dyDescent="0.2">
      <c r="E28" s="9"/>
      <c r="F28" s="9"/>
      <c r="G28" s="9" t="s">
        <v>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5:18" ht="24.95" customHeight="1" x14ac:dyDescent="0.2">
      <c r="E29" s="9"/>
      <c r="F29" s="9"/>
      <c r="G29" s="9" t="s">
        <v>19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5:18" ht="15" customHeight="1" x14ac:dyDescent="0.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5:18" ht="24.95" customHeight="1" x14ac:dyDescent="0.2">
      <c r="E31" s="9"/>
      <c r="F31" s="9"/>
      <c r="G31" s="9" t="s">
        <v>23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5:18" ht="24.95" customHeight="1" x14ac:dyDescent="0.2">
      <c r="E32" s="9"/>
      <c r="F32" s="9"/>
      <c r="G32" s="9" t="s">
        <v>25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5:18" ht="20.100000000000001" customHeight="1" x14ac:dyDescent="0.2">
      <c r="E33" s="9"/>
      <c r="F33" s="9"/>
      <c r="G33" s="10"/>
      <c r="H33" s="10" t="s">
        <v>0</v>
      </c>
      <c r="I33" s="12" t="s">
        <v>1</v>
      </c>
      <c r="J33" s="9"/>
      <c r="K33" s="9"/>
      <c r="L33" s="9"/>
      <c r="M33" s="9"/>
      <c r="N33" s="9"/>
      <c r="O33" s="9"/>
      <c r="P33" s="9"/>
      <c r="Q33" s="9"/>
      <c r="R33" s="9"/>
    </row>
    <row r="34" spans="5:18" ht="20.100000000000001" customHeight="1" x14ac:dyDescent="0.2">
      <c r="E34" s="9"/>
      <c r="F34" s="9"/>
      <c r="G34" s="10" t="s">
        <v>21</v>
      </c>
      <c r="H34" s="10">
        <f>853+7230</f>
        <v>8083</v>
      </c>
      <c r="I34" s="12">
        <f>846+7255</f>
        <v>8101</v>
      </c>
      <c r="J34" s="9"/>
      <c r="K34" s="9"/>
      <c r="L34" s="9"/>
      <c r="M34" s="9"/>
      <c r="N34" s="9"/>
      <c r="O34" s="9"/>
      <c r="P34" s="9"/>
      <c r="Q34" s="9"/>
      <c r="R34" s="9"/>
    </row>
    <row r="35" spans="5:18" ht="20.100000000000001" customHeight="1" x14ac:dyDescent="0.2">
      <c r="E35" s="9"/>
      <c r="F35" s="9"/>
      <c r="G35" s="10" t="s">
        <v>22</v>
      </c>
      <c r="H35" s="10">
        <f>576+341</f>
        <v>917</v>
      </c>
      <c r="I35" s="12">
        <f>583+316</f>
        <v>899</v>
      </c>
      <c r="J35" s="9"/>
      <c r="K35" s="9"/>
      <c r="L35" s="9"/>
      <c r="M35" s="9"/>
      <c r="N35" s="9"/>
      <c r="O35" s="9"/>
      <c r="P35" s="9"/>
      <c r="Q35" s="9"/>
      <c r="R35" s="9"/>
    </row>
    <row r="36" spans="5:18" ht="20.100000000000001" customHeight="1" x14ac:dyDescent="0.2">
      <c r="E36" s="9"/>
      <c r="F36" s="9"/>
      <c r="G36" s="10" t="s">
        <v>24</v>
      </c>
      <c r="H36" s="10">
        <f>H34+H35</f>
        <v>9000</v>
      </c>
      <c r="I36" s="12">
        <f>I34+I35</f>
        <v>9000</v>
      </c>
      <c r="J36" s="9"/>
      <c r="K36" s="9"/>
      <c r="L36" s="9"/>
      <c r="M36" s="9"/>
      <c r="N36" s="9"/>
      <c r="O36" s="9"/>
      <c r="P36" s="9"/>
      <c r="Q36" s="9"/>
      <c r="R36" s="9"/>
    </row>
    <row r="37" spans="5:18" ht="15" customHeight="1" x14ac:dyDescent="0.2">
      <c r="E37" s="9"/>
      <c r="F37" s="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5:18" ht="24.95" customHeight="1" x14ac:dyDescent="0.2">
      <c r="E38" s="9"/>
      <c r="F38" s="9"/>
      <c r="G38" s="9" t="s">
        <v>28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5:18" ht="20.100000000000001" customHeight="1" x14ac:dyDescent="0.2">
      <c r="E39" s="9"/>
      <c r="F39" s="9"/>
      <c r="G39" s="10"/>
      <c r="H39" s="10" t="s">
        <v>0</v>
      </c>
      <c r="I39" s="12" t="s">
        <v>1</v>
      </c>
      <c r="J39" s="9"/>
      <c r="K39" s="9"/>
      <c r="L39" s="9"/>
      <c r="M39" s="9"/>
      <c r="N39" s="9"/>
      <c r="O39" s="9"/>
      <c r="P39" s="9"/>
      <c r="Q39" s="9"/>
      <c r="R39" s="9"/>
    </row>
    <row r="40" spans="5:18" ht="20.100000000000001" customHeight="1" x14ac:dyDescent="0.2">
      <c r="E40" s="9"/>
      <c r="F40" s="9"/>
      <c r="G40" s="10" t="s">
        <v>27</v>
      </c>
      <c r="H40" s="10">
        <v>0.89811111111111108</v>
      </c>
      <c r="I40" s="12">
        <v>0.90011111111111108</v>
      </c>
      <c r="J40" s="9"/>
      <c r="K40" s="9"/>
      <c r="L40" s="9"/>
      <c r="M40" s="9"/>
      <c r="N40" s="9"/>
      <c r="O40" s="9"/>
      <c r="P40" s="9"/>
      <c r="Q40" s="9"/>
      <c r="R40" s="9"/>
    </row>
    <row r="41" spans="5:18" ht="20.100000000000001" customHeight="1" x14ac:dyDescent="0.2">
      <c r="E41" s="9"/>
      <c r="F41" s="9"/>
      <c r="G41" s="10" t="s">
        <v>11</v>
      </c>
      <c r="H41" s="10">
        <v>0.71440536013400335</v>
      </c>
      <c r="I41" s="12">
        <v>0.72805507745266784</v>
      </c>
      <c r="J41" s="9"/>
      <c r="K41" s="9"/>
      <c r="L41" s="9"/>
      <c r="M41" s="9"/>
      <c r="N41" s="9"/>
      <c r="O41" s="9"/>
      <c r="P41" s="9"/>
      <c r="Q41" s="9"/>
      <c r="R41" s="9"/>
    </row>
    <row r="42" spans="5:18" ht="20.100000000000001" customHeight="1" x14ac:dyDescent="0.2">
      <c r="E42" s="9"/>
      <c r="F42" s="9"/>
      <c r="G42" s="10" t="s">
        <v>12</v>
      </c>
      <c r="H42" s="10">
        <v>0.59692092372288319</v>
      </c>
      <c r="I42" s="12">
        <v>0.59202239328201545</v>
      </c>
      <c r="J42" s="9"/>
      <c r="K42" s="9"/>
      <c r="L42" s="9"/>
      <c r="M42" s="9"/>
      <c r="N42" s="9"/>
      <c r="O42" s="9"/>
      <c r="P42" s="9"/>
      <c r="Q42" s="9"/>
      <c r="R42" s="9"/>
    </row>
    <row r="43" spans="5:18" ht="20.100000000000001" customHeight="1" x14ac:dyDescent="0.2">
      <c r="E43" s="9"/>
      <c r="F43" s="9"/>
      <c r="G43" s="10" t="s">
        <v>13</v>
      </c>
      <c r="H43" s="10">
        <v>0.6281352235550709</v>
      </c>
      <c r="I43" s="12">
        <v>0.6484983314794216</v>
      </c>
      <c r="J43" s="9"/>
      <c r="K43" s="9"/>
      <c r="L43" s="9"/>
      <c r="M43" s="9"/>
      <c r="N43" s="9"/>
      <c r="O43" s="9"/>
      <c r="P43" s="9"/>
      <c r="Q43" s="9"/>
      <c r="R43" s="9"/>
    </row>
    <row r="44" spans="5:18" ht="20.100000000000001" customHeight="1" x14ac:dyDescent="0.2">
      <c r="E44" s="9"/>
      <c r="F44" s="9"/>
      <c r="G44" s="10" t="s">
        <v>26</v>
      </c>
      <c r="H44" s="10">
        <v>0.65040030499428136</v>
      </c>
      <c r="I44" s="12">
        <v>0.65302971825549994</v>
      </c>
      <c r="J44" s="9"/>
      <c r="K44" s="9"/>
      <c r="L44" s="9"/>
      <c r="M44" s="9"/>
      <c r="N44" s="9"/>
      <c r="O44" s="9"/>
      <c r="P44" s="9"/>
      <c r="Q44" s="9"/>
      <c r="R44" s="9"/>
    </row>
    <row r="45" spans="5:18" ht="15" customHeight="1" x14ac:dyDescent="0.2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5:18" ht="24.95" customHeight="1" x14ac:dyDescent="0.2">
      <c r="E46" s="9"/>
      <c r="F46" s="9"/>
      <c r="G46" s="9" t="s">
        <v>29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5:18" ht="24.95" customHeight="1" x14ac:dyDescent="0.2"/>
    <row r="48" spans="5:18" ht="24.95" customHeight="1" x14ac:dyDescent="0.2"/>
  </sheetData>
  <mergeCells count="6">
    <mergeCell ref="G21:I21"/>
    <mergeCell ref="J21:L21"/>
    <mergeCell ref="A1:C1"/>
    <mergeCell ref="D1:F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2021-02-10T01:02:45Z</dcterms:modified>
</cp:coreProperties>
</file>