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e0d5373f387bb8a/Documents/"/>
    </mc:Choice>
  </mc:AlternateContent>
  <xr:revisionPtr revIDLastSave="26" documentId="8_{6FB62C75-811C-4B03-A1E5-619331FD21B0}" xr6:coauthVersionLast="47" xr6:coauthVersionMax="47" xr10:uidLastSave="{B8238AA4-EE64-4365-88F9-C11EEC9A19CE}"/>
  <bookViews>
    <workbookView xWindow="-98" yWindow="-98" windowWidth="21795" windowHeight="12975" firstSheet="1" activeTab="1" xr2:uid="{00000000-000D-0000-FFFF-FFFF00000000}"/>
  </bookViews>
  <sheets>
    <sheet name="Employee Satisfaction" sheetId="1" r:id="rId1"/>
    <sheet name="Office_Data" sheetId="3" r:id="rId2"/>
    <sheet name="Customers" sheetId="2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Office_Data!$C$3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H4" i="2"/>
  <c r="G4" i="2"/>
  <c r="F4" i="2"/>
  <c r="E7" i="2"/>
  <c r="G7" i="2" l="1"/>
  <c r="F7" i="2"/>
  <c r="F17" i="1" l="1"/>
  <c r="G14" i="1"/>
  <c r="G13" i="1"/>
  <c r="G12" i="1"/>
  <c r="G5" i="1" a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<sst xmlns="http://schemas.openxmlformats.org/spreadsheetml/2006/main" count="51" uniqueCount="44">
  <si>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ID Number</t>
  </si>
  <si>
    <t>Salary</t>
  </si>
  <si>
    <t>Job Satisfaction</t>
  </si>
  <si>
    <t>Correlation</t>
  </si>
  <si>
    <t>Frequency</t>
  </si>
  <si>
    <t>Satisfaction Score</t>
  </si>
  <si>
    <t>Standard Deviation</t>
  </si>
  <si>
    <t>Variance</t>
  </si>
  <si>
    <t>Covariance</t>
  </si>
  <si>
    <t>Frequency Distribution</t>
  </si>
  <si>
    <t>Statistics</t>
  </si>
  <si>
    <t>Employee Survey Results</t>
  </si>
  <si>
    <t>Forecast</t>
  </si>
  <si>
    <t>Intercept</t>
  </si>
  <si>
    <t>Slope</t>
  </si>
  <si>
    <t>RSQ</t>
  </si>
  <si>
    <t>Standard Error</t>
  </si>
  <si>
    <t>Year</t>
  </si>
  <si>
    <t>Clients</t>
  </si>
  <si>
    <t>NYC Office</t>
  </si>
  <si>
    <t>OKC Office</t>
  </si>
  <si>
    <t>SF Office</t>
  </si>
  <si>
    <t>High</t>
  </si>
  <si>
    <t>Low</t>
  </si>
  <si>
    <t>Clients by office</t>
  </si>
  <si>
    <t>&gt;70000</t>
  </si>
  <si>
    <t>Forecast Limit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</si>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</sst>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2" borderId="1" xfId="0" applyFill="1" applyBorder="1"/>
    <xf numFmtId="0" fontId="0" fillId="0" borderId="0" xfId="1" applyNumberFormat="1" applyFont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3" fillId="0" borderId="0" xfId="0" applyFont="1"/>
    <xf numFmtId="0" fontId="1" fillId="3" borderId="0" xfId="2"/>
    <xf numFmtId="0" fontId="4" fillId="3" borderId="0" xfId="2" applyFont="1"/>
    <xf numFmtId="0" fontId="2" fillId="4" borderId="4" xfId="0" applyFont="1" applyFill="1" applyBorder="1" applyAlignment="1">
      <alignment horizontal="center"/>
    </xf>
    <xf numFmtId="0" fontId="2" fillId="4" borderId="0" xfId="0" applyFont="1" applyFill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9" xfId="0" applyFont="1" applyBorder="1" applyAlignment="1">
      <alignment horizontal="center"/>
    </xf>
  </cellXfs>
  <cellStyles count="27">
    <cellStyle name="/w8H4ilb+4w7jY8WUslIFqI7r5OMRDfEzjn1wlMtLjg=-~zKd4li+kEWSJNdx76pJTNg==" xfId="12" xr:uid="{00000000-0005-0000-0000-00000C000000}"/>
    <cellStyle name="/X3d0R5StLxJVMzjUacb8xSXI65rKx0GlTwgKO+23vM=-~UBTZdeIPZvvUNClaeSdf7A==" xfId="7" xr:uid="{00000000-0005-0000-0000-000007000000}"/>
    <cellStyle name="20% - Accent3" xfId="2" builtinId="38"/>
    <cellStyle name="3s4NB2ptl8rLh13QlPcKz1MiCmIHcmpZHz+rt2ihjBI=-~uov9B0kBE+3W8gBDuM0d2Q==" xfId="21" xr:uid="{00000000-0005-0000-0000-000015000000}"/>
    <cellStyle name="5UrbVJxf299psVW1mULkkMBlGqHcu+xdGMvySEnChIY=-~vsC7/dD8Jt5ziKpCTnAZxA==" xfId="16" xr:uid="{00000000-0005-0000-0000-000010000000}"/>
    <cellStyle name="6cBsKzbGGioV2/HtQTUi/UeDWerMKIDjZ4FEICw0/Go=-~potP53TXy9DR6Zgvv8Kcng==" xfId="13" xr:uid="{00000000-0005-0000-0000-00000D000000}"/>
    <cellStyle name="9K+HnyW/LXnWRgVYuYewttTFS7I/shM1XerecUYoVbg=-~6U+BEg/dg1/u2iKxG1vOyA==" xfId="10" xr:uid="{00000000-0005-0000-0000-00000A000000}"/>
    <cellStyle name="A0jXU+5YUqRK3k7ARSgr/uzJTfwJuQ3jYxkmY1Wlvsk=-~e84VJyCcziQ7De8j28yJ6w==" xfId="11" xr:uid="{00000000-0005-0000-0000-00000B000000}"/>
    <cellStyle name="B9wnZyJANvTLf6w/fgYKIkZ6liilZ0fbJ/vNOLknjv8=-~YkFaCVcYKLAqt14VgNVZ7Q==" xfId="4" xr:uid="{00000000-0005-0000-0000-000004000000}"/>
    <cellStyle name="bn2IY5gmgx3T5L6i4lV2bg+3ZKMgd34+R4Uu+6AdJAw=-~IVLjtmEyKTqoKo2rfTw0bQ==" xfId="23" xr:uid="{00000000-0005-0000-0000-000017000000}"/>
    <cellStyle name="C6ppzyZeBdZh9GjPZ4RMXA+B8Ka8PcodQ90Ij0zRcRs=-~zfPzdsvZnit997zrsNBwdw==" xfId="9" xr:uid="{00000000-0005-0000-0000-000009000000}"/>
    <cellStyle name="Currency" xfId="1" builtinId="4"/>
    <cellStyle name="D+7kLV3nyhZDajeRGpSKtNcBmq//7QIYsfjRiNQ8/ps=-~2ivv+dmC0IonhLOp/iHxzA==" xfId="14" xr:uid="{00000000-0005-0000-0000-00000E000000}"/>
    <cellStyle name="d6Fx9a3yGIPKh34YlIPsE3ggclNoW/Eiz4kwYhumuuA=-~A61LQbD1riwNOAqpZsj6KA==" xfId="19" xr:uid="{00000000-0005-0000-0000-000013000000}"/>
    <cellStyle name="fSVtZBjryQv8rctzk3jsz1CJbc87/xfPJxQUs6s7gqs=-~raav1+M02k/PT4gQv+3V8A==" xfId="26" xr:uid="{00000000-0005-0000-0000-00001A000000}"/>
    <cellStyle name="gSFC0kTv20YNVjVOLWD2k1MRdOtGXke9/dgmmWXaZMg=-~kJEwIgNimxlbCr9Vq97duQ==" xfId="6" xr:uid="{00000000-0005-0000-0000-000006000000}"/>
    <cellStyle name="kjY5gQMmp+saauWQsrGWAt0QPvJk7tCSY7JpXvq2oHQ=-~V+rgFkDlNdE1lFxFXsP2gA==" xfId="17" xr:uid="{00000000-0005-0000-0000-000011000000}"/>
    <cellStyle name="lqU2T34+SwrMYNBDyWw3aOCEL2KJVd0XvxgM+opljQg=-~gUQlPYifTnhwBIwGE3ou4Q==" xfId="24" xr:uid="{00000000-0005-0000-0000-000018000000}"/>
    <cellStyle name="Normal" xfId="0" builtinId="0"/>
    <cellStyle name="O7lugg/7vQ9Cfiblg5D+2AaLr+S1lV7QnhcOf/WlXoE=-~IaWvLewtrdyQtnOKSq2KCA==" xfId="22" xr:uid="{00000000-0005-0000-0000-000016000000}"/>
    <cellStyle name="pFRrlVYerr78mu2qCcFJQlcxwoCf35qIkG8+GNRBEtI=-~1TTFuZQRQVxx3lY9FNgJ/Q==" xfId="20" xr:uid="{00000000-0005-0000-0000-000014000000}"/>
    <cellStyle name="qMLbwAGwcYPfW00RFzsABlirZ9PHSVi/1gNB8muKYzs=-~1B5ZECFlcZitWVrSdM4KSA==" xfId="25" xr:uid="{00000000-0005-0000-0000-000019000000}"/>
    <cellStyle name="UhpjQE3qDoRMOBZ/TNN+UUEXoqetWQ4td2mUxlY8MEk=-~VTV5BMrB7kVNWemwi1MoJw==" xfId="15" xr:uid="{00000000-0005-0000-0000-00000F000000}"/>
    <cellStyle name="XaI92deZ+uBsoSiGKV4x7ys4HKqZV0rcHr3ENNBO6+Y=-~CUNpD2qLJ2w+AEciuRjG4g==" xfId="5" xr:uid="{00000000-0005-0000-0000-000005000000}"/>
    <cellStyle name="XFg1oH9+YAIq9Z75LsYDIkgo7wnvt0nKjOAwIsfJa8M=-~FAjjQyN0q15UHuwnvASv0g==" xfId="3" xr:uid="{00000000-0005-0000-0000-000003000000}"/>
    <cellStyle name="Xuo14/+e9l9clwTrp45JFeylnVb6Bnis8/H70F911Es=-~vvt+eowi0ej6sbRPkHfhag==" xfId="18" xr:uid="{00000000-0005-0000-0000-000012000000}"/>
    <cellStyle name="y0R4GIsPP0c3yeP0HFH09ItbsqBJX/GQzCUGNVK7YjA=-~iu1mNa/nYemSqRTyVSp5pA==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Customers!$B$4:$B$36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xVal>
          <c:yVal>
            <c:numRef>
              <c:f>Customers!$C$4:$C$36</c:f>
              <c:numCache>
                <c:formatCode>General</c:formatCode>
                <c:ptCount val="33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1050</c:v>
                </c:pt>
                <c:pt idx="4">
                  <c:v>1125</c:v>
                </c:pt>
                <c:pt idx="5">
                  <c:v>1210</c:v>
                </c:pt>
                <c:pt idx="6">
                  <c:v>1300</c:v>
                </c:pt>
                <c:pt idx="7">
                  <c:v>1500</c:v>
                </c:pt>
                <c:pt idx="8">
                  <c:v>1550</c:v>
                </c:pt>
                <c:pt idx="9">
                  <c:v>1580</c:v>
                </c:pt>
                <c:pt idx="10">
                  <c:v>1600</c:v>
                </c:pt>
                <c:pt idx="11">
                  <c:v>1730</c:v>
                </c:pt>
                <c:pt idx="12">
                  <c:v>1800</c:v>
                </c:pt>
                <c:pt idx="13">
                  <c:v>1930</c:v>
                </c:pt>
                <c:pt idx="14">
                  <c:v>2000</c:v>
                </c:pt>
                <c:pt idx="15">
                  <c:v>2015</c:v>
                </c:pt>
                <c:pt idx="16">
                  <c:v>2035</c:v>
                </c:pt>
                <c:pt idx="17">
                  <c:v>2045</c:v>
                </c:pt>
                <c:pt idx="18">
                  <c:v>2075</c:v>
                </c:pt>
                <c:pt idx="19">
                  <c:v>2150</c:v>
                </c:pt>
                <c:pt idx="20">
                  <c:v>2225</c:v>
                </c:pt>
                <c:pt idx="21">
                  <c:v>2400</c:v>
                </c:pt>
                <c:pt idx="22">
                  <c:v>2450</c:v>
                </c:pt>
                <c:pt idx="23">
                  <c:v>2475</c:v>
                </c:pt>
                <c:pt idx="24">
                  <c:v>2800</c:v>
                </c:pt>
                <c:pt idx="25">
                  <c:v>2900</c:v>
                </c:pt>
                <c:pt idx="26">
                  <c:v>3050</c:v>
                </c:pt>
                <c:pt idx="27">
                  <c:v>3025</c:v>
                </c:pt>
                <c:pt idx="28">
                  <c:v>3100</c:v>
                </c:pt>
                <c:pt idx="29">
                  <c:v>3150</c:v>
                </c:pt>
                <c:pt idx="30">
                  <c:v>3275</c:v>
                </c:pt>
                <c:pt idx="31">
                  <c:v>3300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B-43DC-83A3-A5AE15D45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191312"/>
        <c:axId val="772192752"/>
      </c:scatterChart>
      <c:valAx>
        <c:axId val="7721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92752"/>
        <c:crosses val="autoZero"/>
        <c:crossBetween val="midCat"/>
      </c:valAx>
      <c:valAx>
        <c:axId val="7721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1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202405</xdr:colOff>
      <xdr:row>18</xdr:row>
      <xdr:rowOff>9525</xdr:rowOff>
    </xdr:from>
    <xdr:to>
      <xdr:col>10</xdr:col>
      <xdr:colOff>154780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76C45-65E4-5BAE-EED7-3AAA5011B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3"/>
  <sheetViews>
    <sheetView topLeftCell="C1" workbookViewId="0">
      <selection activeCell="F18" sqref="F18"/>
    </sheetView>
  </sheetViews>
  <sheetFormatPr defaultRowHeight="14.25" x14ac:dyDescent="0.45"/>
  <cols>
    <col min="1" max="1" width="3.3984375" customWidth="1"/>
    <col min="2" max="2" width="11.6640625" customWidth="1"/>
    <col min="3" max="3" width="15.3984375" customWidth="1"/>
    <col min="4" max="4" width="15.59765625" customWidth="1"/>
    <col min="5" max="5" width="9.06640625" customWidth="1"/>
    <col min="6" max="6" width="20.53125" bestFit="1" customWidth="1"/>
    <col min="7" max="7" width="23.46484375" bestFit="1" customWidth="1"/>
    <col min="8" max="8" width="7.46484375" customWidth="1"/>
  </cols>
  <sheetData>
    <row r="2" spans="2:9" ht="25.5" customHeight="1" x14ac:dyDescent="0.75">
      <c r="B2" s="12" t="s">
        <v>11</v>
      </c>
      <c r="C2" s="11"/>
      <c r="D2" s="11"/>
    </row>
    <row r="3" spans="2:9" x14ac:dyDescent="0.45">
      <c r="B3" s="4" t="s">
        <v>0</v>
      </c>
      <c r="C3" s="5" t="s">
        <v>1</v>
      </c>
      <c r="D3" s="6" t="s">
        <v>2</v>
      </c>
      <c r="F3" s="6" t="s">
        <v>9</v>
      </c>
      <c r="G3" s="6"/>
    </row>
    <row r="4" spans="2:9" x14ac:dyDescent="0.45">
      <c r="B4" s="7">
        <v>1165</v>
      </c>
      <c r="C4" s="15">
        <v>30176</v>
      </c>
      <c r="D4" s="17">
        <v>1</v>
      </c>
      <c r="F4" s="2" t="s">
        <v>5</v>
      </c>
      <c r="G4" s="2" t="s">
        <v>4</v>
      </c>
      <c r="I4" s="2" t="s">
        <v>1</v>
      </c>
    </row>
    <row r="5" spans="2:9" x14ac:dyDescent="0.45">
      <c r="B5" s="7">
        <v>4584</v>
      </c>
      <c r="C5" s="15">
        <v>30701</v>
      </c>
      <c r="D5" s="17">
        <v>2</v>
      </c>
      <c r="F5">
        <v>1</v>
      </c>
      <c r="G5" s="3" cm="1">
        <f t="array" ref="G5:G10">FREQUENCY(D4:D53,F5:F9)</f>
        <v>4</v>
      </c>
      <c r="H5" s="1"/>
      <c r="I5">
        <v>30000</v>
      </c>
    </row>
    <row r="6" spans="2:9" x14ac:dyDescent="0.45">
      <c r="B6" s="7">
        <v>3004</v>
      </c>
      <c r="C6" s="15">
        <v>30982</v>
      </c>
      <c r="D6" s="17">
        <v>1</v>
      </c>
      <c r="F6">
        <v>2</v>
      </c>
      <c r="G6" s="3">
        <v>9</v>
      </c>
      <c r="H6" s="1"/>
      <c r="I6">
        <v>40000</v>
      </c>
    </row>
    <row r="7" spans="2:9" x14ac:dyDescent="0.45">
      <c r="B7" s="7">
        <v>3808</v>
      </c>
      <c r="C7" s="15">
        <v>31632</v>
      </c>
      <c r="D7" s="17">
        <v>2</v>
      </c>
      <c r="F7">
        <v>3</v>
      </c>
      <c r="G7" s="3">
        <v>10</v>
      </c>
      <c r="H7" s="1"/>
      <c r="I7">
        <v>50000</v>
      </c>
    </row>
    <row r="8" spans="2:9" x14ac:dyDescent="0.45">
      <c r="B8" s="7">
        <v>4239</v>
      </c>
      <c r="C8" s="15">
        <v>32107</v>
      </c>
      <c r="D8" s="17">
        <v>1</v>
      </c>
      <c r="F8">
        <v>4</v>
      </c>
      <c r="G8" s="3">
        <v>14</v>
      </c>
      <c r="H8" s="1"/>
      <c r="I8">
        <v>60000</v>
      </c>
    </row>
    <row r="9" spans="2:9" x14ac:dyDescent="0.45">
      <c r="B9" s="7">
        <v>1486</v>
      </c>
      <c r="C9" s="15">
        <v>32666</v>
      </c>
      <c r="D9" s="17">
        <v>1</v>
      </c>
      <c r="F9">
        <v>5</v>
      </c>
      <c r="G9" s="3">
        <v>13</v>
      </c>
      <c r="H9" s="1"/>
      <c r="I9">
        <v>70000</v>
      </c>
    </row>
    <row r="10" spans="2:9" x14ac:dyDescent="0.45">
      <c r="B10" s="7">
        <v>3161</v>
      </c>
      <c r="C10" s="15">
        <v>32709</v>
      </c>
      <c r="D10" s="17">
        <v>2</v>
      </c>
      <c r="G10">
        <v>0</v>
      </c>
      <c r="I10" t="s">
        <v>25</v>
      </c>
    </row>
    <row r="11" spans="2:9" x14ac:dyDescent="0.45">
      <c r="B11" s="7">
        <v>1503</v>
      </c>
      <c r="C11" s="15">
        <v>32757</v>
      </c>
      <c r="D11" s="17">
        <v>3</v>
      </c>
      <c r="F11" s="13" t="s">
        <v>10</v>
      </c>
      <c r="G11" s="6"/>
    </row>
    <row r="12" spans="2:9" x14ac:dyDescent="0.45">
      <c r="B12" s="7">
        <v>3473</v>
      </c>
      <c r="C12" s="15">
        <v>33501</v>
      </c>
      <c r="D12" s="17">
        <v>2</v>
      </c>
      <c r="F12" t="s">
        <v>6</v>
      </c>
      <c r="G12">
        <f>_xlfn.STDEV.S(C4:C53)</f>
        <v>13830.308962697591</v>
      </c>
    </row>
    <row r="13" spans="2:9" x14ac:dyDescent="0.45">
      <c r="B13" s="7">
        <v>3402</v>
      </c>
      <c r="C13" s="15">
        <v>33852</v>
      </c>
      <c r="D13" s="17">
        <v>3</v>
      </c>
      <c r="F13" t="s">
        <v>7</v>
      </c>
      <c r="G13" s="3">
        <f>_xlfn.VAR.S(C4:C53)</f>
        <v>191277446.00367332</v>
      </c>
    </row>
    <row r="14" spans="2:9" x14ac:dyDescent="0.45">
      <c r="B14" s="7">
        <v>3874</v>
      </c>
      <c r="C14" s="15">
        <v>34154</v>
      </c>
      <c r="D14" s="17">
        <v>2</v>
      </c>
      <c r="F14" t="s">
        <v>8</v>
      </c>
      <c r="G14">
        <f>_xlfn.COVARIANCE.S(C4:C53,D4:D53)</f>
        <v>14942.78897959184</v>
      </c>
    </row>
    <row r="15" spans="2:9" x14ac:dyDescent="0.45">
      <c r="B15" s="7">
        <v>3877</v>
      </c>
      <c r="C15" s="15">
        <v>34775</v>
      </c>
      <c r="D15" s="17">
        <v>2</v>
      </c>
    </row>
    <row r="16" spans="2:9" x14ac:dyDescent="0.45">
      <c r="B16" s="7">
        <v>1828</v>
      </c>
      <c r="C16" s="15">
        <v>35230</v>
      </c>
      <c r="D16" s="18">
        <v>2</v>
      </c>
      <c r="F16" s="13" t="s">
        <v>3</v>
      </c>
    </row>
    <row r="17" spans="2:6" x14ac:dyDescent="0.45">
      <c r="B17" s="7">
        <v>2291</v>
      </c>
      <c r="C17" s="15">
        <v>35242</v>
      </c>
      <c r="D17" s="17">
        <v>3</v>
      </c>
      <c r="F17">
        <f>CORREL(C4:C53,D4:D53)</f>
        <v>0.84336541413792432</v>
      </c>
    </row>
    <row r="18" spans="2:6" x14ac:dyDescent="0.45">
      <c r="B18" s="7">
        <v>4243</v>
      </c>
      <c r="C18" s="15">
        <v>35316</v>
      </c>
      <c r="D18" s="17">
        <v>3</v>
      </c>
    </row>
    <row r="19" spans="2:6" x14ac:dyDescent="0.45">
      <c r="B19" s="7">
        <v>3338</v>
      </c>
      <c r="C19" s="15">
        <v>36942</v>
      </c>
      <c r="D19" s="17">
        <v>3</v>
      </c>
    </row>
    <row r="20" spans="2:6" x14ac:dyDescent="0.45">
      <c r="B20" s="7">
        <v>3948</v>
      </c>
      <c r="C20" s="15">
        <v>37404</v>
      </c>
      <c r="D20" s="17">
        <v>3</v>
      </c>
    </row>
    <row r="21" spans="2:6" x14ac:dyDescent="0.45">
      <c r="B21" s="7">
        <v>3217</v>
      </c>
      <c r="C21" s="15">
        <v>40449</v>
      </c>
      <c r="D21" s="17">
        <v>2</v>
      </c>
    </row>
    <row r="22" spans="2:6" x14ac:dyDescent="0.45">
      <c r="B22" s="7">
        <v>4398</v>
      </c>
      <c r="C22" s="15">
        <v>41130</v>
      </c>
      <c r="D22" s="17">
        <v>4</v>
      </c>
    </row>
    <row r="23" spans="2:6" x14ac:dyDescent="0.45">
      <c r="B23" s="7">
        <v>2206</v>
      </c>
      <c r="C23" s="15">
        <v>42383</v>
      </c>
      <c r="D23" s="17">
        <v>2</v>
      </c>
    </row>
    <row r="24" spans="2:6" x14ac:dyDescent="0.45">
      <c r="B24" s="7">
        <v>2292</v>
      </c>
      <c r="C24" s="15">
        <v>44854</v>
      </c>
      <c r="D24" s="17">
        <v>3</v>
      </c>
    </row>
    <row r="25" spans="2:6" x14ac:dyDescent="0.45">
      <c r="B25" s="7">
        <v>1519</v>
      </c>
      <c r="C25" s="15">
        <v>45674</v>
      </c>
      <c r="D25" s="17">
        <v>3</v>
      </c>
    </row>
    <row r="26" spans="2:6" x14ac:dyDescent="0.45">
      <c r="B26" s="7">
        <v>1102</v>
      </c>
      <c r="C26" s="15">
        <v>45700</v>
      </c>
      <c r="D26" s="17">
        <v>3</v>
      </c>
    </row>
    <row r="27" spans="2:6" x14ac:dyDescent="0.45">
      <c r="B27" s="7">
        <v>1047</v>
      </c>
      <c r="C27" s="15">
        <v>45855</v>
      </c>
      <c r="D27" s="17">
        <v>4</v>
      </c>
    </row>
    <row r="28" spans="2:6" x14ac:dyDescent="0.45">
      <c r="B28" s="7">
        <v>3782</v>
      </c>
      <c r="C28" s="15">
        <v>45927</v>
      </c>
      <c r="D28" s="17">
        <v>4</v>
      </c>
    </row>
    <row r="29" spans="2:6" x14ac:dyDescent="0.45">
      <c r="B29" s="7">
        <v>3314</v>
      </c>
      <c r="C29" s="15">
        <v>45983</v>
      </c>
      <c r="D29" s="17">
        <v>4</v>
      </c>
    </row>
    <row r="30" spans="2:6" x14ac:dyDescent="0.45">
      <c r="B30" s="7">
        <v>1473</v>
      </c>
      <c r="C30" s="15">
        <v>45993</v>
      </c>
      <c r="D30" s="17">
        <v>4</v>
      </c>
    </row>
    <row r="31" spans="2:6" x14ac:dyDescent="0.45">
      <c r="B31" s="7">
        <v>1085</v>
      </c>
      <c r="C31" s="15">
        <v>46063</v>
      </c>
      <c r="D31" s="17">
        <v>4</v>
      </c>
    </row>
    <row r="32" spans="2:6" x14ac:dyDescent="0.45">
      <c r="B32" s="7">
        <v>1106</v>
      </c>
      <c r="C32" s="15">
        <v>47572</v>
      </c>
      <c r="D32" s="17">
        <v>4</v>
      </c>
    </row>
    <row r="33" spans="2:4" x14ac:dyDescent="0.45">
      <c r="B33" s="7">
        <v>3638</v>
      </c>
      <c r="C33" s="15">
        <v>48005</v>
      </c>
      <c r="D33" s="17">
        <v>4</v>
      </c>
    </row>
    <row r="34" spans="2:4" x14ac:dyDescent="0.45">
      <c r="B34" s="7">
        <v>3652</v>
      </c>
      <c r="C34" s="15">
        <v>48706</v>
      </c>
      <c r="D34" s="17">
        <v>3</v>
      </c>
    </row>
    <row r="35" spans="2:4" x14ac:dyDescent="0.45">
      <c r="B35" s="7">
        <v>3818</v>
      </c>
      <c r="C35" s="15">
        <v>49575</v>
      </c>
      <c r="D35" s="17">
        <v>4</v>
      </c>
    </row>
    <row r="36" spans="2:4" x14ac:dyDescent="0.45">
      <c r="B36" s="7">
        <v>1675</v>
      </c>
      <c r="C36" s="15">
        <v>49617</v>
      </c>
      <c r="D36" s="17">
        <v>4</v>
      </c>
    </row>
    <row r="37" spans="2:4" x14ac:dyDescent="0.45">
      <c r="B37" s="7">
        <v>2742</v>
      </c>
      <c r="C37" s="16">
        <v>58154</v>
      </c>
      <c r="D37" s="17">
        <v>4</v>
      </c>
    </row>
    <row r="38" spans="2:4" x14ac:dyDescent="0.45">
      <c r="B38" s="7">
        <v>3969</v>
      </c>
      <c r="C38" s="16">
        <v>52022</v>
      </c>
      <c r="D38" s="17">
        <v>4</v>
      </c>
    </row>
    <row r="39" spans="2:4" x14ac:dyDescent="0.45">
      <c r="B39" s="7">
        <v>4652</v>
      </c>
      <c r="C39" s="16">
        <v>58802</v>
      </c>
      <c r="D39" s="17">
        <v>5</v>
      </c>
    </row>
    <row r="40" spans="2:4" x14ac:dyDescent="0.45">
      <c r="B40" s="7">
        <v>4269</v>
      </c>
      <c r="C40" s="16">
        <v>53860</v>
      </c>
      <c r="D40" s="17">
        <v>5</v>
      </c>
    </row>
    <row r="41" spans="2:4" x14ac:dyDescent="0.45">
      <c r="B41" s="7">
        <v>1603</v>
      </c>
      <c r="C41" s="16">
        <v>57324</v>
      </c>
      <c r="D41" s="17">
        <v>5</v>
      </c>
    </row>
    <row r="42" spans="2:4" x14ac:dyDescent="0.45">
      <c r="B42" s="7">
        <v>2528</v>
      </c>
      <c r="C42" s="16">
        <v>55639</v>
      </c>
      <c r="D42" s="17">
        <v>5</v>
      </c>
    </row>
    <row r="43" spans="2:4" x14ac:dyDescent="0.45">
      <c r="B43" s="7">
        <v>4541</v>
      </c>
      <c r="C43" s="16">
        <v>56564</v>
      </c>
      <c r="D43" s="17">
        <v>5</v>
      </c>
    </row>
    <row r="44" spans="2:4" x14ac:dyDescent="0.45">
      <c r="B44" s="7">
        <v>2624</v>
      </c>
      <c r="C44" s="15">
        <v>62263</v>
      </c>
      <c r="D44" s="17">
        <v>5</v>
      </c>
    </row>
    <row r="45" spans="2:4" x14ac:dyDescent="0.45">
      <c r="B45" s="7">
        <v>4771</v>
      </c>
      <c r="C45" s="15">
        <v>65492</v>
      </c>
      <c r="D45" s="17">
        <v>5</v>
      </c>
    </row>
    <row r="46" spans="2:4" x14ac:dyDescent="0.45">
      <c r="B46" s="7">
        <v>2416</v>
      </c>
      <c r="C46" s="15">
        <v>66009</v>
      </c>
      <c r="D46" s="17">
        <v>4</v>
      </c>
    </row>
    <row r="47" spans="2:4" x14ac:dyDescent="0.45">
      <c r="B47" s="7">
        <v>4911</v>
      </c>
      <c r="C47" s="15">
        <v>68365</v>
      </c>
      <c r="D47" s="17">
        <v>5</v>
      </c>
    </row>
    <row r="48" spans="2:4" x14ac:dyDescent="0.45">
      <c r="B48" s="7">
        <v>2003</v>
      </c>
      <c r="C48" s="15">
        <v>69389</v>
      </c>
      <c r="D48" s="17">
        <v>5</v>
      </c>
    </row>
    <row r="49" spans="2:4" x14ac:dyDescent="0.45">
      <c r="B49" s="7">
        <v>3083</v>
      </c>
      <c r="C49" s="15">
        <v>70125</v>
      </c>
      <c r="D49" s="17">
        <v>5</v>
      </c>
    </row>
    <row r="50" spans="2:4" x14ac:dyDescent="0.45">
      <c r="B50" s="7">
        <v>1529</v>
      </c>
      <c r="C50" s="15">
        <v>72862</v>
      </c>
      <c r="D50" s="17">
        <v>5</v>
      </c>
    </row>
    <row r="51" spans="2:4" x14ac:dyDescent="0.45">
      <c r="B51" s="7">
        <v>1601</v>
      </c>
      <c r="C51" s="15">
        <v>73564</v>
      </c>
      <c r="D51" s="17">
        <v>4</v>
      </c>
    </row>
    <row r="52" spans="2:4" x14ac:dyDescent="0.45">
      <c r="B52" s="7">
        <v>2250</v>
      </c>
      <c r="C52" s="15">
        <v>74767</v>
      </c>
      <c r="D52" s="17">
        <v>5</v>
      </c>
    </row>
    <row r="53" spans="2:4" x14ac:dyDescent="0.45">
      <c r="B53" s="9">
        <v>4954</v>
      </c>
      <c r="C53" s="15">
        <v>77846</v>
      </c>
      <c r="D53" s="19">
        <v>5</v>
      </c>
    </row>
  </sheetData>
  <sortState xmlns:xlrd2="http://schemas.microsoft.com/office/spreadsheetml/2017/richdata2" ref="B4:D53">
    <sortCondition ref="C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2B4E-F2C9-4669-8050-64BAD1362B98}">
  <dimension ref="B2:M35"/>
  <sheetViews>
    <sheetView tabSelected="1" zoomScale="60" workbookViewId="0">
      <selection activeCell="Y25" sqref="Y25"/>
    </sheetView>
  </sheetViews>
  <sheetFormatPr defaultRowHeight="14.25" x14ac:dyDescent="0.45"/>
  <cols>
    <col min="1" max="1" width="3.9296875" customWidth="1"/>
    <col min="3" max="3" width="9.46484375" bestFit="1" customWidth="1"/>
    <col min="4" max="4" width="10.3984375" customWidth="1"/>
    <col min="7" max="7" width="16.86328125" bestFit="1" customWidth="1"/>
    <col min="8" max="8" width="11.73046875" bestFit="1" customWidth="1"/>
    <col min="9" max="9" width="5.73046875" bestFit="1" customWidth="1"/>
    <col min="10" max="13" width="11.73046875" bestFit="1" customWidth="1"/>
  </cols>
  <sheetData>
    <row r="2" spans="2:13" ht="23.25" x14ac:dyDescent="0.7">
      <c r="B2" s="10" t="s">
        <v>24</v>
      </c>
    </row>
    <row r="3" spans="2:13" x14ac:dyDescent="0.45">
      <c r="B3" s="4" t="s">
        <v>17</v>
      </c>
      <c r="C3" s="5" t="s">
        <v>19</v>
      </c>
      <c r="D3" s="5" t="s">
        <v>20</v>
      </c>
      <c r="E3" s="14" t="s">
        <v>21</v>
      </c>
      <c r="G3" t="s">
        <v>27</v>
      </c>
    </row>
    <row r="4" spans="2:13" x14ac:dyDescent="0.45">
      <c r="B4" s="7">
        <v>1990</v>
      </c>
      <c r="C4" s="8">
        <v>500</v>
      </c>
      <c r="D4">
        <v>475</v>
      </c>
      <c r="E4">
        <v>500</v>
      </c>
    </row>
    <row r="5" spans="2:13" ht="14.65" thickBot="1" x14ac:dyDescent="0.5">
      <c r="B5" s="7">
        <v>1991</v>
      </c>
      <c r="C5">
        <v>750</v>
      </c>
      <c r="D5">
        <v>725</v>
      </c>
      <c r="E5">
        <v>745</v>
      </c>
      <c r="G5" t="s">
        <v>28</v>
      </c>
    </row>
    <row r="6" spans="2:13" x14ac:dyDescent="0.45">
      <c r="B6" s="7">
        <v>1992</v>
      </c>
      <c r="C6">
        <v>1000</v>
      </c>
      <c r="D6">
        <v>950</v>
      </c>
      <c r="E6">
        <v>989</v>
      </c>
      <c r="G6" s="22" t="s">
        <v>29</v>
      </c>
      <c r="H6" s="22" t="s">
        <v>30</v>
      </c>
      <c r="I6" s="22" t="s">
        <v>31</v>
      </c>
      <c r="J6" s="22" t="s">
        <v>32</v>
      </c>
      <c r="K6" s="22" t="s">
        <v>7</v>
      </c>
    </row>
    <row r="7" spans="2:13" x14ac:dyDescent="0.45">
      <c r="B7" s="7">
        <v>1993</v>
      </c>
      <c r="C7">
        <v>1050</v>
      </c>
      <c r="D7">
        <v>1000</v>
      </c>
      <c r="E7">
        <v>1010</v>
      </c>
      <c r="G7" t="s">
        <v>19</v>
      </c>
      <c r="H7">
        <v>32</v>
      </c>
      <c r="I7">
        <v>65095</v>
      </c>
      <c r="J7">
        <v>2034.21875</v>
      </c>
      <c r="K7">
        <v>599534.04737903224</v>
      </c>
    </row>
    <row r="8" spans="2:13" x14ac:dyDescent="0.45">
      <c r="B8" s="7">
        <v>1994</v>
      </c>
      <c r="C8">
        <v>1125</v>
      </c>
      <c r="D8">
        <v>1020</v>
      </c>
      <c r="E8">
        <v>1025</v>
      </c>
      <c r="G8" t="s">
        <v>20</v>
      </c>
      <c r="H8">
        <v>32</v>
      </c>
      <c r="I8">
        <v>60352</v>
      </c>
      <c r="J8">
        <v>1886</v>
      </c>
      <c r="K8">
        <v>406421.54838709679</v>
      </c>
    </row>
    <row r="9" spans="2:13" ht="14.65" thickBot="1" x14ac:dyDescent="0.5">
      <c r="B9" s="7">
        <v>1995</v>
      </c>
      <c r="C9">
        <v>1210</v>
      </c>
      <c r="D9">
        <v>1100</v>
      </c>
      <c r="E9">
        <v>1109</v>
      </c>
      <c r="G9" s="21" t="s">
        <v>21</v>
      </c>
      <c r="H9" s="21">
        <v>32</v>
      </c>
      <c r="I9" s="21">
        <v>63028</v>
      </c>
      <c r="J9" s="21">
        <v>1969.625</v>
      </c>
      <c r="K9" s="21">
        <v>556833.1451612903</v>
      </c>
    </row>
    <row r="10" spans="2:13" x14ac:dyDescent="0.45">
      <c r="B10" s="7">
        <v>1996</v>
      </c>
      <c r="C10">
        <v>1300</v>
      </c>
      <c r="D10">
        <v>1250</v>
      </c>
      <c r="E10">
        <v>1275</v>
      </c>
    </row>
    <row r="11" spans="2:13" x14ac:dyDescent="0.45">
      <c r="B11" s="7">
        <v>1997</v>
      </c>
      <c r="C11">
        <v>1500</v>
      </c>
      <c r="D11">
        <v>1425</v>
      </c>
      <c r="E11">
        <v>1475</v>
      </c>
    </row>
    <row r="12" spans="2:13" ht="14.65" thickBot="1" x14ac:dyDescent="0.5">
      <c r="B12" s="7">
        <v>1998</v>
      </c>
      <c r="C12">
        <v>1550</v>
      </c>
      <c r="D12">
        <v>1510</v>
      </c>
      <c r="E12">
        <v>1500</v>
      </c>
      <c r="G12" t="s">
        <v>33</v>
      </c>
    </row>
    <row r="13" spans="2:13" x14ac:dyDescent="0.45">
      <c r="B13" s="7">
        <v>1999</v>
      </c>
      <c r="C13">
        <v>1580</v>
      </c>
      <c r="D13">
        <v>1575</v>
      </c>
      <c r="E13">
        <v>1580</v>
      </c>
      <c r="G13" s="22" t="s">
        <v>34</v>
      </c>
      <c r="H13" s="22" t="s">
        <v>35</v>
      </c>
      <c r="I13" s="22" t="s">
        <v>36</v>
      </c>
      <c r="J13" s="22" t="s">
        <v>37</v>
      </c>
      <c r="K13" s="22" t="s">
        <v>38</v>
      </c>
      <c r="L13" s="22" t="s">
        <v>39</v>
      </c>
      <c r="M13" s="22" t="s">
        <v>40</v>
      </c>
    </row>
    <row r="14" spans="2:13" x14ac:dyDescent="0.45">
      <c r="B14" s="7">
        <v>2000</v>
      </c>
      <c r="C14">
        <v>1600</v>
      </c>
      <c r="D14">
        <v>1600</v>
      </c>
      <c r="E14">
        <v>1590</v>
      </c>
      <c r="G14" t="s">
        <v>41</v>
      </c>
      <c r="H14">
        <v>353432.4375</v>
      </c>
      <c r="I14">
        <v>2</v>
      </c>
      <c r="J14">
        <v>176716.21875</v>
      </c>
      <c r="K14">
        <v>0.33923245181264183</v>
      </c>
      <c r="L14">
        <v>0.71319455163442291</v>
      </c>
      <c r="M14">
        <v>3.0943374332911389</v>
      </c>
    </row>
    <row r="15" spans="2:13" x14ac:dyDescent="0.45">
      <c r="B15" s="7">
        <v>2001</v>
      </c>
      <c r="C15">
        <v>1730</v>
      </c>
      <c r="D15">
        <v>1710</v>
      </c>
      <c r="E15">
        <v>1725</v>
      </c>
      <c r="G15" t="s">
        <v>42</v>
      </c>
      <c r="H15">
        <v>48446450.96875</v>
      </c>
      <c r="I15">
        <v>93</v>
      </c>
      <c r="J15">
        <v>520929.5803091398</v>
      </c>
    </row>
    <row r="16" spans="2:13" x14ac:dyDescent="0.45">
      <c r="B16" s="7">
        <v>2002</v>
      </c>
      <c r="C16">
        <v>1800</v>
      </c>
      <c r="D16">
        <v>1755</v>
      </c>
      <c r="E16">
        <v>1775</v>
      </c>
    </row>
    <row r="17" spans="2:13" ht="14.65" thickBot="1" x14ac:dyDescent="0.5">
      <c r="B17" s="7">
        <v>2003</v>
      </c>
      <c r="C17">
        <v>1930</v>
      </c>
      <c r="D17">
        <v>1875</v>
      </c>
      <c r="E17">
        <v>1850</v>
      </c>
      <c r="G17" s="21" t="s">
        <v>43</v>
      </c>
      <c r="H17" s="21">
        <v>48799883.40625</v>
      </c>
      <c r="I17" s="21">
        <v>95</v>
      </c>
      <c r="J17" s="21"/>
      <c r="K17" s="21"/>
      <c r="L17" s="21"/>
      <c r="M17" s="21"/>
    </row>
    <row r="18" spans="2:13" x14ac:dyDescent="0.45">
      <c r="B18" s="7">
        <v>2004</v>
      </c>
      <c r="C18">
        <v>2000</v>
      </c>
      <c r="D18">
        <v>1950</v>
      </c>
      <c r="E18">
        <v>1900</v>
      </c>
    </row>
    <row r="19" spans="2:13" x14ac:dyDescent="0.45">
      <c r="B19" s="7">
        <v>2005</v>
      </c>
      <c r="C19">
        <v>2015</v>
      </c>
      <c r="D19">
        <v>2000</v>
      </c>
      <c r="E19">
        <v>2010</v>
      </c>
    </row>
    <row r="20" spans="2:13" x14ac:dyDescent="0.45">
      <c r="B20" s="7">
        <v>2006</v>
      </c>
      <c r="C20">
        <v>2035</v>
      </c>
      <c r="D20">
        <v>2010</v>
      </c>
      <c r="E20">
        <v>2015</v>
      </c>
    </row>
    <row r="21" spans="2:13" x14ac:dyDescent="0.45">
      <c r="B21" s="7">
        <v>2007</v>
      </c>
      <c r="C21">
        <v>2045</v>
      </c>
      <c r="D21">
        <v>2025</v>
      </c>
      <c r="E21">
        <v>2025</v>
      </c>
    </row>
    <row r="22" spans="2:13" ht="14.25" customHeight="1" x14ac:dyDescent="0.45">
      <c r="B22" s="7">
        <v>2008</v>
      </c>
      <c r="C22">
        <v>2075</v>
      </c>
      <c r="D22">
        <v>2058</v>
      </c>
      <c r="E22">
        <v>2050</v>
      </c>
    </row>
    <row r="23" spans="2:13" x14ac:dyDescent="0.45">
      <c r="B23" s="7">
        <v>2009</v>
      </c>
      <c r="C23">
        <v>2150</v>
      </c>
      <c r="D23">
        <v>2100</v>
      </c>
      <c r="E23">
        <v>2100</v>
      </c>
    </row>
    <row r="24" spans="2:13" x14ac:dyDescent="0.45">
      <c r="B24" s="7">
        <v>2010</v>
      </c>
      <c r="C24">
        <v>2225</v>
      </c>
      <c r="D24">
        <v>2200</v>
      </c>
      <c r="E24">
        <v>2105</v>
      </c>
    </row>
    <row r="25" spans="2:13" x14ac:dyDescent="0.45">
      <c r="B25" s="7">
        <v>2011</v>
      </c>
      <c r="C25">
        <v>2400</v>
      </c>
      <c r="D25">
        <v>2374</v>
      </c>
      <c r="E25">
        <v>2300</v>
      </c>
    </row>
    <row r="26" spans="2:13" x14ac:dyDescent="0.45">
      <c r="B26" s="7">
        <v>2012</v>
      </c>
      <c r="C26">
        <v>2450</v>
      </c>
      <c r="D26">
        <v>2375</v>
      </c>
      <c r="E26">
        <v>2325</v>
      </c>
    </row>
    <row r="27" spans="2:13" x14ac:dyDescent="0.45">
      <c r="B27" s="7">
        <v>2013</v>
      </c>
      <c r="C27">
        <v>2475</v>
      </c>
      <c r="D27">
        <v>2375</v>
      </c>
      <c r="E27">
        <v>2375</v>
      </c>
    </row>
    <row r="28" spans="2:13" x14ac:dyDescent="0.45">
      <c r="B28" s="7">
        <v>2014</v>
      </c>
      <c r="C28">
        <v>2800</v>
      </c>
      <c r="D28">
        <v>2490</v>
      </c>
      <c r="E28">
        <v>2400</v>
      </c>
    </row>
    <row r="29" spans="2:13" x14ac:dyDescent="0.45">
      <c r="B29" s="7">
        <v>2015</v>
      </c>
      <c r="C29">
        <v>2900</v>
      </c>
      <c r="D29">
        <v>2500</v>
      </c>
      <c r="E29">
        <v>2800</v>
      </c>
    </row>
    <row r="30" spans="2:13" x14ac:dyDescent="0.45">
      <c r="B30" s="7">
        <v>2016</v>
      </c>
      <c r="C30">
        <v>3050</v>
      </c>
      <c r="D30">
        <v>2575</v>
      </c>
      <c r="E30">
        <v>3000</v>
      </c>
    </row>
    <row r="31" spans="2:13" x14ac:dyDescent="0.45">
      <c r="B31" s="7">
        <v>2017</v>
      </c>
      <c r="C31">
        <v>3025</v>
      </c>
      <c r="D31">
        <v>2600</v>
      </c>
      <c r="E31">
        <v>3025</v>
      </c>
    </row>
    <row r="32" spans="2:13" x14ac:dyDescent="0.45">
      <c r="B32" s="7">
        <v>2018</v>
      </c>
      <c r="C32">
        <v>3100</v>
      </c>
      <c r="D32">
        <v>2625</v>
      </c>
      <c r="E32">
        <v>3075</v>
      </c>
    </row>
    <row r="33" spans="2:5" x14ac:dyDescent="0.45">
      <c r="B33" s="7">
        <v>2019</v>
      </c>
      <c r="C33">
        <v>3150</v>
      </c>
      <c r="D33">
        <v>2675</v>
      </c>
      <c r="E33">
        <v>3100</v>
      </c>
    </row>
    <row r="34" spans="2:5" x14ac:dyDescent="0.45">
      <c r="B34" s="7">
        <v>2020</v>
      </c>
      <c r="C34">
        <v>3275</v>
      </c>
      <c r="D34">
        <v>2700</v>
      </c>
      <c r="E34">
        <v>3125</v>
      </c>
    </row>
    <row r="35" spans="2:5" x14ac:dyDescent="0.45">
      <c r="B35" s="7">
        <v>2021</v>
      </c>
      <c r="C35">
        <v>3300</v>
      </c>
      <c r="D35">
        <v>2750</v>
      </c>
      <c r="E35">
        <v>3150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50F8-B535-4A04-9A79-B0B68505AD0F}">
  <dimension ref="B2:J39"/>
  <sheetViews>
    <sheetView workbookViewId="0">
      <selection activeCell="E7" sqref="E7"/>
    </sheetView>
  </sheetViews>
  <sheetFormatPr defaultRowHeight="14.25" x14ac:dyDescent="0.45"/>
  <cols>
    <col min="1" max="1" width="5.33203125" customWidth="1"/>
    <col min="4" max="4" width="3" customWidth="1"/>
    <col min="8" max="8" width="13.06640625" bestFit="1" customWidth="1"/>
    <col min="10" max="10" width="12.33203125" bestFit="1" customWidth="1"/>
  </cols>
  <sheetData>
    <row r="2" spans="2:10" ht="23.25" x14ac:dyDescent="0.7">
      <c r="B2" s="10" t="s">
        <v>19</v>
      </c>
    </row>
    <row r="3" spans="2:10" x14ac:dyDescent="0.45">
      <c r="B3" s="4" t="s">
        <v>17</v>
      </c>
      <c r="C3" s="5" t="s">
        <v>18</v>
      </c>
      <c r="E3" s="5" t="s">
        <v>13</v>
      </c>
      <c r="F3" s="5" t="s">
        <v>14</v>
      </c>
      <c r="G3" s="5" t="s">
        <v>15</v>
      </c>
      <c r="H3" s="5" t="s">
        <v>16</v>
      </c>
      <c r="J3" s="14" t="s">
        <v>26</v>
      </c>
    </row>
    <row r="4" spans="2:10" x14ac:dyDescent="0.45">
      <c r="B4" s="7">
        <v>1990</v>
      </c>
      <c r="C4" s="8">
        <v>500</v>
      </c>
      <c r="E4">
        <f>INTERCEPT(C4:C35,B4:B35)</f>
        <v>-161881.22159090909</v>
      </c>
      <c r="F4">
        <f>SLOPE(C4:C35,B4:B35)</f>
        <v>81.732954545454547</v>
      </c>
      <c r="G4">
        <f>RSQ(C4:C35,B4:B35)</f>
        <v>0.98053526424084358</v>
      </c>
      <c r="H4">
        <f>STEYX(C4:C35,B4:B35)</f>
        <v>109.81240460232826</v>
      </c>
      <c r="J4">
        <v>2022</v>
      </c>
    </row>
    <row r="5" spans="2:10" x14ac:dyDescent="0.45">
      <c r="B5" s="7">
        <v>1991</v>
      </c>
      <c r="C5">
        <v>750</v>
      </c>
    </row>
    <row r="6" spans="2:10" x14ac:dyDescent="0.45">
      <c r="B6" s="7">
        <v>1992</v>
      </c>
      <c r="C6">
        <v>1000</v>
      </c>
      <c r="E6" s="5" t="s">
        <v>12</v>
      </c>
      <c r="F6" s="5" t="s">
        <v>22</v>
      </c>
      <c r="G6" s="5" t="s">
        <v>23</v>
      </c>
    </row>
    <row r="7" spans="2:10" x14ac:dyDescent="0.45">
      <c r="B7" s="7">
        <v>1993</v>
      </c>
      <c r="C7">
        <v>1050</v>
      </c>
      <c r="E7">
        <f>_xlfn.FORECAST.LINEAR(J4,C4:C35,B4:B35)</f>
        <v>3382.8125</v>
      </c>
      <c r="F7">
        <f>E7+H4</f>
        <v>3492.6249046023281</v>
      </c>
      <c r="G7">
        <f>E7-H4</f>
        <v>3273.0000953976719</v>
      </c>
    </row>
    <row r="8" spans="2:10" x14ac:dyDescent="0.45">
      <c r="B8" s="7">
        <v>1994</v>
      </c>
      <c r="C8">
        <v>1125</v>
      </c>
    </row>
    <row r="9" spans="2:10" x14ac:dyDescent="0.45">
      <c r="B9" s="7">
        <v>1995</v>
      </c>
      <c r="C9">
        <v>1210</v>
      </c>
    </row>
    <row r="10" spans="2:10" x14ac:dyDescent="0.45">
      <c r="B10" s="7">
        <v>1996</v>
      </c>
      <c r="C10">
        <v>1300</v>
      </c>
    </row>
    <row r="11" spans="2:10" x14ac:dyDescent="0.45">
      <c r="B11" s="7">
        <v>1997</v>
      </c>
      <c r="C11">
        <v>1500</v>
      </c>
    </row>
    <row r="12" spans="2:10" x14ac:dyDescent="0.45">
      <c r="B12" s="7">
        <v>1998</v>
      </c>
      <c r="C12">
        <v>1550</v>
      </c>
    </row>
    <row r="13" spans="2:10" x14ac:dyDescent="0.45">
      <c r="B13" s="7">
        <v>1999</v>
      </c>
      <c r="C13">
        <v>1580</v>
      </c>
    </row>
    <row r="14" spans="2:10" x14ac:dyDescent="0.45">
      <c r="B14" s="7">
        <v>2000</v>
      </c>
      <c r="C14">
        <v>1600</v>
      </c>
    </row>
    <row r="15" spans="2:10" x14ac:dyDescent="0.45">
      <c r="B15" s="7">
        <v>2001</v>
      </c>
      <c r="C15">
        <v>1730</v>
      </c>
    </row>
    <row r="16" spans="2:10" x14ac:dyDescent="0.45">
      <c r="B16" s="7">
        <v>2002</v>
      </c>
      <c r="C16">
        <v>1800</v>
      </c>
    </row>
    <row r="17" spans="2:3" x14ac:dyDescent="0.45">
      <c r="B17" s="7">
        <v>2003</v>
      </c>
      <c r="C17">
        <v>1930</v>
      </c>
    </row>
    <row r="18" spans="2:3" x14ac:dyDescent="0.45">
      <c r="B18" s="7">
        <v>2004</v>
      </c>
      <c r="C18">
        <v>2000</v>
      </c>
    </row>
    <row r="19" spans="2:3" x14ac:dyDescent="0.45">
      <c r="B19" s="7">
        <v>2005</v>
      </c>
      <c r="C19">
        <v>2015</v>
      </c>
    </row>
    <row r="20" spans="2:3" x14ac:dyDescent="0.45">
      <c r="B20" s="7">
        <v>2006</v>
      </c>
      <c r="C20">
        <v>2035</v>
      </c>
    </row>
    <row r="21" spans="2:3" x14ac:dyDescent="0.45">
      <c r="B21" s="7">
        <v>2007</v>
      </c>
      <c r="C21">
        <v>2045</v>
      </c>
    </row>
    <row r="22" spans="2:3" x14ac:dyDescent="0.45">
      <c r="B22" s="7">
        <v>2008</v>
      </c>
      <c r="C22">
        <v>2075</v>
      </c>
    </row>
    <row r="23" spans="2:3" x14ac:dyDescent="0.45">
      <c r="B23" s="7">
        <v>2009</v>
      </c>
      <c r="C23">
        <v>2150</v>
      </c>
    </row>
    <row r="24" spans="2:3" x14ac:dyDescent="0.45">
      <c r="B24" s="7">
        <v>2010</v>
      </c>
      <c r="C24">
        <v>2225</v>
      </c>
    </row>
    <row r="25" spans="2:3" x14ac:dyDescent="0.45">
      <c r="B25" s="7">
        <v>2011</v>
      </c>
      <c r="C25">
        <v>2400</v>
      </c>
    </row>
    <row r="26" spans="2:3" x14ac:dyDescent="0.45">
      <c r="B26" s="7">
        <v>2012</v>
      </c>
      <c r="C26">
        <v>2450</v>
      </c>
    </row>
    <row r="27" spans="2:3" x14ac:dyDescent="0.45">
      <c r="B27" s="7">
        <v>2013</v>
      </c>
      <c r="C27">
        <v>2475</v>
      </c>
    </row>
    <row r="28" spans="2:3" x14ac:dyDescent="0.45">
      <c r="B28" s="7">
        <v>2014</v>
      </c>
      <c r="C28">
        <v>2800</v>
      </c>
    </row>
    <row r="29" spans="2:3" x14ac:dyDescent="0.45">
      <c r="B29" s="7">
        <v>2015</v>
      </c>
      <c r="C29">
        <v>2900</v>
      </c>
    </row>
    <row r="30" spans="2:3" x14ac:dyDescent="0.45">
      <c r="B30" s="7">
        <v>2016</v>
      </c>
      <c r="C30">
        <v>3050</v>
      </c>
    </row>
    <row r="31" spans="2:3" x14ac:dyDescent="0.45">
      <c r="B31" s="7">
        <v>2017</v>
      </c>
      <c r="C31">
        <v>3025</v>
      </c>
    </row>
    <row r="32" spans="2:3" x14ac:dyDescent="0.45">
      <c r="B32" s="7">
        <v>2018</v>
      </c>
      <c r="C32">
        <v>3100</v>
      </c>
    </row>
    <row r="33" spans="2:3" x14ac:dyDescent="0.45">
      <c r="B33" s="7">
        <v>2019</v>
      </c>
      <c r="C33">
        <v>3150</v>
      </c>
    </row>
    <row r="34" spans="2:3" x14ac:dyDescent="0.45">
      <c r="B34" s="7">
        <v>2020</v>
      </c>
      <c r="C34">
        <v>3275</v>
      </c>
    </row>
    <row r="35" spans="2:3" x14ac:dyDescent="0.45">
      <c r="B35" s="7">
        <v>2021</v>
      </c>
      <c r="C35">
        <v>3300</v>
      </c>
    </row>
    <row r="36" spans="2:3" x14ac:dyDescent="0.45">
      <c r="B36" s="20">
        <v>2022</v>
      </c>
    </row>
    <row r="37" spans="2:3" x14ac:dyDescent="0.45">
      <c r="B37" s="20"/>
    </row>
    <row r="38" spans="2:3" x14ac:dyDescent="0.45">
      <c r="B38" s="20"/>
    </row>
    <row r="39" spans="2:3" x14ac:dyDescent="0.45">
      <c r="B39" s="20"/>
    </row>
  </sheetData>
  <pageMargins left="0.7" right="0.7" top="0.75" bottom="0.75" header="0.3" footer="0.3"/>
  <ignoredErrors>
    <ignoredError sqref="E4:H4 E7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oK52igDIs3xtGCjinU4Kpbm7BMKs8Ddvuba4582xgOk=-~h0s/sVMh+y1MsHvmFV1+wg==</id>
</project>
</file>

<file path=customXml/itemProps1.xml><?xml version="1.0" encoding="utf-8"?>
<ds:datastoreItem xmlns:ds="http://schemas.openxmlformats.org/officeDocument/2006/customXml" ds:itemID="{386C4A8E-3F18-4EE1-99F7-42771563F7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Satisfaction</vt:lpstr>
      <vt:lpstr>Office_Data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My Duyen Ho</cp:lastModifiedBy>
  <dcterms:created xsi:type="dcterms:W3CDTF">2012-12-11T18:24:21Z</dcterms:created>
  <dcterms:modified xsi:type="dcterms:W3CDTF">2025-07-31T22:41:41Z</dcterms:modified>
</cp:coreProperties>
</file>