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947c32dc58b0a6d/Documents/"/>
    </mc:Choice>
  </mc:AlternateContent>
  <xr:revisionPtr revIDLastSave="385" documentId="13_ncr:1_{15C0B915-B337-40FF-8084-6D5B6B706942}" xr6:coauthVersionLast="45" xr6:coauthVersionMax="45" xr10:uidLastSave="{32884E9F-D434-45A6-ACBD-8053B789454F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7" i="1" l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56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D83" i="1" l="1"/>
  <c r="E83" i="1"/>
  <c r="F83" i="1"/>
  <c r="G83" i="1"/>
  <c r="D82" i="1" l="1"/>
  <c r="E82" i="1"/>
  <c r="F82" i="1"/>
  <c r="G82" i="1"/>
  <c r="D81" i="1"/>
  <c r="E81" i="1"/>
  <c r="F81" i="1"/>
  <c r="G81" i="1"/>
  <c r="I79" i="1" l="1"/>
  <c r="I80" i="1"/>
  <c r="I81" i="1"/>
  <c r="I82" i="1"/>
  <c r="I83" i="1"/>
  <c r="I84" i="1"/>
  <c r="I85" i="1"/>
  <c r="I86" i="1"/>
  <c r="I87" i="1"/>
  <c r="I88" i="1"/>
  <c r="I89" i="1"/>
  <c r="I90" i="1"/>
  <c r="D80" i="1"/>
  <c r="E80" i="1"/>
  <c r="F80" i="1"/>
  <c r="G80" i="1"/>
  <c r="D79" i="1" l="1"/>
  <c r="E79" i="1"/>
  <c r="F79" i="1"/>
  <c r="G79" i="1"/>
  <c r="D78" i="1" l="1"/>
  <c r="E78" i="1"/>
  <c r="F78" i="1"/>
  <c r="G78" i="1"/>
  <c r="H79" i="1" l="1"/>
  <c r="H80" i="1"/>
  <c r="H81" i="1"/>
  <c r="H82" i="1"/>
  <c r="H83" i="1"/>
  <c r="H84" i="1"/>
  <c r="H85" i="1"/>
  <c r="H86" i="1"/>
  <c r="H87" i="1"/>
  <c r="H88" i="1"/>
  <c r="H89" i="1"/>
  <c r="H90" i="1"/>
  <c r="D77" i="1" l="1"/>
  <c r="E77" i="1"/>
  <c r="F77" i="1"/>
  <c r="G77" i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4" i="1"/>
  <c r="E76" i="1"/>
  <c r="D76" i="1"/>
  <c r="F76" i="1"/>
  <c r="D2" i="1" l="1"/>
  <c r="E75" i="1"/>
  <c r="D75" i="1"/>
  <c r="F75" i="1"/>
  <c r="E74" i="1" l="1"/>
  <c r="D74" i="1"/>
  <c r="F74" i="1"/>
  <c r="E73" i="1" l="1"/>
  <c r="D73" i="1"/>
  <c r="F73" i="1"/>
  <c r="D72" i="1"/>
  <c r="D18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E72" i="1" l="1"/>
  <c r="F72" i="1"/>
  <c r="E71" i="1" l="1"/>
  <c r="F71" i="1"/>
  <c r="E70" i="1" l="1"/>
  <c r="F70" i="1"/>
  <c r="E69" i="1" l="1"/>
  <c r="F69" i="1"/>
  <c r="E68" i="1" l="1"/>
  <c r="F68" i="1"/>
  <c r="E67" i="1" l="1"/>
  <c r="F67" i="1"/>
  <c r="E66" i="1" l="1"/>
  <c r="F66" i="1"/>
  <c r="E65" i="1" l="1"/>
  <c r="F65" i="1"/>
  <c r="E63" i="1" l="1"/>
  <c r="F63" i="1"/>
  <c r="E64" i="1"/>
  <c r="F64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E62" i="1"/>
  <c r="F62" i="1" l="1"/>
  <c r="E61" i="1" l="1"/>
  <c r="F61" i="1"/>
  <c r="E60" i="1" l="1"/>
  <c r="F60" i="1"/>
  <c r="E59" i="1" l="1"/>
  <c r="F59" i="1"/>
  <c r="E58" i="1" l="1"/>
  <c r="F58" i="1"/>
  <c r="E57" i="1" l="1"/>
  <c r="F57" i="1"/>
  <c r="E56" i="1" l="1"/>
  <c r="F56" i="1"/>
  <c r="E55" i="1" l="1"/>
  <c r="F55" i="1"/>
  <c r="E54" i="1" l="1"/>
  <c r="F54" i="1"/>
  <c r="H55" i="1" l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E53" i="1"/>
  <c r="F53" i="1"/>
  <c r="E52" i="1" l="1"/>
  <c r="F52" i="1"/>
  <c r="E51" i="1" l="1"/>
  <c r="F51" i="1"/>
  <c r="E50" i="1" l="1"/>
  <c r="F50" i="1"/>
  <c r="E49" i="1" l="1"/>
  <c r="F49" i="1"/>
  <c r="E48" i="1" l="1"/>
  <c r="F48" i="1"/>
  <c r="E47" i="1" l="1"/>
  <c r="F47" i="1"/>
  <c r="F25" i="1"/>
  <c r="F26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E46" i="1" l="1"/>
  <c r="E45" i="1" l="1"/>
  <c r="E44" i="1" l="1"/>
  <c r="E43" i="1" l="1"/>
  <c r="E42" i="1" l="1"/>
  <c r="E32" i="1" l="1"/>
  <c r="E33" i="1"/>
  <c r="E34" i="1"/>
  <c r="E35" i="1"/>
  <c r="E36" i="1"/>
  <c r="E37" i="1"/>
  <c r="E38" i="1"/>
  <c r="E39" i="1"/>
  <c r="E40" i="1"/>
  <c r="E41" i="1"/>
  <c r="E18" i="1"/>
  <c r="E19" i="1"/>
  <c r="E23" i="1"/>
  <c r="E24" i="1"/>
  <c r="E25" i="1"/>
  <c r="E26" i="1"/>
  <c r="E27" i="1"/>
  <c r="E28" i="1"/>
  <c r="E29" i="1"/>
  <c r="E30" i="1"/>
  <c r="E31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I20" i="1"/>
  <c r="I21" i="1"/>
  <c r="I22" i="1"/>
  <c r="H20" i="1"/>
  <c r="H21" i="1"/>
  <c r="H22" i="1"/>
  <c r="B20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41" i="1"/>
  <c r="I41" i="1"/>
  <c r="D19" i="1" l="1"/>
  <c r="F27" i="1"/>
  <c r="B21" i="1"/>
  <c r="E3" i="1"/>
  <c r="C4" i="1"/>
  <c r="E20" i="1"/>
  <c r="I40" i="1"/>
  <c r="H40" i="1"/>
  <c r="F28" i="1" l="1"/>
  <c r="D20" i="1"/>
  <c r="D3" i="1"/>
  <c r="E4" i="1"/>
  <c r="C5" i="1"/>
  <c r="B22" i="1"/>
  <c r="D22" i="1" s="1"/>
  <c r="E21" i="1"/>
  <c r="H18" i="1"/>
  <c r="I18" i="1"/>
  <c r="H19" i="1"/>
  <c r="I19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2" i="1"/>
  <c r="I2" i="1"/>
  <c r="D4" i="1" l="1"/>
  <c r="D21" i="1"/>
  <c r="E5" i="1"/>
  <c r="F29" i="1"/>
  <c r="C6" i="1"/>
  <c r="E22" i="1"/>
  <c r="D5" i="1" l="1"/>
  <c r="C7" i="1"/>
  <c r="E6" i="1"/>
  <c r="D6" i="1" l="1"/>
  <c r="C8" i="1"/>
  <c r="E7" i="1"/>
  <c r="D7" i="1" l="1"/>
  <c r="E8" i="1"/>
  <c r="C9" i="1"/>
  <c r="D8" i="1" l="1"/>
  <c r="C11" i="1"/>
  <c r="F9" i="1"/>
  <c r="E9" i="1"/>
  <c r="C10" i="1"/>
  <c r="D9" i="1" l="1"/>
  <c r="G9" i="1"/>
  <c r="E10" i="1"/>
  <c r="F10" i="1"/>
  <c r="D10" i="1" l="1"/>
  <c r="C12" i="1"/>
  <c r="G10" i="1"/>
  <c r="F18" i="1"/>
  <c r="E11" i="1"/>
  <c r="F11" i="1"/>
  <c r="G11" i="1" l="1"/>
  <c r="D11" i="1"/>
  <c r="F19" i="1"/>
  <c r="E12" i="1"/>
  <c r="F12" i="1"/>
  <c r="C13" i="1"/>
  <c r="G12" i="1" l="1"/>
  <c r="D12" i="1"/>
  <c r="F20" i="1"/>
  <c r="E13" i="1"/>
  <c r="F13" i="1"/>
  <c r="C14" i="1"/>
  <c r="D13" i="1" l="1"/>
  <c r="G13" i="1"/>
  <c r="F21" i="1"/>
  <c r="E14" i="1"/>
  <c r="F14" i="1"/>
  <c r="G14" i="1" s="1"/>
  <c r="C15" i="1"/>
  <c r="D14" i="1" l="1"/>
  <c r="F22" i="1"/>
  <c r="E15" i="1"/>
  <c r="F15" i="1"/>
  <c r="G15" i="1" s="1"/>
  <c r="C16" i="1"/>
  <c r="D15" i="1" l="1"/>
  <c r="F23" i="1"/>
  <c r="E16" i="1"/>
  <c r="F16" i="1"/>
  <c r="C17" i="1"/>
  <c r="D17" i="1" l="1"/>
  <c r="C106" i="1"/>
  <c r="C107" i="1"/>
  <c r="C109" i="1"/>
  <c r="C89" i="1"/>
  <c r="C93" i="1"/>
  <c r="C92" i="1"/>
  <c r="C81" i="1"/>
  <c r="C96" i="1"/>
  <c r="C87" i="1"/>
  <c r="C94" i="1"/>
  <c r="C112" i="1"/>
  <c r="C91" i="1"/>
  <c r="C110" i="1"/>
  <c r="C85" i="1"/>
  <c r="C95" i="1"/>
  <c r="C111" i="1"/>
  <c r="C103" i="1"/>
  <c r="C76" i="1"/>
  <c r="C101" i="1"/>
  <c r="C80" i="1"/>
  <c r="C108" i="1"/>
  <c r="C105" i="1"/>
  <c r="C104" i="1"/>
  <c r="C99" i="1"/>
  <c r="C88" i="1"/>
  <c r="C113" i="1"/>
  <c r="C84" i="1"/>
  <c r="C74" i="1"/>
  <c r="C86" i="1"/>
  <c r="C97" i="1"/>
  <c r="C100" i="1"/>
  <c r="C79" i="1"/>
  <c r="C73" i="1"/>
  <c r="C75" i="1"/>
  <c r="C83" i="1"/>
  <c r="C102" i="1"/>
  <c r="C90" i="1"/>
  <c r="C77" i="1"/>
  <c r="C98" i="1"/>
  <c r="C78" i="1"/>
  <c r="C82" i="1"/>
  <c r="D16" i="1"/>
  <c r="G16" i="1"/>
  <c r="C72" i="1"/>
  <c r="C63" i="1"/>
  <c r="C69" i="1"/>
  <c r="C64" i="1"/>
  <c r="C70" i="1"/>
  <c r="C62" i="1"/>
  <c r="C65" i="1"/>
  <c r="C58" i="1"/>
  <c r="C60" i="1"/>
  <c r="C68" i="1"/>
  <c r="C66" i="1"/>
  <c r="C59" i="1"/>
  <c r="C67" i="1"/>
  <c r="C71" i="1"/>
  <c r="C61" i="1"/>
  <c r="C56" i="1"/>
  <c r="C57" i="1"/>
  <c r="C54" i="1"/>
  <c r="C55" i="1"/>
  <c r="E17" i="1"/>
  <c r="F24" i="1"/>
  <c r="G76" i="1" s="1"/>
  <c r="C20" i="1"/>
  <c r="F17" i="1"/>
  <c r="C45" i="1"/>
  <c r="C34" i="1"/>
  <c r="C19" i="1"/>
  <c r="C26" i="1"/>
  <c r="C21" i="1"/>
  <c r="C25" i="1"/>
  <c r="C18" i="1"/>
  <c r="C39" i="1"/>
  <c r="C22" i="1"/>
  <c r="C53" i="1"/>
  <c r="C27" i="1"/>
  <c r="C33" i="1"/>
  <c r="C36" i="1"/>
  <c r="C41" i="1"/>
  <c r="C46" i="1"/>
  <c r="C37" i="1"/>
  <c r="C24" i="1"/>
  <c r="C42" i="1"/>
  <c r="C40" i="1"/>
  <c r="C35" i="1"/>
  <c r="C52" i="1"/>
  <c r="C31" i="1"/>
  <c r="C44" i="1"/>
  <c r="C32" i="1"/>
  <c r="C47" i="1"/>
  <c r="C30" i="1"/>
  <c r="C38" i="1"/>
  <c r="C28" i="1"/>
  <c r="C51" i="1"/>
  <c r="C49" i="1"/>
  <c r="C29" i="1"/>
  <c r="C50" i="1"/>
  <c r="C48" i="1"/>
  <c r="C23" i="1"/>
  <c r="C43" i="1"/>
  <c r="G56" i="1" l="1"/>
  <c r="G75" i="1"/>
  <c r="G73" i="1"/>
  <c r="G74" i="1"/>
  <c r="G21" i="1"/>
  <c r="G50" i="1"/>
  <c r="G32" i="1"/>
  <c r="G72" i="1"/>
  <c r="G69" i="1"/>
  <c r="G63" i="1"/>
  <c r="G17" i="1"/>
  <c r="G42" i="1"/>
  <c r="G61" i="1"/>
  <c r="G20" i="1"/>
  <c r="G27" i="1"/>
  <c r="G58" i="1"/>
  <c r="G34" i="1"/>
  <c r="G35" i="1"/>
  <c r="G37" i="1"/>
  <c r="G23" i="1"/>
  <c r="G51" i="1"/>
  <c r="G41" i="1"/>
  <c r="G38" i="1"/>
  <c r="G43" i="1"/>
  <c r="G39" i="1"/>
  <c r="G22" i="1"/>
  <c r="G46" i="1"/>
  <c r="G44" i="1"/>
  <c r="G65" i="1"/>
  <c r="G30" i="1"/>
  <c r="G28" i="1"/>
  <c r="G36" i="1"/>
  <c r="G71" i="1"/>
  <c r="G55" i="1"/>
  <c r="G40" i="1"/>
  <c r="G64" i="1"/>
  <c r="G45" i="1"/>
  <c r="G48" i="1"/>
  <c r="G49" i="1"/>
  <c r="G33" i="1"/>
  <c r="G66" i="1"/>
  <c r="G31" i="1"/>
  <c r="G47" i="1"/>
  <c r="G67" i="1"/>
  <c r="G68" i="1"/>
  <c r="G60" i="1"/>
  <c r="G62" i="1"/>
  <c r="G18" i="1"/>
  <c r="G26" i="1"/>
  <c r="G24" i="1"/>
  <c r="G53" i="1"/>
  <c r="G52" i="1"/>
  <c r="G19" i="1"/>
  <c r="G59" i="1"/>
  <c r="G25" i="1"/>
  <c r="G54" i="1"/>
  <c r="G70" i="1"/>
  <c r="G57" i="1"/>
  <c r="G29" i="1"/>
</calcChain>
</file>

<file path=xl/sharedStrings.xml><?xml version="1.0" encoding="utf-8"?>
<sst xmlns="http://schemas.openxmlformats.org/spreadsheetml/2006/main" count="19" uniqueCount="19">
  <si>
    <t>DATE</t>
  </si>
  <si>
    <t>WEIGHT</t>
  </si>
  <si>
    <t>HYDRATION_LEVEL</t>
  </si>
  <si>
    <t>SALT_INTAKE</t>
  </si>
  <si>
    <t>CALORIE_INTAKE</t>
  </si>
  <si>
    <t>EAT_AFTER_8</t>
  </si>
  <si>
    <t>EAT_AFTER_11</t>
  </si>
  <si>
    <t>HRS_OF_SLEEP</t>
  </si>
  <si>
    <t>SHIT_HARDNESS</t>
  </si>
  <si>
    <t>WAKING_HUNGER</t>
  </si>
  <si>
    <t>MEAL_FREQUENCY</t>
  </si>
  <si>
    <t>DAY_OF_WEEK</t>
  </si>
  <si>
    <t>DAY_OF_WEEK_NO</t>
  </si>
  <si>
    <t>PRED_WEIGHT</t>
  </si>
  <si>
    <t>POUNDS_DAY</t>
  </si>
  <si>
    <t>LBS_LOST_DAY</t>
  </si>
  <si>
    <t>LBS_LOST_WEEK</t>
  </si>
  <si>
    <t>AVG_PER_WEEK</t>
  </si>
  <si>
    <t>SHIT_VOLUME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</si>
</sst>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5436782523395709E-3"/>
                  <c:y val="-0.52326549565919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Sheet1!$A$2:$A$113</c:f>
              <c:numCache>
                <c:formatCode>d\-mmm\-yy</c:formatCode>
                <c:ptCount val="11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</c:numCache>
            </c:numRef>
          </c:cat>
          <c:val>
            <c:numRef>
              <c:f>Sheet1!$B$2:$B$113</c:f>
              <c:numCache>
                <c:formatCode>0.0</c:formatCode>
                <c:ptCount val="112"/>
                <c:pt idx="0" formatCode="General">
                  <c:v>307.60000000000002</c:v>
                </c:pt>
                <c:pt idx="1">
                  <c:v>304.60000000000002</c:v>
                </c:pt>
                <c:pt idx="2">
                  <c:v>304.30666666666667</c:v>
                </c:pt>
                <c:pt idx="3">
                  <c:v>304.01333333333332</c:v>
                </c:pt>
                <c:pt idx="4">
                  <c:v>303.71999999999997</c:v>
                </c:pt>
                <c:pt idx="5">
                  <c:v>303.42666666666662</c:v>
                </c:pt>
                <c:pt idx="6">
                  <c:v>303.13333333333327</c:v>
                </c:pt>
                <c:pt idx="7">
                  <c:v>302.83999999999992</c:v>
                </c:pt>
                <c:pt idx="8">
                  <c:v>302.54666666666657</c:v>
                </c:pt>
                <c:pt idx="9">
                  <c:v>302.25333333333322</c:v>
                </c:pt>
                <c:pt idx="10">
                  <c:v>301.95999999999987</c:v>
                </c:pt>
                <c:pt idx="11">
                  <c:v>301.66666666666652</c:v>
                </c:pt>
                <c:pt idx="12">
                  <c:v>301.37333333333316</c:v>
                </c:pt>
                <c:pt idx="13">
                  <c:v>301.07999999999981</c:v>
                </c:pt>
                <c:pt idx="14">
                  <c:v>300.78666666666646</c:v>
                </c:pt>
                <c:pt idx="15">
                  <c:v>300.49333333333311</c:v>
                </c:pt>
                <c:pt idx="16" formatCode="General">
                  <c:v>300.2</c:v>
                </c:pt>
                <c:pt idx="17" formatCode="General">
                  <c:v>299.2</c:v>
                </c:pt>
                <c:pt idx="18">
                  <c:v>297.2</c:v>
                </c:pt>
                <c:pt idx="19">
                  <c:v>295.2</c:v>
                </c:pt>
                <c:pt idx="20">
                  <c:v>293.2</c:v>
                </c:pt>
                <c:pt idx="21" formatCode="General">
                  <c:v>291.2</c:v>
                </c:pt>
                <c:pt idx="22" formatCode="General">
                  <c:v>291.2</c:v>
                </c:pt>
                <c:pt idx="23" formatCode="General">
                  <c:v>291.39999999999998</c:v>
                </c:pt>
                <c:pt idx="24" formatCode="General">
                  <c:v>289.39999999999998</c:v>
                </c:pt>
                <c:pt idx="25" formatCode="General">
                  <c:v>290.2</c:v>
                </c:pt>
                <c:pt idx="26" formatCode="General">
                  <c:v>290.2</c:v>
                </c:pt>
                <c:pt idx="27" formatCode="General">
                  <c:v>290.39999999999998</c:v>
                </c:pt>
                <c:pt idx="28" formatCode="General">
                  <c:v>288.8</c:v>
                </c:pt>
                <c:pt idx="29" formatCode="General">
                  <c:v>288.39999999999998</c:v>
                </c:pt>
                <c:pt idx="30" formatCode="General">
                  <c:v>288.39999999999998</c:v>
                </c:pt>
                <c:pt idx="31" formatCode="General">
                  <c:v>288</c:v>
                </c:pt>
                <c:pt idx="32" formatCode="General">
                  <c:v>287</c:v>
                </c:pt>
                <c:pt idx="33" formatCode="General">
                  <c:v>287.39999999999998</c:v>
                </c:pt>
                <c:pt idx="34" formatCode="General">
                  <c:v>286.60000000000002</c:v>
                </c:pt>
                <c:pt idx="35" formatCode="General">
                  <c:v>285.39999999999998</c:v>
                </c:pt>
                <c:pt idx="36" formatCode="General">
                  <c:v>286.2</c:v>
                </c:pt>
                <c:pt idx="37" formatCode="General">
                  <c:v>284.39999999999998</c:v>
                </c:pt>
                <c:pt idx="38" formatCode="General">
                  <c:v>285.2</c:v>
                </c:pt>
                <c:pt idx="39" formatCode="General">
                  <c:v>283</c:v>
                </c:pt>
                <c:pt idx="40" formatCode="General">
                  <c:v>283</c:v>
                </c:pt>
                <c:pt idx="41" formatCode="General">
                  <c:v>282.2</c:v>
                </c:pt>
                <c:pt idx="42" formatCode="General">
                  <c:v>282.2</c:v>
                </c:pt>
                <c:pt idx="43" formatCode="General">
                  <c:v>281.8</c:v>
                </c:pt>
                <c:pt idx="44" formatCode="General">
                  <c:v>280.8</c:v>
                </c:pt>
                <c:pt idx="45" formatCode="General">
                  <c:v>279.60000000000002</c:v>
                </c:pt>
                <c:pt idx="46" formatCode="General">
                  <c:v>279.60000000000002</c:v>
                </c:pt>
                <c:pt idx="47" formatCode="General">
                  <c:v>279.60000000000002</c:v>
                </c:pt>
                <c:pt idx="48" formatCode="General">
                  <c:v>278.39999999999998</c:v>
                </c:pt>
                <c:pt idx="49" formatCode="General">
                  <c:v>278</c:v>
                </c:pt>
                <c:pt idx="50" formatCode="General">
                  <c:v>278.39999999999998</c:v>
                </c:pt>
                <c:pt idx="51" formatCode="General">
                  <c:v>280.8</c:v>
                </c:pt>
                <c:pt idx="52" formatCode="General">
                  <c:v>280.39999999999998</c:v>
                </c:pt>
                <c:pt idx="53" formatCode="General">
                  <c:v>278.39999999999998</c:v>
                </c:pt>
                <c:pt idx="54" formatCode="General">
                  <c:v>278.2</c:v>
                </c:pt>
                <c:pt idx="55" formatCode="General">
                  <c:v>276.39999999999998</c:v>
                </c:pt>
                <c:pt idx="56" formatCode="General">
                  <c:v>276.8</c:v>
                </c:pt>
                <c:pt idx="57" formatCode="General">
                  <c:v>278.39999999999998</c:v>
                </c:pt>
                <c:pt idx="58" formatCode="General">
                  <c:v>275.60000000000002</c:v>
                </c:pt>
                <c:pt idx="59" formatCode="General">
                  <c:v>274</c:v>
                </c:pt>
                <c:pt idx="60" formatCode="General">
                  <c:v>274.39999999999998</c:v>
                </c:pt>
                <c:pt idx="61" formatCode="General">
                  <c:v>274.2</c:v>
                </c:pt>
                <c:pt idx="62" formatCode="General">
                  <c:v>274</c:v>
                </c:pt>
                <c:pt idx="63" formatCode="General">
                  <c:v>273.2</c:v>
                </c:pt>
                <c:pt idx="64" formatCode="General">
                  <c:v>273.2</c:v>
                </c:pt>
                <c:pt idx="65" formatCode="General">
                  <c:v>273.2</c:v>
                </c:pt>
                <c:pt idx="66" formatCode="General">
                  <c:v>270.8</c:v>
                </c:pt>
                <c:pt idx="67" formatCode="General">
                  <c:v>270.60000000000002</c:v>
                </c:pt>
                <c:pt idx="68" formatCode="General">
                  <c:v>271.2</c:v>
                </c:pt>
                <c:pt idx="69" formatCode="General">
                  <c:v>270.2</c:v>
                </c:pt>
                <c:pt idx="70" formatCode="General">
                  <c:v>269.39999999999998</c:v>
                </c:pt>
                <c:pt idx="71" formatCode="General">
                  <c:v>269</c:v>
                </c:pt>
                <c:pt idx="72" formatCode="General">
                  <c:v>268.60000000000002</c:v>
                </c:pt>
                <c:pt idx="73" formatCode="General">
                  <c:v>268.2</c:v>
                </c:pt>
                <c:pt idx="74" formatCode="General">
                  <c:v>267.2</c:v>
                </c:pt>
                <c:pt idx="75" formatCode="General">
                  <c:v>266.8</c:v>
                </c:pt>
                <c:pt idx="76" formatCode="General">
                  <c:v>267.2</c:v>
                </c:pt>
                <c:pt idx="77" formatCode="General">
                  <c:v>267</c:v>
                </c:pt>
                <c:pt idx="78" formatCode="General">
                  <c:v>267.39999999999998</c:v>
                </c:pt>
                <c:pt idx="79" formatCode="General">
                  <c:v>265.2</c:v>
                </c:pt>
                <c:pt idx="80" formatCode="General">
                  <c:v>263.8</c:v>
                </c:pt>
                <c:pt idx="81" formatCode="General">
                  <c:v>263.39999999999998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A-4E8B-AEE6-1729ABBC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14424"/>
        <c:axId val="483319128"/>
      </c:lineChart>
      <c:dateAx>
        <c:axId val="4833144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19128"/>
        <c:crosses val="autoZero"/>
        <c:auto val="0"/>
        <c:lblOffset val="100"/>
        <c:baseTimeUnit val="days"/>
      </c:dateAx>
      <c:valAx>
        <c:axId val="483319128"/>
        <c:scaling>
          <c:orientation val="minMax"/>
          <c:max val="315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1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704849</xdr:colOff>
      <xdr:row>4</xdr:row>
      <xdr:rowOff>0</xdr:rowOff>
    </xdr:from>
    <xdr:to>
      <xdr:col>17</xdr:col>
      <xdr:colOff>609599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91"/>
  <sheetViews>
    <sheetView tabSelected="1" zoomScaleNormal="100" workbookViewId="0">
      <pane ySplit="1" topLeftCell="A58" activePane="bottomLeft" state="frozen"/>
      <selection pane="bottomLeft" activeCell="M90" sqref="M90"/>
    </sheetView>
  </sheetViews>
  <sheetFormatPr defaultRowHeight="15" x14ac:dyDescent="0.25"/>
  <cols>
    <col min="1" max="1" width="10.5703125" customWidth="1"/>
    <col min="2" max="2" width="9.42578125" bestFit="1" customWidth="1"/>
    <col min="3" max="3" width="10.7109375" bestFit="1" customWidth="1"/>
    <col min="4" max="4" width="8.42578125" customWidth="1"/>
    <col min="5" max="5" width="8.42578125" style="7" customWidth="1"/>
    <col min="6" max="7" width="8.42578125" customWidth="1"/>
    <col min="9" max="9" width="10" customWidth="1"/>
    <col min="10" max="10" width="9.7109375" customWidth="1"/>
    <col min="11" max="11" width="6.7109375" customWidth="1"/>
    <col min="12" max="13" width="9.140625" customWidth="1"/>
    <col min="19" max="19" width="9.28515625" bestFit="1" customWidth="1"/>
  </cols>
  <sheetData>
    <row r="1" spans="1:20" ht="30" customHeight="1" x14ac:dyDescent="0.25">
      <c r="A1" t="s">
        <v>0</v>
      </c>
      <c r="B1" t="s">
        <v>1</v>
      </c>
      <c r="C1" s="2" t="s">
        <v>13</v>
      </c>
      <c r="D1" s="2" t="s">
        <v>15</v>
      </c>
      <c r="E1" s="6" t="s">
        <v>14</v>
      </c>
      <c r="F1" s="2" t="s">
        <v>16</v>
      </c>
      <c r="G1" s="2" t="s">
        <v>17</v>
      </c>
      <c r="H1" s="2" t="s">
        <v>11</v>
      </c>
      <c r="I1" s="2" t="s">
        <v>12</v>
      </c>
      <c r="J1" s="2" t="s">
        <v>2</v>
      </c>
      <c r="K1" s="2" t="s">
        <v>3</v>
      </c>
      <c r="L1" s="2" t="s">
        <v>4</v>
      </c>
      <c r="M1" s="2" t="s">
        <v>10</v>
      </c>
      <c r="N1" s="2" t="s">
        <v>5</v>
      </c>
      <c r="O1" s="2" t="s">
        <v>6</v>
      </c>
      <c r="P1" s="2" t="s">
        <v>7</v>
      </c>
      <c r="Q1" s="2" t="s">
        <v>18</v>
      </c>
      <c r="R1" s="2" t="s">
        <v>8</v>
      </c>
      <c r="S1" s="2" t="s">
        <v>9</v>
      </c>
    </row>
    <row r="2" spans="1:20" x14ac:dyDescent="0.25">
      <c r="A2" s="1">
        <v>43831</v>
      </c>
      <c r="B2">
        <v>307.60000000000002</v>
      </c>
      <c r="C2" s="5"/>
      <c r="D2" s="5">
        <f t="shared" ref="D2:D33" si="0">B2-B3</f>
        <v>3</v>
      </c>
      <c r="F2" s="5"/>
      <c r="G2" s="5"/>
      <c r="H2" s="3" t="str">
        <f>TEXT(A2,"ddd")</f>
        <v>Wed</v>
      </c>
      <c r="I2">
        <f>WEEKDAY(A2)</f>
        <v>4</v>
      </c>
      <c r="T2" s="4"/>
    </row>
    <row r="3" spans="1:20" x14ac:dyDescent="0.25">
      <c r="A3" s="1">
        <v>43832</v>
      </c>
      <c r="B3" s="5">
        <v>304.60000000000002</v>
      </c>
      <c r="C3" s="5"/>
      <c r="D3" s="5">
        <f t="shared" si="0"/>
        <v>0.29333333333335077</v>
      </c>
      <c r="E3" s="7">
        <f>($B$2-$B$3)/COUNT($A$2)</f>
        <v>3</v>
      </c>
      <c r="F3" s="5"/>
      <c r="G3" s="5"/>
      <c r="H3" s="3" t="str">
        <f t="shared" ref="H3:H17" si="1">TEXT(A3,"ddd")</f>
        <v>Thu</v>
      </c>
      <c r="I3">
        <f t="shared" ref="I3:I17" si="2">WEEKDAY(A3)</f>
        <v>5</v>
      </c>
      <c r="T3" s="4"/>
    </row>
    <row r="4" spans="1:20" x14ac:dyDescent="0.25">
      <c r="A4" s="1">
        <v>43833</v>
      </c>
      <c r="B4" s="5">
        <f>B3-(($B$3-$B$18)/COUNT($A$3:$A$17))</f>
        <v>304.30666666666667</v>
      </c>
      <c r="C4" s="5">
        <f>FORECAST(A4,$B$2:B3,$A$2:A3)</f>
        <v>301.60000000000582</v>
      </c>
      <c r="D4" s="5">
        <f t="shared" si="0"/>
        <v>0.29333333333335077</v>
      </c>
      <c r="E4" s="7">
        <f>($B$2-B4)/COUNT($A$2:A3)</f>
        <v>1.6466666666666754</v>
      </c>
      <c r="F4" s="5"/>
      <c r="G4" s="5"/>
      <c r="H4" s="3" t="str">
        <f t="shared" si="1"/>
        <v>Fri</v>
      </c>
      <c r="I4">
        <f t="shared" si="2"/>
        <v>6</v>
      </c>
      <c r="T4" s="4"/>
    </row>
    <row r="5" spans="1:20" x14ac:dyDescent="0.25">
      <c r="A5" s="1">
        <v>43834</v>
      </c>
      <c r="B5" s="5">
        <f t="shared" ref="B5:B17" si="3">B4-(($B$3-$B$18)/COUNT($A$3:$A$17))</f>
        <v>304.01333333333332</v>
      </c>
      <c r="C5" s="5">
        <f>FORECAST(A5,$B$2:B4,$A$2:A4)</f>
        <v>302.20888888889749</v>
      </c>
      <c r="D5" s="5">
        <f t="shared" si="0"/>
        <v>0.29333333333335077</v>
      </c>
      <c r="E5" s="7">
        <f>($B$2-B5)/COUNT($A$2:A4)</f>
        <v>1.1955555555555673</v>
      </c>
      <c r="F5" s="5"/>
      <c r="G5" s="5"/>
      <c r="H5" s="3" t="str">
        <f t="shared" si="1"/>
        <v>Sat</v>
      </c>
      <c r="I5">
        <f t="shared" si="2"/>
        <v>7</v>
      </c>
      <c r="T5" s="4"/>
    </row>
    <row r="6" spans="1:20" x14ac:dyDescent="0.25">
      <c r="A6" s="1">
        <v>43835</v>
      </c>
      <c r="B6" s="5">
        <f t="shared" si="3"/>
        <v>303.71999999999997</v>
      </c>
      <c r="C6" s="5">
        <f>FORECAST(A6,$B$2:B5,$A$2:A5)</f>
        <v>302.36666666666861</v>
      </c>
      <c r="D6" s="5">
        <f t="shared" si="0"/>
        <v>0.29333333333335077</v>
      </c>
      <c r="E6" s="7">
        <f>($B$2-B6)/COUNT($A$2:A5)</f>
        <v>0.97000000000001307</v>
      </c>
      <c r="F6" s="5"/>
      <c r="G6" s="5"/>
      <c r="H6" s="3" t="str">
        <f t="shared" si="1"/>
        <v>Sun</v>
      </c>
      <c r="I6">
        <f t="shared" si="2"/>
        <v>1</v>
      </c>
      <c r="T6" s="4"/>
    </row>
    <row r="7" spans="1:20" x14ac:dyDescent="0.25">
      <c r="A7" s="1">
        <v>43836</v>
      </c>
      <c r="B7" s="5">
        <f t="shared" si="3"/>
        <v>303.42666666666662</v>
      </c>
      <c r="C7" s="5">
        <f>FORECAST(A7,$B$2:B6,$A$2:A6)</f>
        <v>302.34399999999732</v>
      </c>
      <c r="D7" s="5">
        <f t="shared" si="0"/>
        <v>0.29333333333335077</v>
      </c>
      <c r="E7" s="7">
        <f>($B$2-B7)/COUNT($A$2:A6)</f>
        <v>0.83466666666668066</v>
      </c>
      <c r="F7" s="5"/>
      <c r="G7" s="5"/>
      <c r="H7" s="3" t="str">
        <f t="shared" si="1"/>
        <v>Mon</v>
      </c>
      <c r="I7">
        <f t="shared" si="2"/>
        <v>2</v>
      </c>
      <c r="T7" s="4"/>
    </row>
    <row r="8" spans="1:20" x14ac:dyDescent="0.25">
      <c r="A8" s="1">
        <v>43837</v>
      </c>
      <c r="B8" s="5">
        <f t="shared" si="3"/>
        <v>303.13333333333327</v>
      </c>
      <c r="C8" s="5">
        <f>FORECAST(A8,$B$2:B7,$A$2:A7)</f>
        <v>302.23111111110848</v>
      </c>
      <c r="D8" s="5">
        <f t="shared" si="0"/>
        <v>0.29333333333335077</v>
      </c>
      <c r="E8" s="7">
        <f>($B$2-B8)/COUNT($A$2:A7)</f>
        <v>0.74444444444445901</v>
      </c>
      <c r="F8" s="5"/>
      <c r="G8" s="5"/>
      <c r="H8" s="3" t="str">
        <f t="shared" si="1"/>
        <v>Tue</v>
      </c>
      <c r="I8">
        <f t="shared" si="2"/>
        <v>3</v>
      </c>
      <c r="T8" s="4"/>
    </row>
    <row r="9" spans="1:20" x14ac:dyDescent="0.25">
      <c r="A9" s="1">
        <v>43838</v>
      </c>
      <c r="B9" s="5">
        <f t="shared" si="3"/>
        <v>302.83999999999992</v>
      </c>
      <c r="C9" s="5">
        <f>FORECAST(A9,$B$2:B8,$A$2:A8)</f>
        <v>302.06666666666933</v>
      </c>
      <c r="D9" s="5">
        <f t="shared" si="0"/>
        <v>0.29333333333335077</v>
      </c>
      <c r="E9" s="7">
        <f>($B$2-B9)/COUNT($A$2:A8)</f>
        <v>0.68000000000001493</v>
      </c>
      <c r="F9" s="5">
        <f>B2-B9</f>
        <v>4.7600000000001046</v>
      </c>
      <c r="G9" s="5">
        <f>AVERAGE($F$9:F9)</f>
        <v>4.7600000000001046</v>
      </c>
      <c r="H9" s="3" t="str">
        <f t="shared" si="1"/>
        <v>Wed</v>
      </c>
      <c r="I9">
        <f t="shared" si="2"/>
        <v>4</v>
      </c>
      <c r="T9" s="4"/>
    </row>
    <row r="10" spans="1:20" x14ac:dyDescent="0.25">
      <c r="A10" s="1">
        <v>43839</v>
      </c>
      <c r="B10" s="5">
        <f t="shared" si="3"/>
        <v>302.54666666666657</v>
      </c>
      <c r="C10" s="5">
        <f>FORECAST(A10,$B$2:B9,$A$2:A9)</f>
        <v>301.87000000000262</v>
      </c>
      <c r="D10" s="5">
        <f t="shared" si="0"/>
        <v>0.29333333333335077</v>
      </c>
      <c r="E10" s="7">
        <f>($B$2-B10)/COUNT($A$2:A9)</f>
        <v>0.63166666666668192</v>
      </c>
      <c r="F10" s="5">
        <f t="shared" ref="F10:F46" si="4">B3-B10</f>
        <v>2.0533333333334554</v>
      </c>
      <c r="G10" s="5">
        <f>AVERAGE($F$9:F10)</f>
        <v>3.40666666666678</v>
      </c>
      <c r="H10" s="3" t="str">
        <f t="shared" si="1"/>
        <v>Thu</v>
      </c>
      <c r="I10">
        <f t="shared" si="2"/>
        <v>5</v>
      </c>
      <c r="T10" s="4"/>
    </row>
    <row r="11" spans="1:20" x14ac:dyDescent="0.25">
      <c r="A11" s="1">
        <v>43840</v>
      </c>
      <c r="B11" s="5">
        <f t="shared" si="3"/>
        <v>302.25333333333322</v>
      </c>
      <c r="C11" s="5">
        <f>FORECAST(A11,$B$2:B10,$A$2:A10)</f>
        <v>301.65185185184964</v>
      </c>
      <c r="D11" s="5">
        <f t="shared" si="0"/>
        <v>0.29333333333335077</v>
      </c>
      <c r="E11" s="7">
        <f>($B$2-B11)/COUNT($A$2:A10)</f>
        <v>0.59407407407408952</v>
      </c>
      <c r="F11" s="5">
        <f t="shared" si="4"/>
        <v>2.0533333333334554</v>
      </c>
      <c r="G11" s="5">
        <f>AVERAGE($F$9:F11)</f>
        <v>2.9555555555556716</v>
      </c>
      <c r="H11" s="3" t="str">
        <f t="shared" si="1"/>
        <v>Fri</v>
      </c>
      <c r="I11">
        <f t="shared" si="2"/>
        <v>6</v>
      </c>
      <c r="T11" s="4"/>
    </row>
    <row r="12" spans="1:20" x14ac:dyDescent="0.25">
      <c r="A12" s="1">
        <v>43841</v>
      </c>
      <c r="B12" s="5">
        <f t="shared" si="3"/>
        <v>301.95999999999987</v>
      </c>
      <c r="C12" s="5">
        <f>FORECAST(A12,$B$2:B11,$A$2:A11)</f>
        <v>301.41866666666829</v>
      </c>
      <c r="D12" s="5">
        <f t="shared" si="0"/>
        <v>0.29333333333335077</v>
      </c>
      <c r="E12" s="7">
        <f>($B$2-B12)/COUNT($A$2:A11)</f>
        <v>0.56400000000001571</v>
      </c>
      <c r="F12" s="5">
        <f t="shared" si="4"/>
        <v>2.0533333333334554</v>
      </c>
      <c r="G12" s="5">
        <f>AVERAGE($F$9:F12)</f>
        <v>2.7300000000001177</v>
      </c>
      <c r="H12" s="3" t="str">
        <f t="shared" si="1"/>
        <v>Sat</v>
      </c>
      <c r="I12">
        <f t="shared" si="2"/>
        <v>7</v>
      </c>
      <c r="T12" s="4"/>
    </row>
    <row r="13" spans="1:20" x14ac:dyDescent="0.25">
      <c r="A13" s="1">
        <v>43842</v>
      </c>
      <c r="B13" s="5">
        <f t="shared" si="3"/>
        <v>301.66666666666652</v>
      </c>
      <c r="C13" s="5">
        <f>FORECAST(A13,$B$2:B12,$A$2:A12)</f>
        <v>301.1745454545453</v>
      </c>
      <c r="D13" s="5">
        <f t="shared" si="0"/>
        <v>0.29333333333335077</v>
      </c>
      <c r="E13" s="7">
        <f>($B$2-B13)/COUNT($A$2:A12)</f>
        <v>0.53939393939395519</v>
      </c>
      <c r="F13" s="5">
        <f t="shared" si="4"/>
        <v>2.0533333333334554</v>
      </c>
      <c r="G13" s="5">
        <f>AVERAGE($F$9:F13)</f>
        <v>2.594666666666785</v>
      </c>
      <c r="H13" s="3" t="str">
        <f t="shared" si="1"/>
        <v>Sun</v>
      </c>
      <c r="I13">
        <f t="shared" si="2"/>
        <v>1</v>
      </c>
      <c r="T13" s="4"/>
    </row>
    <row r="14" spans="1:20" x14ac:dyDescent="0.25">
      <c r="A14" s="1">
        <v>43843</v>
      </c>
      <c r="B14" s="5">
        <f t="shared" si="3"/>
        <v>301.37333333333316</v>
      </c>
      <c r="C14" s="5">
        <f>FORECAST(A14,$B$2:B13,$A$2:A13)</f>
        <v>300.92222222222335</v>
      </c>
      <c r="D14" s="5">
        <f t="shared" si="0"/>
        <v>0.29333333333335077</v>
      </c>
      <c r="E14" s="7">
        <f>($B$2-B14)/COUNT($A$2:A13)</f>
        <v>0.51888888888890483</v>
      </c>
      <c r="F14" s="5">
        <f t="shared" si="4"/>
        <v>2.0533333333334554</v>
      </c>
      <c r="G14" s="5">
        <f>AVERAGE($F$9:F14)</f>
        <v>2.5044444444445637</v>
      </c>
      <c r="H14" s="3" t="str">
        <f t="shared" si="1"/>
        <v>Mon</v>
      </c>
      <c r="I14">
        <f t="shared" si="2"/>
        <v>2</v>
      </c>
      <c r="T14" s="4"/>
    </row>
    <row r="15" spans="1:20" x14ac:dyDescent="0.25">
      <c r="A15" s="1">
        <v>43844</v>
      </c>
      <c r="B15" s="5">
        <f t="shared" si="3"/>
        <v>301.07999999999981</v>
      </c>
      <c r="C15" s="5">
        <f>FORECAST(A15,$B$2:B14,$A$2:A14)</f>
        <v>300.66358974359173</v>
      </c>
      <c r="D15" s="5">
        <f t="shared" si="0"/>
        <v>0.29333333333335077</v>
      </c>
      <c r="E15" s="7">
        <f>($B$2-B15)/COUNT($A$2:A14)</f>
        <v>0.50153846153847759</v>
      </c>
      <c r="F15" s="5">
        <f t="shared" si="4"/>
        <v>2.0533333333334554</v>
      </c>
      <c r="G15" s="5">
        <f>AVERAGE($F$9:F15)</f>
        <v>2.4400000000001194</v>
      </c>
      <c r="H15" s="3" t="str">
        <f t="shared" si="1"/>
        <v>Tue</v>
      </c>
      <c r="I15">
        <f t="shared" si="2"/>
        <v>3</v>
      </c>
      <c r="T15" s="4"/>
    </row>
    <row r="16" spans="1:20" x14ac:dyDescent="0.25">
      <c r="A16" s="1">
        <v>43845</v>
      </c>
      <c r="B16" s="5">
        <f t="shared" si="3"/>
        <v>300.78666666666646</v>
      </c>
      <c r="C16" s="5">
        <f>FORECAST(A16,$B$2:B15,$A$2:A15)</f>
        <v>300.39999999999964</v>
      </c>
      <c r="D16" s="5">
        <f t="shared" si="0"/>
        <v>0.29333333333335077</v>
      </c>
      <c r="E16" s="7">
        <f>($B$2-B16)/COUNT($A$2:A15)</f>
        <v>0.48666666666668285</v>
      </c>
      <c r="F16" s="5">
        <f t="shared" si="4"/>
        <v>2.0533333333334554</v>
      </c>
      <c r="G16" s="5">
        <f>AVERAGE($F$9:F16)</f>
        <v>2.3916666666667865</v>
      </c>
      <c r="H16" s="3" t="str">
        <f t="shared" si="1"/>
        <v>Wed</v>
      </c>
      <c r="I16">
        <f t="shared" si="2"/>
        <v>4</v>
      </c>
      <c r="T16" s="4"/>
    </row>
    <row r="17" spans="1:20" x14ac:dyDescent="0.25">
      <c r="A17" s="1">
        <v>43846</v>
      </c>
      <c r="B17" s="5">
        <f t="shared" si="3"/>
        <v>300.49333333333311</v>
      </c>
      <c r="C17" s="5">
        <f>FORECAST(A17,$B$2:B16,$A$2:A16)</f>
        <v>300.13244444444354</v>
      </c>
      <c r="D17" s="5">
        <f t="shared" si="0"/>
        <v>0.29333333333312339</v>
      </c>
      <c r="E17" s="7">
        <f>($B$2-B17)/COUNT($A$2:A16)</f>
        <v>0.47377777777779406</v>
      </c>
      <c r="F17" s="5">
        <f t="shared" si="4"/>
        <v>2.0533333333334554</v>
      </c>
      <c r="G17" s="5">
        <f>AVERAGE($F$9:F17)</f>
        <v>2.3540740740741941</v>
      </c>
      <c r="H17" s="3" t="str">
        <f t="shared" si="1"/>
        <v>Thu</v>
      </c>
      <c r="I17">
        <f t="shared" si="2"/>
        <v>5</v>
      </c>
      <c r="T17" s="4"/>
    </row>
    <row r="18" spans="1:20" x14ac:dyDescent="0.25">
      <c r="A18" s="1">
        <v>43847</v>
      </c>
      <c r="B18">
        <v>300.2</v>
      </c>
      <c r="C18" s="5">
        <f>FORECAST(A18,$B$2:B17,$A$2:A17)</f>
        <v>299.86166666666577</v>
      </c>
      <c r="D18" s="5">
        <f t="shared" si="0"/>
        <v>1</v>
      </c>
      <c r="E18" s="7">
        <f>($B$2-B18)/COUNT($A$2:A17)</f>
        <v>0.46250000000000213</v>
      </c>
      <c r="F18" s="5">
        <f t="shared" si="4"/>
        <v>2.053333333333228</v>
      </c>
      <c r="G18" s="5">
        <f>AVERAGE($F$9:F18)</f>
        <v>2.3240000000000975</v>
      </c>
      <c r="H18" s="3" t="str">
        <f t="shared" ref="H18:H40" si="5">TEXT(A18,"ddd")</f>
        <v>Fri</v>
      </c>
      <c r="I18">
        <f t="shared" ref="I18:I40" si="6">WEEKDAY(A18)</f>
        <v>6</v>
      </c>
      <c r="T18" s="4"/>
    </row>
    <row r="19" spans="1:20" x14ac:dyDescent="0.25">
      <c r="A19" s="1">
        <v>43848</v>
      </c>
      <c r="B19">
        <v>299.2</v>
      </c>
      <c r="C19" s="5">
        <f>FORECAST(A19,$B$2:B18,$A$2:A18)</f>
        <v>299.58823529411711</v>
      </c>
      <c r="D19" s="5">
        <f t="shared" si="0"/>
        <v>2</v>
      </c>
      <c r="E19" s="7">
        <f>($B$2-B19)/COUNT($A$2:A18)</f>
        <v>0.49411764705882555</v>
      </c>
      <c r="F19" s="5">
        <f t="shared" si="4"/>
        <v>2.7599999999998772</v>
      </c>
      <c r="G19" s="5">
        <f>AVERAGE($F$9:F19)</f>
        <v>2.363636363636441</v>
      </c>
      <c r="H19" s="3" t="str">
        <f t="shared" si="5"/>
        <v>Sat</v>
      </c>
      <c r="I19">
        <f t="shared" si="6"/>
        <v>7</v>
      </c>
    </row>
    <row r="20" spans="1:20" x14ac:dyDescent="0.25">
      <c r="A20" s="1">
        <v>43849</v>
      </c>
      <c r="B20" s="5">
        <f>B19-(($B$19-$B$23)/COUNT($A$19:$A$22))</f>
        <v>297.2</v>
      </c>
      <c r="C20" s="5">
        <f>FORECAST(A20,$B$2:B19,$A$2:A19)</f>
        <v>299.15555555555511</v>
      </c>
      <c r="D20" s="5">
        <f t="shared" si="0"/>
        <v>2</v>
      </c>
      <c r="E20" s="7">
        <f>($B$2-B20)/COUNT($A$2:A19)</f>
        <v>0.57777777777777972</v>
      </c>
      <c r="F20" s="5">
        <f t="shared" si="4"/>
        <v>4.4666666666665265</v>
      </c>
      <c r="G20" s="5">
        <f>AVERAGE($F$9:F20)</f>
        <v>2.5388888888889483</v>
      </c>
      <c r="H20" s="3" t="str">
        <f t="shared" si="5"/>
        <v>Sun</v>
      </c>
      <c r="I20">
        <f t="shared" si="6"/>
        <v>1</v>
      </c>
      <c r="M20" s="5"/>
    </row>
    <row r="21" spans="1:20" x14ac:dyDescent="0.25">
      <c r="A21" s="1">
        <v>43850</v>
      </c>
      <c r="B21" s="5">
        <f t="shared" ref="B21:B22" si="7">B20-(($B$19-$B$23)/COUNT($A$19:$A$22))</f>
        <v>295.2</v>
      </c>
      <c r="C21" s="5">
        <f>FORECAST(A21,$B$2:B20,$A$2:A20)</f>
        <v>298.39064327485175</v>
      </c>
      <c r="D21" s="5">
        <f t="shared" si="0"/>
        <v>2</v>
      </c>
      <c r="E21" s="7">
        <f>($B$2-B21)/COUNT($A$2:A20)</f>
        <v>0.65263157894737023</v>
      </c>
      <c r="F21" s="5">
        <f t="shared" si="4"/>
        <v>6.1733333333331757</v>
      </c>
      <c r="G21" s="5">
        <f>AVERAGE($F$9:F21)</f>
        <v>2.8184615384615812</v>
      </c>
      <c r="H21" s="3" t="str">
        <f t="shared" si="5"/>
        <v>Mon</v>
      </c>
      <c r="I21">
        <f t="shared" si="6"/>
        <v>2</v>
      </c>
    </row>
    <row r="22" spans="1:20" x14ac:dyDescent="0.25">
      <c r="A22" s="1">
        <v>43851</v>
      </c>
      <c r="B22" s="5">
        <f t="shared" si="7"/>
        <v>293.2</v>
      </c>
      <c r="C22" s="5">
        <f>FORECAST(A22,$B$2:B21,$A$2:A21)</f>
        <v>297.36842105263349</v>
      </c>
      <c r="D22" s="5">
        <f t="shared" si="0"/>
        <v>2</v>
      </c>
      <c r="E22" s="7">
        <f>($B$2-B22)/COUNT($A$2:A21)</f>
        <v>0.72000000000000175</v>
      </c>
      <c r="F22" s="5">
        <f t="shared" si="4"/>
        <v>7.8799999999998249</v>
      </c>
      <c r="G22" s="5">
        <f>AVERAGE($F$9:F22)</f>
        <v>3.1800000000000272</v>
      </c>
      <c r="H22" s="3" t="str">
        <f t="shared" si="5"/>
        <v>Tue</v>
      </c>
      <c r="I22">
        <f t="shared" si="6"/>
        <v>3</v>
      </c>
    </row>
    <row r="23" spans="1:20" x14ac:dyDescent="0.25">
      <c r="A23" s="1">
        <v>43852</v>
      </c>
      <c r="B23">
        <v>291.2</v>
      </c>
      <c r="C23" s="5">
        <f>FORECAST(A23,$B$2:B22,$A$2:A22)</f>
        <v>296.14476190476125</v>
      </c>
      <c r="D23" s="5">
        <f t="shared" si="0"/>
        <v>0</v>
      </c>
      <c r="E23" s="7">
        <f>($B$2-B23)/COUNT($A$2:A22)</f>
        <v>0.78095238095238262</v>
      </c>
      <c r="F23" s="5">
        <f t="shared" si="4"/>
        <v>9.5866666666664742</v>
      </c>
      <c r="G23" s="5">
        <f>AVERAGE($F$9:F23)</f>
        <v>3.6071111111111236</v>
      </c>
      <c r="H23" s="3" t="str">
        <f t="shared" si="5"/>
        <v>Wed</v>
      </c>
      <c r="I23">
        <f t="shared" si="6"/>
        <v>4</v>
      </c>
    </row>
    <row r="24" spans="1:20" x14ac:dyDescent="0.25">
      <c r="A24" s="1">
        <v>43853</v>
      </c>
      <c r="B24">
        <v>291.2</v>
      </c>
      <c r="C24" s="5">
        <f>FORECAST(A24,$B$2:B23,$A$2:A23)</f>
        <v>294.76190476190459</v>
      </c>
      <c r="D24" s="5">
        <f t="shared" si="0"/>
        <v>-0.19999999999998863</v>
      </c>
      <c r="E24" s="7">
        <f>($B$2-B24)/COUNT($A$2:A23)</f>
        <v>0.74545454545454704</v>
      </c>
      <c r="F24" s="5">
        <f t="shared" si="4"/>
        <v>9.2933333333331234</v>
      </c>
      <c r="G24" s="5">
        <f>AVERAGE($F$9:F24)</f>
        <v>3.9624999999999986</v>
      </c>
      <c r="H24" s="3" t="str">
        <f t="shared" si="5"/>
        <v>Thu</v>
      </c>
      <c r="I24">
        <f t="shared" si="6"/>
        <v>5</v>
      </c>
    </row>
    <row r="25" spans="1:20" x14ac:dyDescent="0.25">
      <c r="A25" s="1">
        <v>43854</v>
      </c>
      <c r="B25">
        <v>291.39999999999998</v>
      </c>
      <c r="C25" s="5">
        <f>FORECAST(A25,$B$2:B24,$A$2:A24)</f>
        <v>293.59999999999854</v>
      </c>
      <c r="D25" s="5">
        <f t="shared" si="0"/>
        <v>2</v>
      </c>
      <c r="E25" s="7">
        <f>($B$2-B25)/COUNT($A$2:A24)</f>
        <v>0.70434782608695845</v>
      </c>
      <c r="F25" s="5">
        <f t="shared" si="4"/>
        <v>8.8000000000000114</v>
      </c>
      <c r="G25" s="5">
        <f>AVERAGE($F$9:F25)</f>
        <v>4.2470588235294109</v>
      </c>
      <c r="H25" s="3" t="str">
        <f t="shared" si="5"/>
        <v>Fri</v>
      </c>
      <c r="I25">
        <f t="shared" si="6"/>
        <v>6</v>
      </c>
    </row>
    <row r="26" spans="1:20" x14ac:dyDescent="0.25">
      <c r="A26" s="1">
        <v>43855</v>
      </c>
      <c r="B26">
        <v>289.39999999999998</v>
      </c>
      <c r="C26" s="5">
        <f>FORECAST(A26,$B$2:B25,$A$2:A25)</f>
        <v>292.65217391304395</v>
      </c>
      <c r="D26" s="5">
        <f t="shared" si="0"/>
        <v>-0.80000000000001137</v>
      </c>
      <c r="E26" s="7">
        <f>($B$2-B26)/COUNT($A$2:A25)</f>
        <v>0.75833333333333519</v>
      </c>
      <c r="F26" s="5">
        <f t="shared" si="4"/>
        <v>9.8000000000000114</v>
      </c>
      <c r="G26" s="5">
        <f>AVERAGE($F$9:F26)</f>
        <v>4.5555555555555554</v>
      </c>
      <c r="H26" s="3" t="str">
        <f t="shared" si="5"/>
        <v>Sat</v>
      </c>
      <c r="I26">
        <f t="shared" si="6"/>
        <v>7</v>
      </c>
    </row>
    <row r="27" spans="1:20" x14ac:dyDescent="0.25">
      <c r="A27" s="1">
        <v>43856</v>
      </c>
      <c r="B27">
        <v>290.2</v>
      </c>
      <c r="C27" s="5">
        <f>FORECAST(A27,$B$2:B26,$A$2:A26)</f>
        <v>291.52866666666523</v>
      </c>
      <c r="D27" s="5">
        <f t="shared" si="0"/>
        <v>0</v>
      </c>
      <c r="E27" s="7">
        <f>($B$2-B27)/COUNT($A$2:A26)</f>
        <v>0.6960000000000014</v>
      </c>
      <c r="F27" s="5">
        <f t="shared" si="4"/>
        <v>7</v>
      </c>
      <c r="G27" s="5">
        <f>AVERAGE($F$9:F27)</f>
        <v>4.6842105263157894</v>
      </c>
      <c r="H27" s="3" t="str">
        <f t="shared" si="5"/>
        <v>Sun</v>
      </c>
      <c r="I27">
        <f t="shared" si="6"/>
        <v>1</v>
      </c>
    </row>
    <row r="28" spans="1:20" x14ac:dyDescent="0.25">
      <c r="A28" s="1">
        <v>43857</v>
      </c>
      <c r="B28">
        <v>290.2</v>
      </c>
      <c r="C28" s="5">
        <f>FORECAST(A28,$B$2:B27,$A$2:A27)</f>
        <v>290.69107692307807</v>
      </c>
      <c r="D28" s="5">
        <f t="shared" si="0"/>
        <v>-0.19999999999998863</v>
      </c>
      <c r="E28" s="7">
        <f>($B$2-B28)/COUNT($A$2:A27)</f>
        <v>0.66923076923077052</v>
      </c>
      <c r="F28" s="5">
        <f t="shared" si="4"/>
        <v>5</v>
      </c>
      <c r="G28" s="5">
        <f>AVERAGE($F$9:F28)</f>
        <v>4.7</v>
      </c>
      <c r="H28" s="3" t="str">
        <f t="shared" si="5"/>
        <v>Mon</v>
      </c>
      <c r="I28">
        <f t="shared" si="6"/>
        <v>2</v>
      </c>
    </row>
    <row r="29" spans="1:20" x14ac:dyDescent="0.25">
      <c r="A29" s="1">
        <v>43858</v>
      </c>
      <c r="B29">
        <v>290.39999999999998</v>
      </c>
      <c r="C29" s="5">
        <f>FORECAST(A29,$B$2:B28,$A$2:A28)</f>
        <v>289.97378917378592</v>
      </c>
      <c r="D29" s="5">
        <f t="shared" si="0"/>
        <v>1.5999999999999659</v>
      </c>
      <c r="E29" s="7">
        <f>($B$2-B29)/COUNT($A$2:A28)</f>
        <v>0.63703703703703873</v>
      </c>
      <c r="F29" s="5">
        <f t="shared" si="4"/>
        <v>2.8000000000000114</v>
      </c>
      <c r="G29" s="5">
        <f>AVERAGE($F$9:F29)</f>
        <v>4.60952380952381</v>
      </c>
      <c r="H29" s="3" t="str">
        <f t="shared" si="5"/>
        <v>Tue</v>
      </c>
      <c r="I29">
        <f t="shared" si="6"/>
        <v>3</v>
      </c>
    </row>
    <row r="30" spans="1:20" x14ac:dyDescent="0.25">
      <c r="A30" s="1">
        <v>43859</v>
      </c>
      <c r="B30">
        <v>288.8</v>
      </c>
      <c r="C30" s="5">
        <f>FORECAST(A30,$B$2:B29,$A$2:A29)</f>
        <v>289.38624338624504</v>
      </c>
      <c r="D30" s="5">
        <f t="shared" si="0"/>
        <v>0.40000000000003411</v>
      </c>
      <c r="E30" s="7">
        <f>($B$2-B30)/COUNT($A$2:A29)</f>
        <v>0.67142857142857182</v>
      </c>
      <c r="F30" s="5">
        <f t="shared" si="4"/>
        <v>2.3999999999999773</v>
      </c>
      <c r="G30" s="5">
        <f>AVERAGE($F$9:F30)</f>
        <v>4.5090909090909088</v>
      </c>
      <c r="H30" s="3" t="str">
        <f t="shared" si="5"/>
        <v>Wed</v>
      </c>
      <c r="I30">
        <f t="shared" si="6"/>
        <v>4</v>
      </c>
    </row>
    <row r="31" spans="1:20" x14ac:dyDescent="0.25">
      <c r="A31" s="1">
        <v>43860</v>
      </c>
      <c r="B31">
        <v>288.39999999999998</v>
      </c>
      <c r="C31" s="5">
        <f>FORECAST(A31,$B$2:B30,$A$2:A30)</f>
        <v>288.66009852216666</v>
      </c>
      <c r="D31" s="5">
        <f t="shared" si="0"/>
        <v>0</v>
      </c>
      <c r="E31" s="7">
        <f>($B$2-B31)/COUNT($A$2:A30)</f>
        <v>0.66206896551724292</v>
      </c>
      <c r="F31" s="5">
        <f t="shared" si="4"/>
        <v>2.8000000000000114</v>
      </c>
      <c r="G31" s="5">
        <f>AVERAGE($F$9:F31)</f>
        <v>4.4347826086956523</v>
      </c>
      <c r="H31" s="3" t="str">
        <f t="shared" si="5"/>
        <v>Thu</v>
      </c>
      <c r="I31">
        <f t="shared" si="6"/>
        <v>5</v>
      </c>
    </row>
    <row r="32" spans="1:20" x14ac:dyDescent="0.25">
      <c r="A32" s="1">
        <v>43861</v>
      </c>
      <c r="B32">
        <v>288.39999999999998</v>
      </c>
      <c r="C32" s="5">
        <f>FORECAST(A32,$B$2:B31,$A$2:A31)</f>
        <v>287.97609195402401</v>
      </c>
      <c r="D32" s="5">
        <f t="shared" si="0"/>
        <v>0.39999999999997726</v>
      </c>
      <c r="E32" s="7">
        <f>($B$2-B32)/COUNT($A$2:A31)</f>
        <v>0.64000000000000157</v>
      </c>
      <c r="F32" s="5">
        <f t="shared" si="4"/>
        <v>3</v>
      </c>
      <c r="G32" s="5">
        <f>AVERAGE($F$9:F32)</f>
        <v>4.375</v>
      </c>
      <c r="H32" s="3" t="str">
        <f t="shared" si="5"/>
        <v>Fri</v>
      </c>
      <c r="I32">
        <f t="shared" si="6"/>
        <v>6</v>
      </c>
    </row>
    <row r="33" spans="1:19" x14ac:dyDescent="0.25">
      <c r="A33" s="1">
        <v>43862</v>
      </c>
      <c r="B33">
        <v>288</v>
      </c>
      <c r="C33" s="5">
        <f>FORECAST(A33,$B$2:B32,$A$2:A32)</f>
        <v>287.3797849462353</v>
      </c>
      <c r="D33" s="5">
        <f t="shared" si="0"/>
        <v>1</v>
      </c>
      <c r="E33" s="7">
        <f>($B$2-B33)/COUNT($A$2:A32)</f>
        <v>0.63225806451612976</v>
      </c>
      <c r="F33" s="5">
        <f t="shared" si="4"/>
        <v>1.3999999999999773</v>
      </c>
      <c r="G33" s="5">
        <f>AVERAGE($F$9:F33)</f>
        <v>4.2559999999999993</v>
      </c>
      <c r="H33" s="3" t="str">
        <f t="shared" si="5"/>
        <v>Sat</v>
      </c>
      <c r="I33">
        <f t="shared" si="6"/>
        <v>7</v>
      </c>
    </row>
    <row r="34" spans="1:19" x14ac:dyDescent="0.25">
      <c r="A34" s="1">
        <v>43863</v>
      </c>
      <c r="B34">
        <v>287</v>
      </c>
      <c r="C34" s="5">
        <f>FORECAST(A34,$B$2:B33,$A$2:A33)</f>
        <v>286.80887096774313</v>
      </c>
      <c r="D34" s="5">
        <f t="shared" ref="D34:D65" si="8">B34-B35</f>
        <v>-0.39999999999997726</v>
      </c>
      <c r="E34" s="7">
        <f>($B$2-B34)/COUNT($A$2:A33)</f>
        <v>0.64375000000000071</v>
      </c>
      <c r="F34" s="5">
        <f t="shared" si="4"/>
        <v>3.1999999999999886</v>
      </c>
      <c r="G34" s="5">
        <f>AVERAGE($F$9:F34)</f>
        <v>4.2153846153846137</v>
      </c>
      <c r="H34" s="3" t="str">
        <f t="shared" si="5"/>
        <v>Sun</v>
      </c>
      <c r="I34">
        <f t="shared" si="6"/>
        <v>1</v>
      </c>
    </row>
    <row r="35" spans="1:19" x14ac:dyDescent="0.25">
      <c r="A35" s="1">
        <v>43864</v>
      </c>
      <c r="B35">
        <v>287.39999999999998</v>
      </c>
      <c r="C35" s="5">
        <f>FORECAST(A35,$B$2:B34,$A$2:A34)</f>
        <v>286.18712121211865</v>
      </c>
      <c r="D35" s="5">
        <f t="shared" si="8"/>
        <v>0.79999999999995453</v>
      </c>
      <c r="E35" s="7">
        <f>($B$2-B35)/COUNT($A$2:A34)</f>
        <v>0.61212121212121351</v>
      </c>
      <c r="F35" s="5">
        <f t="shared" si="4"/>
        <v>2.8000000000000114</v>
      </c>
      <c r="G35" s="5">
        <f>AVERAGE($F$9:F35)</f>
        <v>4.1629629629629621</v>
      </c>
      <c r="H35" s="3" t="str">
        <f t="shared" si="5"/>
        <v>Mon</v>
      </c>
      <c r="I35">
        <f t="shared" si="6"/>
        <v>2</v>
      </c>
      <c r="J35">
        <v>3</v>
      </c>
      <c r="K35">
        <v>3</v>
      </c>
      <c r="L35">
        <v>3</v>
      </c>
      <c r="M35">
        <v>4</v>
      </c>
    </row>
    <row r="36" spans="1:19" x14ac:dyDescent="0.25">
      <c r="A36" s="1">
        <v>43865</v>
      </c>
      <c r="B36">
        <v>286.60000000000002</v>
      </c>
      <c r="C36" s="5">
        <f>FORECAST(A36,$B$2:B35,$A$2:A35)</f>
        <v>285.68591800356444</v>
      </c>
      <c r="D36" s="5">
        <f t="shared" si="8"/>
        <v>1.2000000000000455</v>
      </c>
      <c r="E36" s="7">
        <f>($B$2-B36)/COUNT($A$2:A35)</f>
        <v>0.61764705882352944</v>
      </c>
      <c r="F36" s="5">
        <f t="shared" si="4"/>
        <v>3.7999999999999545</v>
      </c>
      <c r="G36" s="5">
        <f>AVERAGE($F$9:F36)</f>
        <v>4.1499999999999977</v>
      </c>
      <c r="H36" s="3" t="str">
        <f t="shared" si="5"/>
        <v>Tue</v>
      </c>
      <c r="I36">
        <f t="shared" si="6"/>
        <v>3</v>
      </c>
      <c r="J36">
        <v>3</v>
      </c>
      <c r="K36">
        <v>2</v>
      </c>
      <c r="L36">
        <v>2</v>
      </c>
      <c r="M36">
        <v>4</v>
      </c>
      <c r="N36">
        <v>1</v>
      </c>
      <c r="O36">
        <v>0</v>
      </c>
      <c r="P36">
        <v>5</v>
      </c>
      <c r="Q36">
        <v>3</v>
      </c>
      <c r="R36">
        <v>3</v>
      </c>
    </row>
    <row r="37" spans="1:19" x14ac:dyDescent="0.25">
      <c r="A37" s="1">
        <v>43866</v>
      </c>
      <c r="B37">
        <v>285.39999999999998</v>
      </c>
      <c r="C37" s="5">
        <f>FORECAST(A37,$B$2:B36,$A$2:A36)</f>
        <v>285.15260504201797</v>
      </c>
      <c r="D37" s="5">
        <f t="shared" si="8"/>
        <v>-0.80000000000001137</v>
      </c>
      <c r="E37" s="7">
        <f>($B$2-B37)/COUNT($A$2:A36)</f>
        <v>0.63428571428571556</v>
      </c>
      <c r="F37" s="5">
        <f t="shared" si="4"/>
        <v>3.4000000000000341</v>
      </c>
      <c r="G37" s="5">
        <f>AVERAGE($F$9:F37)</f>
        <v>4.1241379310344817</v>
      </c>
      <c r="H37" s="3" t="str">
        <f t="shared" si="5"/>
        <v>Wed</v>
      </c>
      <c r="I37">
        <f t="shared" si="6"/>
        <v>4</v>
      </c>
      <c r="J37">
        <v>2</v>
      </c>
      <c r="K37">
        <v>2</v>
      </c>
      <c r="L37">
        <v>2</v>
      </c>
      <c r="M37">
        <v>4</v>
      </c>
      <c r="N37">
        <v>0</v>
      </c>
      <c r="O37">
        <v>0</v>
      </c>
      <c r="P37">
        <v>7</v>
      </c>
      <c r="Q37">
        <v>3</v>
      </c>
      <c r="R37">
        <v>3</v>
      </c>
    </row>
    <row r="38" spans="1:19" x14ac:dyDescent="0.25">
      <c r="A38" s="1">
        <v>43867</v>
      </c>
      <c r="B38">
        <v>286.2</v>
      </c>
      <c r="C38" s="5">
        <f>FORECAST(A38,$B$2:B37,$A$2:A37)</f>
        <v>284.54666666666526</v>
      </c>
      <c r="D38" s="5">
        <f t="shared" si="8"/>
        <v>1.8000000000000114</v>
      </c>
      <c r="E38" s="7">
        <f>($B$2-B38)/COUNT($A$2:A37)</f>
        <v>0.59444444444444544</v>
      </c>
      <c r="F38" s="5">
        <f t="shared" si="4"/>
        <v>2.1999999999999886</v>
      </c>
      <c r="G38" s="5">
        <f>AVERAGE($F$9:F38)</f>
        <v>4.0599999999999987</v>
      </c>
      <c r="H38" s="3" t="str">
        <f t="shared" si="5"/>
        <v>Thu</v>
      </c>
      <c r="I38">
        <f t="shared" si="6"/>
        <v>5</v>
      </c>
      <c r="J38">
        <v>2</v>
      </c>
      <c r="K38">
        <v>3</v>
      </c>
      <c r="L38">
        <v>3</v>
      </c>
      <c r="M38">
        <v>4</v>
      </c>
      <c r="N38">
        <v>1</v>
      </c>
      <c r="O38">
        <v>1</v>
      </c>
      <c r="P38">
        <v>4</v>
      </c>
      <c r="Q38">
        <v>2</v>
      </c>
      <c r="R38">
        <v>1</v>
      </c>
      <c r="S38">
        <v>0</v>
      </c>
    </row>
    <row r="39" spans="1:19" x14ac:dyDescent="0.25">
      <c r="A39" s="1">
        <v>43868</v>
      </c>
      <c r="B39">
        <v>284.39999999999998</v>
      </c>
      <c r="C39" s="5">
        <f>FORECAST(A39,$B$2:B38,$A$2:A38)</f>
        <v>284.09309309309174</v>
      </c>
      <c r="D39" s="5">
        <f t="shared" si="8"/>
        <v>-0.80000000000001137</v>
      </c>
      <c r="E39" s="7">
        <f>($B$2-B39)/COUNT($A$2:A38)</f>
        <v>0.62702702702702828</v>
      </c>
      <c r="F39" s="5">
        <f t="shared" si="4"/>
        <v>4</v>
      </c>
      <c r="G39" s="5">
        <f>AVERAGE($F$9:F39)</f>
        <v>4.058064516129031</v>
      </c>
      <c r="H39" s="3" t="str">
        <f t="shared" si="5"/>
        <v>Fri</v>
      </c>
      <c r="I39">
        <f t="shared" si="6"/>
        <v>6</v>
      </c>
      <c r="J39">
        <v>3</v>
      </c>
      <c r="K39">
        <v>3</v>
      </c>
      <c r="L39">
        <v>2</v>
      </c>
      <c r="M39">
        <v>4</v>
      </c>
      <c r="N39">
        <v>1</v>
      </c>
      <c r="O39">
        <v>0</v>
      </c>
      <c r="P39">
        <v>8</v>
      </c>
      <c r="Q39">
        <v>0</v>
      </c>
      <c r="R39">
        <v>0</v>
      </c>
      <c r="S39">
        <v>1</v>
      </c>
    </row>
    <row r="40" spans="1:19" x14ac:dyDescent="0.25">
      <c r="A40" s="1">
        <v>43869</v>
      </c>
      <c r="B40">
        <v>285.2</v>
      </c>
      <c r="C40" s="5">
        <f>FORECAST(A40,$B$2:B39,$A$2:A39)</f>
        <v>283.50014224751067</v>
      </c>
      <c r="D40" s="5">
        <f t="shared" si="8"/>
        <v>2.1999999999999886</v>
      </c>
      <c r="E40" s="7">
        <f>($B$2-B40)/COUNT($A$2:A39)</f>
        <v>0.58947368421052726</v>
      </c>
      <c r="F40" s="5">
        <f t="shared" si="4"/>
        <v>2.8000000000000114</v>
      </c>
      <c r="G40" s="5">
        <f>AVERAGE($F$9:F40)</f>
        <v>4.0187499999999989</v>
      </c>
      <c r="H40" s="3" t="str">
        <f t="shared" si="5"/>
        <v>Sat</v>
      </c>
      <c r="I40">
        <f t="shared" si="6"/>
        <v>7</v>
      </c>
      <c r="J40">
        <v>3</v>
      </c>
      <c r="K40">
        <v>3</v>
      </c>
      <c r="L40">
        <v>3</v>
      </c>
      <c r="M40">
        <v>4</v>
      </c>
      <c r="N40">
        <v>1</v>
      </c>
      <c r="O40">
        <v>1</v>
      </c>
      <c r="P40">
        <v>5</v>
      </c>
      <c r="Q40">
        <v>1</v>
      </c>
      <c r="R40">
        <v>1</v>
      </c>
      <c r="S40">
        <v>1</v>
      </c>
    </row>
    <row r="41" spans="1:19" x14ac:dyDescent="0.25">
      <c r="A41" s="1">
        <v>43870</v>
      </c>
      <c r="B41">
        <v>283</v>
      </c>
      <c r="C41" s="5">
        <f>FORECAST(A41,$B$2:B40,$A$2:A40)</f>
        <v>283.05047233468576</v>
      </c>
      <c r="D41" s="5">
        <f t="shared" si="8"/>
        <v>0</v>
      </c>
      <c r="E41" s="7">
        <f>($B$2-B41)/COUNT($A$2:A40)</f>
        <v>0.6307692307692313</v>
      </c>
      <c r="F41" s="5">
        <f t="shared" si="4"/>
        <v>4</v>
      </c>
      <c r="G41" s="5">
        <f>AVERAGE($F$9:F41)</f>
        <v>4.0181818181818167</v>
      </c>
      <c r="H41" s="3" t="str">
        <f t="shared" ref="H41:H54" si="9">TEXT(A41,"ddd")</f>
        <v>Sun</v>
      </c>
      <c r="I41">
        <f t="shared" ref="I41:I54" si="10">WEEKDAY(A41)</f>
        <v>1</v>
      </c>
      <c r="J41">
        <v>5</v>
      </c>
      <c r="K41">
        <v>3</v>
      </c>
      <c r="L41">
        <v>3</v>
      </c>
      <c r="M41">
        <v>3</v>
      </c>
      <c r="N41">
        <v>1</v>
      </c>
      <c r="O41">
        <v>0</v>
      </c>
      <c r="P41">
        <v>9</v>
      </c>
      <c r="Q41">
        <v>3</v>
      </c>
      <c r="R41">
        <v>4</v>
      </c>
      <c r="S41">
        <v>0</v>
      </c>
    </row>
    <row r="42" spans="1:19" x14ac:dyDescent="0.25">
      <c r="A42" s="1">
        <v>43871</v>
      </c>
      <c r="B42">
        <v>283</v>
      </c>
      <c r="C42" s="5">
        <f>FORECAST(A42,$B$2:B41,$A$2:A41)</f>
        <v>282.42794871794831</v>
      </c>
      <c r="D42" s="5">
        <f t="shared" si="8"/>
        <v>0.80000000000001137</v>
      </c>
      <c r="E42" s="7">
        <f>($B$2-B42)/COUNT($A$2:A41)</f>
        <v>0.61500000000000055</v>
      </c>
      <c r="F42" s="5">
        <f t="shared" si="4"/>
        <v>4.3999999999999773</v>
      </c>
      <c r="G42" s="5">
        <f>AVERAGE($F$9:F42)</f>
        <v>4.0294117647058805</v>
      </c>
      <c r="H42" s="3" t="str">
        <f t="shared" si="9"/>
        <v>Mon</v>
      </c>
      <c r="I42">
        <f t="shared" si="10"/>
        <v>2</v>
      </c>
      <c r="J42">
        <v>4</v>
      </c>
      <c r="K42">
        <v>3</v>
      </c>
      <c r="L42">
        <v>2</v>
      </c>
      <c r="M42">
        <v>2</v>
      </c>
      <c r="N42">
        <v>1</v>
      </c>
      <c r="O42">
        <v>0</v>
      </c>
      <c r="P42">
        <v>4</v>
      </c>
      <c r="Q42">
        <v>2</v>
      </c>
      <c r="R42">
        <v>3</v>
      </c>
      <c r="S42">
        <v>1</v>
      </c>
    </row>
    <row r="43" spans="1:19" x14ac:dyDescent="0.25">
      <c r="A43" s="1">
        <v>43872</v>
      </c>
      <c r="B43">
        <v>282.2</v>
      </c>
      <c r="C43" s="5">
        <f>FORECAST(A43,$B$2:B42,$A$2:A42)</f>
        <v>281.86609756097459</v>
      </c>
      <c r="D43" s="5">
        <f t="shared" si="8"/>
        <v>0</v>
      </c>
      <c r="E43" s="7">
        <f>($B$2-B43)/COUNT($A$2:A42)</f>
        <v>0.6195121951219521</v>
      </c>
      <c r="F43" s="5">
        <f t="shared" si="4"/>
        <v>4.4000000000000341</v>
      </c>
      <c r="G43" s="5">
        <f>AVERAGE($F$9:F43)</f>
        <v>4.0399999999999991</v>
      </c>
      <c r="H43" s="3" t="str">
        <f t="shared" si="9"/>
        <v>Tue</v>
      </c>
      <c r="I43">
        <f t="shared" si="10"/>
        <v>3</v>
      </c>
      <c r="J43">
        <v>3</v>
      </c>
      <c r="K43">
        <v>3</v>
      </c>
      <c r="L43">
        <v>2</v>
      </c>
      <c r="M43">
        <v>2</v>
      </c>
      <c r="N43">
        <v>1</v>
      </c>
      <c r="O43">
        <v>0</v>
      </c>
      <c r="P43">
        <v>8</v>
      </c>
      <c r="Q43">
        <v>0</v>
      </c>
      <c r="R43">
        <v>0</v>
      </c>
      <c r="S43">
        <v>0</v>
      </c>
    </row>
    <row r="44" spans="1:19" x14ac:dyDescent="0.25">
      <c r="A44" s="1">
        <v>43873</v>
      </c>
      <c r="B44">
        <v>282.2</v>
      </c>
      <c r="C44" s="5">
        <f>FORECAST(A44,$B$2:B43,$A$2:A43)</f>
        <v>281.28222996515615</v>
      </c>
      <c r="D44" s="5">
        <f t="shared" si="8"/>
        <v>0.39999999999997726</v>
      </c>
      <c r="E44" s="7">
        <f>($B$2-B44)/COUNT($A$2:A43)</f>
        <v>0.60476190476190561</v>
      </c>
      <c r="F44" s="5">
        <f t="shared" si="4"/>
        <v>3.1999999999999886</v>
      </c>
      <c r="G44" s="5">
        <f>AVERAGE($F$9:F44)</f>
        <v>4.0166666666666657</v>
      </c>
      <c r="H44" s="3" t="str">
        <f t="shared" si="9"/>
        <v>Wed</v>
      </c>
      <c r="I44">
        <f t="shared" si="10"/>
        <v>4</v>
      </c>
      <c r="J44">
        <v>2</v>
      </c>
      <c r="K44">
        <v>3</v>
      </c>
      <c r="L44">
        <v>2</v>
      </c>
      <c r="M44">
        <v>5</v>
      </c>
      <c r="N44">
        <v>1</v>
      </c>
      <c r="O44">
        <v>0</v>
      </c>
      <c r="P44">
        <v>4</v>
      </c>
      <c r="Q44">
        <v>4</v>
      </c>
      <c r="R44">
        <v>3</v>
      </c>
      <c r="S44">
        <v>1</v>
      </c>
    </row>
    <row r="45" spans="1:19" x14ac:dyDescent="0.25">
      <c r="A45" s="1">
        <v>43874</v>
      </c>
      <c r="B45">
        <v>281.8</v>
      </c>
      <c r="C45" s="5">
        <f>FORECAST(A45,$B$2:B44,$A$2:A44)</f>
        <v>280.7530454042062</v>
      </c>
      <c r="D45" s="5">
        <f t="shared" si="8"/>
        <v>1</v>
      </c>
      <c r="E45" s="7">
        <f>($B$2-B45)/COUNT($A$2:A44)</f>
        <v>0.60000000000000031</v>
      </c>
      <c r="F45" s="5">
        <f t="shared" si="4"/>
        <v>4.3999999999999773</v>
      </c>
      <c r="G45" s="5">
        <f>AVERAGE($F$9:F45)</f>
        <v>4.0270270270270254</v>
      </c>
      <c r="H45" s="3" t="str">
        <f t="shared" si="9"/>
        <v>Thu</v>
      </c>
      <c r="I45">
        <f t="shared" si="10"/>
        <v>5</v>
      </c>
      <c r="J45">
        <v>2</v>
      </c>
      <c r="K45">
        <v>3</v>
      </c>
      <c r="L45">
        <v>4</v>
      </c>
      <c r="M45">
        <v>5</v>
      </c>
      <c r="N45">
        <v>1</v>
      </c>
      <c r="O45">
        <v>1</v>
      </c>
      <c r="P45">
        <v>6</v>
      </c>
      <c r="Q45">
        <v>0</v>
      </c>
      <c r="R45">
        <v>0</v>
      </c>
      <c r="S45">
        <v>1</v>
      </c>
    </row>
    <row r="46" spans="1:19" x14ac:dyDescent="0.25">
      <c r="A46" s="1">
        <v>43875</v>
      </c>
      <c r="B46">
        <v>280.8</v>
      </c>
      <c r="C46" s="5">
        <f>FORECAST(A46,$B$2:B45,$A$2:A45)</f>
        <v>280.23657505285519</v>
      </c>
      <c r="D46" s="5">
        <f t="shared" si="8"/>
        <v>1.1999999999999886</v>
      </c>
      <c r="E46" s="7">
        <f>($B$2-B46)/COUNT($A$2:A45)</f>
        <v>0.60909090909090935</v>
      </c>
      <c r="F46" s="5">
        <f t="shared" si="4"/>
        <v>3.5999999999999659</v>
      </c>
      <c r="G46" s="5">
        <f>AVERAGE($F$9:F46)</f>
        <v>4.0157894736842081</v>
      </c>
      <c r="H46" s="3" t="str">
        <f t="shared" si="9"/>
        <v>Fri</v>
      </c>
      <c r="I46">
        <f t="shared" si="10"/>
        <v>6</v>
      </c>
      <c r="J46">
        <v>2</v>
      </c>
      <c r="K46">
        <v>3</v>
      </c>
      <c r="L46">
        <v>4</v>
      </c>
      <c r="M46">
        <v>4</v>
      </c>
      <c r="N46">
        <v>1</v>
      </c>
      <c r="O46">
        <v>1</v>
      </c>
      <c r="P46">
        <v>4</v>
      </c>
      <c r="Q46">
        <v>4</v>
      </c>
      <c r="R46">
        <v>4</v>
      </c>
      <c r="S46">
        <v>0</v>
      </c>
    </row>
    <row r="47" spans="1:19" x14ac:dyDescent="0.25">
      <c r="A47" s="1">
        <v>43876</v>
      </c>
      <c r="B47">
        <v>279.60000000000002</v>
      </c>
      <c r="C47" s="5">
        <f>FORECAST(A47,$B$2:B46,$A$2:A46)</f>
        <v>279.67818181818075</v>
      </c>
      <c r="D47" s="5">
        <f t="shared" si="8"/>
        <v>0</v>
      </c>
      <c r="E47" s="7">
        <f>($B$2-B47)/COUNT($A$2:A46)</f>
        <v>0.62222222222222223</v>
      </c>
      <c r="F47" s="5">
        <f t="shared" ref="F47" si="11">B40-B47</f>
        <v>5.5999999999999659</v>
      </c>
      <c r="G47" s="5">
        <f>AVERAGE($F$9:F47)</f>
        <v>4.0564102564102535</v>
      </c>
      <c r="H47" s="3" t="str">
        <f t="shared" si="9"/>
        <v>Sat</v>
      </c>
      <c r="I47">
        <f t="shared" si="10"/>
        <v>7</v>
      </c>
      <c r="J47">
        <v>5</v>
      </c>
      <c r="K47">
        <v>3</v>
      </c>
      <c r="L47">
        <v>2</v>
      </c>
      <c r="M47">
        <v>4</v>
      </c>
      <c r="N47">
        <v>1</v>
      </c>
      <c r="O47">
        <v>1</v>
      </c>
      <c r="P47">
        <v>8</v>
      </c>
      <c r="Q47">
        <v>4</v>
      </c>
      <c r="R47">
        <v>2</v>
      </c>
      <c r="S47">
        <v>1</v>
      </c>
    </row>
    <row r="48" spans="1:19" x14ac:dyDescent="0.25">
      <c r="A48" s="1">
        <v>43877</v>
      </c>
      <c r="B48">
        <v>279.60000000000002</v>
      </c>
      <c r="C48" s="5">
        <f>FORECAST(A48,$B$2:B47,$A$2:A47)</f>
        <v>279.06454106280216</v>
      </c>
      <c r="D48" s="5">
        <f t="shared" si="8"/>
        <v>0</v>
      </c>
      <c r="E48" s="7">
        <f>($B$2-B48)/COUNT($A$2:A47)</f>
        <v>0.60869565217391308</v>
      </c>
      <c r="F48" s="5">
        <f t="shared" ref="F48" si="12">B41-B48</f>
        <v>3.3999999999999773</v>
      </c>
      <c r="G48" s="5">
        <f>AVERAGE($F$9:F48)</f>
        <v>4.0399999999999965</v>
      </c>
      <c r="H48" s="3" t="str">
        <f t="shared" si="9"/>
        <v>Sun</v>
      </c>
      <c r="I48">
        <f t="shared" si="10"/>
        <v>1</v>
      </c>
      <c r="J48">
        <v>4</v>
      </c>
      <c r="K48">
        <v>4</v>
      </c>
      <c r="L48">
        <v>5</v>
      </c>
      <c r="M48">
        <v>5</v>
      </c>
      <c r="N48">
        <v>1</v>
      </c>
      <c r="O48">
        <v>1</v>
      </c>
      <c r="P48">
        <v>4</v>
      </c>
      <c r="Q48">
        <v>2</v>
      </c>
      <c r="R48">
        <v>3</v>
      </c>
      <c r="S48">
        <v>0</v>
      </c>
    </row>
    <row r="49" spans="1:19" x14ac:dyDescent="0.25">
      <c r="A49" s="1">
        <v>43878</v>
      </c>
      <c r="B49">
        <v>279.60000000000002</v>
      </c>
      <c r="C49" s="5">
        <f>FORECAST(A49,$B$2:B48,$A$2:A48)</f>
        <v>278.50305272895639</v>
      </c>
      <c r="D49" s="5">
        <f t="shared" si="8"/>
        <v>1.2000000000000455</v>
      </c>
      <c r="E49" s="7">
        <f>($B$2-B49)/COUNT($A$2:A48)</f>
        <v>0.5957446808510638</v>
      </c>
      <c r="F49" s="5">
        <f t="shared" ref="F49" si="13">B42-B49</f>
        <v>3.3999999999999773</v>
      </c>
      <c r="G49" s="5">
        <f>AVERAGE($F$9:F49)</f>
        <v>4.0243902439024346</v>
      </c>
      <c r="H49" s="3" t="str">
        <f t="shared" si="9"/>
        <v>Mon</v>
      </c>
      <c r="I49">
        <f t="shared" si="10"/>
        <v>2</v>
      </c>
      <c r="J49">
        <v>4</v>
      </c>
      <c r="K49">
        <v>4</v>
      </c>
      <c r="L49">
        <v>5</v>
      </c>
      <c r="M49">
        <v>5</v>
      </c>
      <c r="N49">
        <v>1</v>
      </c>
      <c r="O49">
        <v>1</v>
      </c>
      <c r="P49">
        <v>8</v>
      </c>
      <c r="Q49">
        <v>0</v>
      </c>
      <c r="R49">
        <v>0</v>
      </c>
      <c r="S49">
        <v>0</v>
      </c>
    </row>
    <row r="50" spans="1:19" x14ac:dyDescent="0.25">
      <c r="A50" s="1">
        <v>43879</v>
      </c>
      <c r="B50">
        <v>278.39999999999998</v>
      </c>
      <c r="C50" s="5">
        <f>FORECAST(A50,$B$2:B49,$A$2:A49)</f>
        <v>277.9888297872385</v>
      </c>
      <c r="D50" s="5">
        <f t="shared" si="8"/>
        <v>0.39999999999997726</v>
      </c>
      <c r="E50" s="7">
        <f>($B$2-B50)/COUNT($A$2:A49)</f>
        <v>0.60833333333333428</v>
      </c>
      <c r="F50" s="5">
        <f t="shared" ref="F50" si="14">B43-B50</f>
        <v>3.8000000000000114</v>
      </c>
      <c r="G50" s="5">
        <f>AVERAGE($F$9:F50)</f>
        <v>4.0190476190476154</v>
      </c>
      <c r="H50" s="3" t="str">
        <f t="shared" si="9"/>
        <v>Tue</v>
      </c>
      <c r="I50">
        <f t="shared" si="10"/>
        <v>3</v>
      </c>
      <c r="J50">
        <v>5</v>
      </c>
      <c r="K50">
        <v>3</v>
      </c>
      <c r="L50">
        <v>3</v>
      </c>
      <c r="M50">
        <v>5</v>
      </c>
      <c r="N50">
        <v>1</v>
      </c>
      <c r="O50">
        <v>0</v>
      </c>
      <c r="P50">
        <v>6</v>
      </c>
      <c r="Q50">
        <v>5</v>
      </c>
      <c r="R50">
        <v>2</v>
      </c>
      <c r="S50">
        <v>1</v>
      </c>
    </row>
    <row r="51" spans="1:19" x14ac:dyDescent="0.25">
      <c r="A51" s="1">
        <v>43880</v>
      </c>
      <c r="B51">
        <v>278</v>
      </c>
      <c r="C51" s="5">
        <f>FORECAST(A51,$B$2:B50,$A$2:A50)</f>
        <v>277.41955782312652</v>
      </c>
      <c r="D51" s="5">
        <f t="shared" si="8"/>
        <v>-0.39999999999997726</v>
      </c>
      <c r="E51" s="7">
        <f>($B$2-B51)/COUNT($A$2:A50)</f>
        <v>0.6040816326530617</v>
      </c>
      <c r="F51" s="5">
        <f t="shared" ref="F51" si="15">B44-B51</f>
        <v>4.1999999999999886</v>
      </c>
      <c r="G51" s="5">
        <f>AVERAGE($F$9:F51)</f>
        <v>4.023255813953484</v>
      </c>
      <c r="H51" s="3" t="str">
        <f t="shared" si="9"/>
        <v>Wed</v>
      </c>
      <c r="I51">
        <f t="shared" si="10"/>
        <v>4</v>
      </c>
      <c r="J51">
        <v>4</v>
      </c>
      <c r="K51">
        <v>3</v>
      </c>
      <c r="L51">
        <v>4</v>
      </c>
      <c r="M51">
        <v>5</v>
      </c>
      <c r="N51">
        <v>1</v>
      </c>
      <c r="O51">
        <v>0</v>
      </c>
      <c r="P51">
        <v>4</v>
      </c>
      <c r="Q51">
        <v>5</v>
      </c>
      <c r="R51">
        <v>4</v>
      </c>
      <c r="S51">
        <v>0</v>
      </c>
    </row>
    <row r="52" spans="1:19" x14ac:dyDescent="0.25">
      <c r="A52" s="1">
        <v>43881</v>
      </c>
      <c r="B52">
        <v>278.39999999999998</v>
      </c>
      <c r="C52" s="5">
        <f>FORECAST(A52,$B$2:B51,$A$2:A51)</f>
        <v>276.86416326530525</v>
      </c>
      <c r="D52" s="5">
        <f t="shared" si="8"/>
        <v>-2.4000000000000341</v>
      </c>
      <c r="E52" s="7">
        <f>($B$2-B52)/COUNT($A$2:A51)</f>
        <v>0.58400000000000096</v>
      </c>
      <c r="F52" s="5">
        <f t="shared" ref="F52" si="16">B45-B52</f>
        <v>3.4000000000000341</v>
      </c>
      <c r="G52" s="5">
        <f>AVERAGE($F$9:F52)</f>
        <v>4.0090909090909062</v>
      </c>
      <c r="H52" s="3" t="str">
        <f t="shared" si="9"/>
        <v>Thu</v>
      </c>
      <c r="I52">
        <f t="shared" si="10"/>
        <v>5</v>
      </c>
      <c r="J52">
        <v>4</v>
      </c>
      <c r="K52">
        <v>5</v>
      </c>
      <c r="L52">
        <v>5</v>
      </c>
      <c r="M52">
        <v>5</v>
      </c>
      <c r="N52">
        <v>1</v>
      </c>
      <c r="O52">
        <v>1</v>
      </c>
      <c r="P52">
        <v>7</v>
      </c>
      <c r="Q52">
        <v>5</v>
      </c>
      <c r="R52">
        <v>1</v>
      </c>
      <c r="S52">
        <v>1</v>
      </c>
    </row>
    <row r="53" spans="1:19" x14ac:dyDescent="0.25">
      <c r="A53" s="1">
        <v>43882</v>
      </c>
      <c r="B53">
        <v>280.8</v>
      </c>
      <c r="C53" s="5">
        <f>FORECAST(A53,$B$2:B52,$A$2:A52)</f>
        <v>276.38415686274675</v>
      </c>
      <c r="D53" s="5">
        <f t="shared" si="8"/>
        <v>0.40000000000003411</v>
      </c>
      <c r="E53" s="7">
        <f>($B$2-B53)/COUNT($A$2:A52)</f>
        <v>0.52549019607843162</v>
      </c>
      <c r="F53" s="5">
        <f t="shared" ref="F53" si="17">B46-B53</f>
        <v>0</v>
      </c>
      <c r="G53" s="5">
        <f>AVERAGE($F$9:F53)</f>
        <v>3.9199999999999968</v>
      </c>
      <c r="H53" s="3" t="str">
        <f t="shared" si="9"/>
        <v>Fri</v>
      </c>
      <c r="I53">
        <f t="shared" si="10"/>
        <v>6</v>
      </c>
      <c r="J53">
        <v>3</v>
      </c>
      <c r="K53">
        <v>4</v>
      </c>
      <c r="L53">
        <v>4</v>
      </c>
      <c r="M53">
        <v>4</v>
      </c>
      <c r="N53">
        <v>1</v>
      </c>
      <c r="O53">
        <v>1</v>
      </c>
      <c r="P53">
        <v>6</v>
      </c>
      <c r="Q53">
        <v>0</v>
      </c>
      <c r="R53">
        <v>0</v>
      </c>
      <c r="S53">
        <v>0</v>
      </c>
    </row>
    <row r="54" spans="1:19" x14ac:dyDescent="0.25">
      <c r="A54" s="1">
        <v>43883</v>
      </c>
      <c r="B54">
        <v>280.39999999999998</v>
      </c>
      <c r="C54" s="5">
        <f>FORECAST(A54,$B$2:B53,$A$2:A53)</f>
        <v>276.12684766214079</v>
      </c>
      <c r="D54" s="5">
        <f t="shared" si="8"/>
        <v>2</v>
      </c>
      <c r="E54" s="7">
        <f>($B$2-B54)/COUNT($A$2:A53)</f>
        <v>0.52307692307692399</v>
      </c>
      <c r="F54" s="5">
        <f t="shared" ref="F54" si="18">B47-B54</f>
        <v>-0.79999999999995453</v>
      </c>
      <c r="G54" s="5">
        <f>AVERAGE($F$9:F54)</f>
        <v>3.817391304347824</v>
      </c>
      <c r="H54" s="3" t="str">
        <f t="shared" si="9"/>
        <v>Sat</v>
      </c>
      <c r="I54">
        <f t="shared" si="10"/>
        <v>7</v>
      </c>
      <c r="J54">
        <v>4</v>
      </c>
      <c r="K54">
        <v>4</v>
      </c>
      <c r="L54">
        <v>4</v>
      </c>
      <c r="M54">
        <v>3</v>
      </c>
      <c r="N54">
        <v>1</v>
      </c>
      <c r="O54">
        <v>1</v>
      </c>
      <c r="P54">
        <v>6</v>
      </c>
      <c r="Q54">
        <v>5</v>
      </c>
      <c r="R54">
        <v>2</v>
      </c>
      <c r="S54">
        <v>1</v>
      </c>
    </row>
    <row r="55" spans="1:19" x14ac:dyDescent="0.25">
      <c r="A55" s="1">
        <v>43884</v>
      </c>
      <c r="B55">
        <v>278.39999999999998</v>
      </c>
      <c r="C55" s="5">
        <f>FORECAST(A55,$B$2:B54,$A$2:A54)</f>
        <v>275.86197387518041</v>
      </c>
      <c r="D55" s="5">
        <f t="shared" si="8"/>
        <v>0.19999999999998863</v>
      </c>
      <c r="E55" s="7">
        <f>($B$2-B55)/COUNT($A$2:A54)</f>
        <v>0.55094339622641597</v>
      </c>
      <c r="F55" s="5">
        <f t="shared" ref="F55" si="19">B48-B55</f>
        <v>1.2000000000000455</v>
      </c>
      <c r="G55" s="5">
        <f>AVERAGE($F$9:F55)</f>
        <v>3.7617021276595737</v>
      </c>
      <c r="H55" s="3" t="str">
        <f t="shared" ref="H55:H65" si="20">TEXT(A55,"ddd")</f>
        <v>Sun</v>
      </c>
      <c r="I55">
        <f t="shared" ref="I55:I65" si="21">WEEKDAY(A55)</f>
        <v>1</v>
      </c>
      <c r="J55">
        <v>4</v>
      </c>
      <c r="K55">
        <v>4</v>
      </c>
      <c r="L55">
        <v>4</v>
      </c>
      <c r="M55">
        <v>4</v>
      </c>
      <c r="N55">
        <v>1</v>
      </c>
      <c r="O55">
        <v>0</v>
      </c>
      <c r="P55">
        <v>5</v>
      </c>
      <c r="Q55">
        <v>4</v>
      </c>
      <c r="R55">
        <v>4</v>
      </c>
      <c r="S55">
        <v>1</v>
      </c>
    </row>
    <row r="56" spans="1:19" x14ac:dyDescent="0.25">
      <c r="A56" s="1">
        <v>43885</v>
      </c>
      <c r="B56">
        <v>278.2</v>
      </c>
      <c r="C56" s="5">
        <f>FORECAST(A56,$B$2:B55,$A$2:A55)</f>
        <v>275.47155835080412</v>
      </c>
      <c r="D56" s="5">
        <f t="shared" si="8"/>
        <v>1.8000000000000114</v>
      </c>
      <c r="E56" s="7">
        <f>($B$2-B56)/COUNT($A$2:A55)</f>
        <v>0.54444444444444506</v>
      </c>
      <c r="F56" s="5">
        <f t="shared" ref="F56" si="22">B49-B56</f>
        <v>1.4000000000000341</v>
      </c>
      <c r="G56" s="5">
        <f>AVERAGE($F$9:F56)</f>
        <v>3.7124999999999999</v>
      </c>
      <c r="H56" s="3" t="str">
        <f t="shared" si="20"/>
        <v>Mon</v>
      </c>
      <c r="I56">
        <f t="shared" si="21"/>
        <v>2</v>
      </c>
      <c r="J56">
        <v>5</v>
      </c>
      <c r="K56">
        <v>4</v>
      </c>
      <c r="L56">
        <v>4</v>
      </c>
      <c r="M56">
        <v>4</v>
      </c>
      <c r="N56">
        <v>1</v>
      </c>
      <c r="O56">
        <v>0</v>
      </c>
      <c r="P56">
        <v>6</v>
      </c>
      <c r="Q56">
        <v>2</v>
      </c>
      <c r="R56">
        <v>5</v>
      </c>
      <c r="S56">
        <v>0</v>
      </c>
    </row>
    <row r="57" spans="1:19" x14ac:dyDescent="0.25">
      <c r="A57" s="1">
        <v>43886</v>
      </c>
      <c r="B57">
        <v>276.39999999999998</v>
      </c>
      <c r="C57" s="5">
        <f>FORECAST(A57,$B$2:B56,$A$2:A56)</f>
        <v>275.09670033670045</v>
      </c>
      <c r="D57" s="5">
        <f t="shared" si="8"/>
        <v>-0.40000000000003411</v>
      </c>
      <c r="E57" s="7">
        <f>($B$2-B57)/COUNT($A$2:A56)</f>
        <v>0.56727272727272815</v>
      </c>
      <c r="F57" s="5">
        <f t="shared" ref="F57" si="23">B50-B57</f>
        <v>2</v>
      </c>
      <c r="G57" s="5">
        <f>AVERAGE($F$9:F57)</f>
        <v>3.677551020408163</v>
      </c>
      <c r="H57" s="3" t="str">
        <f t="shared" si="20"/>
        <v>Tue</v>
      </c>
      <c r="I57">
        <f t="shared" si="21"/>
        <v>3</v>
      </c>
      <c r="J57">
        <v>5</v>
      </c>
      <c r="K57">
        <v>5</v>
      </c>
      <c r="L57">
        <v>4</v>
      </c>
      <c r="M57">
        <v>4</v>
      </c>
      <c r="N57">
        <v>1</v>
      </c>
      <c r="O57">
        <v>0</v>
      </c>
      <c r="P57">
        <v>6</v>
      </c>
      <c r="Q57">
        <v>4</v>
      </c>
      <c r="R57">
        <v>3</v>
      </c>
      <c r="S57">
        <v>0</v>
      </c>
    </row>
    <row r="58" spans="1:19" x14ac:dyDescent="0.25">
      <c r="A58" s="1">
        <v>43887</v>
      </c>
      <c r="B58">
        <v>276.8</v>
      </c>
      <c r="C58" s="5">
        <f>FORECAST(A58,$B$2:B57,$A$2:A57)</f>
        <v>274.62181818181853</v>
      </c>
      <c r="D58" s="5">
        <f t="shared" si="8"/>
        <v>-1.5999999999999659</v>
      </c>
      <c r="E58" s="7">
        <f>($B$2-B58)/COUNT($A$2:A57)</f>
        <v>0.55000000000000016</v>
      </c>
      <c r="F58" s="5">
        <f t="shared" ref="F58" si="24">B51-B58</f>
        <v>1.1999999999999886</v>
      </c>
      <c r="G58" s="5">
        <f>AVERAGE($F$9:F58)</f>
        <v>3.6279999999999997</v>
      </c>
      <c r="H58" s="3" t="str">
        <f t="shared" si="20"/>
        <v>Wed</v>
      </c>
      <c r="I58">
        <f t="shared" si="21"/>
        <v>4</v>
      </c>
      <c r="J58">
        <v>5</v>
      </c>
      <c r="K58">
        <v>5</v>
      </c>
      <c r="L58">
        <v>6</v>
      </c>
      <c r="M58">
        <v>5</v>
      </c>
      <c r="N58">
        <v>1</v>
      </c>
      <c r="O58">
        <v>1</v>
      </c>
      <c r="P58">
        <v>4</v>
      </c>
      <c r="Q58">
        <v>3</v>
      </c>
      <c r="R58">
        <v>3</v>
      </c>
      <c r="S58">
        <v>1</v>
      </c>
    </row>
    <row r="59" spans="1:19" x14ac:dyDescent="0.25">
      <c r="A59" s="1">
        <v>43888</v>
      </c>
      <c r="B59">
        <v>278.39999999999998</v>
      </c>
      <c r="C59" s="5">
        <f>FORECAST(A59,$B$2:B58,$A$2:A58)</f>
        <v>274.20914786967478</v>
      </c>
      <c r="D59" s="5">
        <f t="shared" si="8"/>
        <v>2.7999999999999545</v>
      </c>
      <c r="E59" s="7">
        <f>($B$2-B59)/COUNT($A$2:A58)</f>
        <v>0.51228070175438678</v>
      </c>
      <c r="F59" s="5">
        <f t="shared" ref="F59" si="25">B52-B59</f>
        <v>0</v>
      </c>
      <c r="G59" s="5">
        <f>AVERAGE($F$9:F59)</f>
        <v>3.5568627450980386</v>
      </c>
      <c r="H59" s="3" t="str">
        <f t="shared" si="20"/>
        <v>Thu</v>
      </c>
      <c r="I59">
        <f t="shared" si="21"/>
        <v>5</v>
      </c>
      <c r="J59">
        <v>5</v>
      </c>
      <c r="K59">
        <v>3</v>
      </c>
      <c r="L59">
        <v>3</v>
      </c>
      <c r="M59">
        <v>5</v>
      </c>
      <c r="N59">
        <v>1</v>
      </c>
      <c r="O59">
        <v>0</v>
      </c>
      <c r="P59">
        <v>6</v>
      </c>
      <c r="Q59">
        <v>2</v>
      </c>
      <c r="R59">
        <v>2</v>
      </c>
      <c r="S59">
        <v>1</v>
      </c>
    </row>
    <row r="60" spans="1:19" x14ac:dyDescent="0.25">
      <c r="A60" s="1">
        <v>43889</v>
      </c>
      <c r="B60">
        <v>275.60000000000002</v>
      </c>
      <c r="C60" s="5">
        <f>FORECAST(A60,$B$2:B59,$A$2:A59)</f>
        <v>273.93660012099281</v>
      </c>
      <c r="D60" s="5">
        <f t="shared" si="8"/>
        <v>1.6000000000000227</v>
      </c>
      <c r="E60" s="7">
        <f>($B$2-B60)/COUNT($A$2:A59)</f>
        <v>0.55172413793103448</v>
      </c>
      <c r="F60" s="5">
        <f t="shared" ref="F60" si="26">B53-B60</f>
        <v>5.1999999999999886</v>
      </c>
      <c r="G60" s="5">
        <f>AVERAGE($F$9:F60)</f>
        <v>3.5884615384615377</v>
      </c>
      <c r="H60" s="3" t="str">
        <f t="shared" si="20"/>
        <v>Fri</v>
      </c>
      <c r="I60">
        <f t="shared" si="21"/>
        <v>6</v>
      </c>
      <c r="J60">
        <v>5</v>
      </c>
      <c r="K60">
        <v>2</v>
      </c>
      <c r="L60">
        <v>2</v>
      </c>
      <c r="M60">
        <v>5</v>
      </c>
      <c r="N60">
        <v>1</v>
      </c>
      <c r="O60">
        <v>1</v>
      </c>
      <c r="P60">
        <v>7</v>
      </c>
      <c r="Q60">
        <v>4</v>
      </c>
      <c r="R60">
        <v>3</v>
      </c>
      <c r="S60">
        <v>0</v>
      </c>
    </row>
    <row r="61" spans="1:19" x14ac:dyDescent="0.25">
      <c r="A61" s="1">
        <v>43890</v>
      </c>
      <c r="B61">
        <v>274</v>
      </c>
      <c r="C61" s="5">
        <f>FORECAST(A61,$B$2:B60,$A$2:A60)</f>
        <v>273.49514903565068</v>
      </c>
      <c r="D61" s="5">
        <f t="shared" si="8"/>
        <v>-0.39999999999997726</v>
      </c>
      <c r="E61" s="7">
        <f>($B$2-B61)/COUNT($A$2:A60)</f>
        <v>0.56949152542372916</v>
      </c>
      <c r="F61" s="5">
        <f t="shared" ref="F61" si="27">B54-B61</f>
        <v>6.3999999999999773</v>
      </c>
      <c r="G61" s="5">
        <f>AVERAGE($F$9:F61)</f>
        <v>3.6415094339622631</v>
      </c>
      <c r="H61" s="3" t="str">
        <f t="shared" si="20"/>
        <v>Sat</v>
      </c>
      <c r="I61">
        <f t="shared" si="21"/>
        <v>7</v>
      </c>
      <c r="J61">
        <v>4</v>
      </c>
      <c r="K61">
        <v>4</v>
      </c>
      <c r="L61">
        <v>3</v>
      </c>
      <c r="M61">
        <v>5</v>
      </c>
      <c r="N61">
        <v>1</v>
      </c>
      <c r="O61">
        <v>1</v>
      </c>
      <c r="P61">
        <v>6</v>
      </c>
      <c r="Q61">
        <v>0</v>
      </c>
      <c r="R61">
        <v>0</v>
      </c>
      <c r="S61">
        <v>0</v>
      </c>
    </row>
    <row r="62" spans="1:19" x14ac:dyDescent="0.25">
      <c r="A62" s="1">
        <v>43891</v>
      </c>
      <c r="B62">
        <v>274.39999999999998</v>
      </c>
      <c r="C62" s="5">
        <f>FORECAST(A62,$B$2:B61,$A$2:A61)</f>
        <v>272.97740112994143</v>
      </c>
      <c r="D62" s="5">
        <f t="shared" si="8"/>
        <v>0.19999999999998863</v>
      </c>
      <c r="E62" s="7">
        <f>($B$2-B62)/COUNT($A$2:A61)</f>
        <v>0.55333333333333412</v>
      </c>
      <c r="F62" s="5">
        <f t="shared" ref="F62" si="28">B55-B62</f>
        <v>4</v>
      </c>
      <c r="G62" s="5">
        <f>AVERAGE($F$9:F62)</f>
        <v>3.648148148148147</v>
      </c>
      <c r="H62" s="3" t="str">
        <f t="shared" si="20"/>
        <v>Sun</v>
      </c>
      <c r="I62">
        <f t="shared" si="21"/>
        <v>1</v>
      </c>
      <c r="J62">
        <v>4</v>
      </c>
      <c r="K62">
        <v>4</v>
      </c>
      <c r="L62">
        <v>3</v>
      </c>
      <c r="M62">
        <v>4</v>
      </c>
      <c r="N62">
        <v>1</v>
      </c>
      <c r="O62">
        <v>0</v>
      </c>
      <c r="P62">
        <v>5</v>
      </c>
      <c r="Q62">
        <v>4</v>
      </c>
      <c r="R62">
        <v>4</v>
      </c>
      <c r="S62">
        <v>0</v>
      </c>
    </row>
    <row r="63" spans="1:19" x14ac:dyDescent="0.25">
      <c r="A63" s="1">
        <v>43892</v>
      </c>
      <c r="B63">
        <v>274.2</v>
      </c>
      <c r="C63" s="5">
        <f>FORECAST(A63,$B$2:B62,$A$2:A62)</f>
        <v>272.52010928961681</v>
      </c>
      <c r="D63" s="5">
        <f t="shared" si="8"/>
        <v>0.19999999999998863</v>
      </c>
      <c r="E63" s="7">
        <f>($B$2-B63)/COUNT($A$2:A62)</f>
        <v>0.5475409836065579</v>
      </c>
      <c r="F63" s="5">
        <f t="shared" ref="F63:F64" si="29">B56-B63</f>
        <v>4</v>
      </c>
      <c r="G63" s="5">
        <f>AVERAGE($F$9:F63)</f>
        <v>3.6545454545454534</v>
      </c>
      <c r="H63" s="3" t="str">
        <f t="shared" si="20"/>
        <v>Mon</v>
      </c>
      <c r="I63">
        <f t="shared" si="21"/>
        <v>2</v>
      </c>
      <c r="J63">
        <v>5</v>
      </c>
      <c r="K63">
        <v>3</v>
      </c>
      <c r="L63">
        <v>3</v>
      </c>
      <c r="M63">
        <v>5</v>
      </c>
      <c r="N63">
        <v>1</v>
      </c>
      <c r="O63">
        <v>0</v>
      </c>
      <c r="P63">
        <v>5</v>
      </c>
      <c r="Q63">
        <v>0</v>
      </c>
      <c r="R63">
        <v>0</v>
      </c>
      <c r="S63">
        <v>0</v>
      </c>
    </row>
    <row r="64" spans="1:19" x14ac:dyDescent="0.25">
      <c r="A64" s="1">
        <v>43893</v>
      </c>
      <c r="B64">
        <v>274</v>
      </c>
      <c r="C64" s="5">
        <f>FORECAST(A64,$B$2:B63,$A$2:A63)</f>
        <v>272.08016922263414</v>
      </c>
      <c r="D64" s="5">
        <f t="shared" si="8"/>
        <v>0.80000000000001137</v>
      </c>
      <c r="E64" s="7">
        <f>($B$2-B64)/COUNT($A$2:A63)</f>
        <v>0.54193548387096813</v>
      </c>
      <c r="F64" s="5">
        <f t="shared" si="29"/>
        <v>2.3999999999999773</v>
      </c>
      <c r="G64" s="5">
        <f>AVERAGE($F$9:F64)</f>
        <v>3.6321428571428558</v>
      </c>
      <c r="H64" s="3" t="str">
        <f t="shared" si="20"/>
        <v>Tue</v>
      </c>
      <c r="I64">
        <f t="shared" si="21"/>
        <v>3</v>
      </c>
      <c r="J64">
        <v>4</v>
      </c>
      <c r="K64">
        <v>4</v>
      </c>
      <c r="L64">
        <v>4</v>
      </c>
      <c r="M64">
        <v>5</v>
      </c>
      <c r="N64">
        <v>1</v>
      </c>
      <c r="O64">
        <v>0</v>
      </c>
      <c r="P64">
        <v>8</v>
      </c>
      <c r="Q64">
        <v>5</v>
      </c>
      <c r="R64">
        <v>3</v>
      </c>
      <c r="S64">
        <v>1</v>
      </c>
    </row>
    <row r="65" spans="1:19" x14ac:dyDescent="0.25">
      <c r="A65" s="1">
        <v>43894</v>
      </c>
      <c r="B65">
        <v>273.2</v>
      </c>
      <c r="C65" s="5">
        <f>FORECAST(A65,$B$2:B64,$A$2:A64)</f>
        <v>271.65632360470772</v>
      </c>
      <c r="D65" s="5">
        <f t="shared" si="8"/>
        <v>0</v>
      </c>
      <c r="E65" s="7">
        <f>($B$2-B65)/COUNT($A$2:A64)</f>
        <v>0.54603174603174653</v>
      </c>
      <c r="F65" s="5">
        <f t="shared" ref="F65" si="30">B58-B65</f>
        <v>3.6000000000000227</v>
      </c>
      <c r="G65" s="5">
        <f>AVERAGE($F$9:F65)</f>
        <v>3.6315789473684199</v>
      </c>
      <c r="H65" s="3" t="str">
        <f t="shared" si="20"/>
        <v>Wed</v>
      </c>
      <c r="I65">
        <f t="shared" si="21"/>
        <v>4</v>
      </c>
      <c r="J65">
        <v>4</v>
      </c>
      <c r="K65">
        <v>4</v>
      </c>
      <c r="L65">
        <v>4</v>
      </c>
      <c r="M65">
        <v>5</v>
      </c>
      <c r="N65">
        <v>1</v>
      </c>
      <c r="O65">
        <v>1</v>
      </c>
      <c r="P65">
        <v>6</v>
      </c>
      <c r="Q65">
        <v>0</v>
      </c>
      <c r="R65">
        <v>0</v>
      </c>
      <c r="S65">
        <v>2</v>
      </c>
    </row>
    <row r="66" spans="1:19" x14ac:dyDescent="0.25">
      <c r="A66" s="1">
        <v>43895</v>
      </c>
      <c r="B66">
        <v>273.2</v>
      </c>
      <c r="C66" s="5">
        <f>FORECAST(A66,$B$2:B65,$A$2:A65)</f>
        <v>271.2099206349194</v>
      </c>
      <c r="D66" s="5">
        <f t="shared" ref="D66:D76" si="31">B66-B67</f>
        <v>0</v>
      </c>
      <c r="E66" s="7">
        <f>($B$2-B66)/COUNT($A$2:A65)</f>
        <v>0.53750000000000053</v>
      </c>
      <c r="F66" s="5">
        <f t="shared" ref="F66" si="32">B59-B66</f>
        <v>5.1999999999999886</v>
      </c>
      <c r="G66" s="5">
        <f>AVERAGE($F$9:F66)</f>
        <v>3.6586206896551712</v>
      </c>
      <c r="H66" s="3" t="str">
        <f t="shared" ref="H66:H90" si="33">TEXT(A66,"ddd")</f>
        <v>Thu</v>
      </c>
      <c r="I66">
        <f t="shared" ref="I66:I90" si="34">WEEKDAY(A66)</f>
        <v>5</v>
      </c>
      <c r="J66">
        <v>5</v>
      </c>
      <c r="K66">
        <v>4</v>
      </c>
      <c r="L66">
        <v>5</v>
      </c>
      <c r="M66">
        <v>5</v>
      </c>
      <c r="N66">
        <v>1</v>
      </c>
      <c r="O66">
        <v>0</v>
      </c>
      <c r="P66">
        <v>7</v>
      </c>
      <c r="Q66">
        <v>4</v>
      </c>
      <c r="R66">
        <v>4</v>
      </c>
      <c r="S66">
        <v>1</v>
      </c>
    </row>
    <row r="67" spans="1:19" x14ac:dyDescent="0.25">
      <c r="A67" s="1">
        <v>43896</v>
      </c>
      <c r="B67">
        <v>273.2</v>
      </c>
      <c r="C67" s="5">
        <f>FORECAST(A67,$B$2:B66,$A$2:A66)</f>
        <v>270.79173076922962</v>
      </c>
      <c r="D67" s="5">
        <f t="shared" si="31"/>
        <v>2.3999999999999773</v>
      </c>
      <c r="E67" s="7">
        <f>($B$2-B67)/COUNT($A$2:A66)</f>
        <v>0.52923076923076973</v>
      </c>
      <c r="F67" s="5">
        <f t="shared" ref="F67" si="35">B60-B67</f>
        <v>2.4000000000000341</v>
      </c>
      <c r="G67" s="5">
        <f>AVERAGE($F$9:F67)</f>
        <v>3.6372881355932196</v>
      </c>
      <c r="H67" s="3" t="str">
        <f t="shared" si="33"/>
        <v>Fri</v>
      </c>
      <c r="I67">
        <f t="shared" si="34"/>
        <v>6</v>
      </c>
      <c r="J67">
        <v>4</v>
      </c>
      <c r="K67">
        <v>3</v>
      </c>
      <c r="L67">
        <v>2</v>
      </c>
      <c r="M67">
        <v>5</v>
      </c>
      <c r="N67">
        <v>1</v>
      </c>
      <c r="O67">
        <v>0</v>
      </c>
      <c r="P67">
        <v>6</v>
      </c>
      <c r="Q67">
        <v>5</v>
      </c>
      <c r="R67">
        <v>3</v>
      </c>
      <c r="S67">
        <v>1</v>
      </c>
    </row>
    <row r="68" spans="1:19" x14ac:dyDescent="0.25">
      <c r="A68" s="1">
        <v>43897</v>
      </c>
      <c r="B68">
        <v>270.8</v>
      </c>
      <c r="C68" s="5">
        <f>FORECAST(A68,$B$2:B67,$A$2:A67)</f>
        <v>270.3998135198126</v>
      </c>
      <c r="D68" s="5">
        <f t="shared" si="31"/>
        <v>0.19999999999998863</v>
      </c>
      <c r="E68" s="7">
        <f>($B$2-B68)/COUNT($A$2:A67)</f>
        <v>0.55757575757575772</v>
      </c>
      <c r="F68" s="5">
        <f t="shared" ref="F68" si="36">B61-B68</f>
        <v>3.1999999999999886</v>
      </c>
      <c r="G68" s="5">
        <f>AVERAGE($F$9:F68)</f>
        <v>3.6299999999999994</v>
      </c>
      <c r="H68" s="3" t="str">
        <f t="shared" si="33"/>
        <v>Sat</v>
      </c>
      <c r="I68">
        <f t="shared" si="34"/>
        <v>7</v>
      </c>
      <c r="J68">
        <v>4</v>
      </c>
      <c r="K68">
        <v>3</v>
      </c>
      <c r="L68">
        <v>1</v>
      </c>
      <c r="M68">
        <v>4</v>
      </c>
      <c r="N68">
        <v>1</v>
      </c>
      <c r="O68">
        <v>1</v>
      </c>
      <c r="P68">
        <v>9</v>
      </c>
      <c r="Q68">
        <v>0</v>
      </c>
      <c r="R68">
        <v>0</v>
      </c>
      <c r="S68">
        <v>0</v>
      </c>
    </row>
    <row r="69" spans="1:19" x14ac:dyDescent="0.25">
      <c r="A69" s="1">
        <v>43898</v>
      </c>
      <c r="B69">
        <v>270.60000000000002</v>
      </c>
      <c r="C69" s="5">
        <f>FORECAST(A69,$B$2:B68,$A$2:A68)</f>
        <v>269.88909995477297</v>
      </c>
      <c r="D69" s="5">
        <f t="shared" si="31"/>
        <v>-0.59999999999996589</v>
      </c>
      <c r="E69" s="7">
        <f>($B$2-B69)/COUNT($A$2:A68)</f>
        <v>0.55223880597014929</v>
      </c>
      <c r="F69" s="5">
        <f t="shared" ref="F69" si="37">B62-B69</f>
        <v>3.7999999999999545</v>
      </c>
      <c r="G69" s="5">
        <f>AVERAGE($F$9:F69)</f>
        <v>3.6327868852459</v>
      </c>
      <c r="H69" s="3" t="str">
        <f t="shared" si="33"/>
        <v>Sun</v>
      </c>
      <c r="I69">
        <f t="shared" si="34"/>
        <v>1</v>
      </c>
      <c r="J69">
        <v>3</v>
      </c>
      <c r="K69">
        <v>4</v>
      </c>
      <c r="L69">
        <v>3</v>
      </c>
      <c r="M69">
        <v>4</v>
      </c>
      <c r="N69">
        <v>1</v>
      </c>
      <c r="O69">
        <v>1</v>
      </c>
      <c r="P69">
        <v>4</v>
      </c>
      <c r="Q69">
        <v>5</v>
      </c>
      <c r="R69">
        <v>3</v>
      </c>
      <c r="S69">
        <v>1</v>
      </c>
    </row>
    <row r="70" spans="1:19" x14ac:dyDescent="0.25">
      <c r="A70" s="1">
        <v>43899</v>
      </c>
      <c r="B70">
        <v>271.2</v>
      </c>
      <c r="C70" s="5">
        <f>FORECAST(A70,$B$2:B69,$A$2:A69)</f>
        <v>269.39683933274864</v>
      </c>
      <c r="D70" s="5">
        <f t="shared" si="31"/>
        <v>1</v>
      </c>
      <c r="E70" s="7">
        <f>($B$2-B70)/COUNT($A$2:A69)</f>
        <v>0.53529411764705936</v>
      </c>
      <c r="F70" s="5">
        <f t="shared" ref="F70" si="38">B63-B70</f>
        <v>3</v>
      </c>
      <c r="G70" s="5">
        <f>AVERAGE($F$9:F70)</f>
        <v>3.622580645161289</v>
      </c>
      <c r="H70" s="3" t="str">
        <f t="shared" si="33"/>
        <v>Mon</v>
      </c>
      <c r="I70">
        <f t="shared" si="34"/>
        <v>2</v>
      </c>
      <c r="J70">
        <v>4</v>
      </c>
      <c r="K70">
        <v>3</v>
      </c>
      <c r="L70">
        <v>2</v>
      </c>
      <c r="M70">
        <v>5</v>
      </c>
      <c r="N70">
        <v>1</v>
      </c>
      <c r="O70">
        <v>1</v>
      </c>
      <c r="P70">
        <v>7</v>
      </c>
      <c r="Q70">
        <v>4</v>
      </c>
      <c r="R70">
        <v>3</v>
      </c>
      <c r="S70">
        <v>1</v>
      </c>
    </row>
    <row r="71" spans="1:19" x14ac:dyDescent="0.25">
      <c r="A71" s="1">
        <v>43900</v>
      </c>
      <c r="B71">
        <v>270.2</v>
      </c>
      <c r="C71" s="5">
        <f>FORECAST(A71,$B$2:B70,$A$2:A70)</f>
        <v>268.96820119351833</v>
      </c>
      <c r="D71" s="5">
        <f t="shared" si="31"/>
        <v>0.80000000000001137</v>
      </c>
      <c r="E71" s="7">
        <f>($B$2-B71)/COUNT($A$2:A70)</f>
        <v>0.54202898550724687</v>
      </c>
      <c r="F71" s="5">
        <f t="shared" ref="F71" si="39">B64-B71</f>
        <v>3.8000000000000114</v>
      </c>
      <c r="G71" s="5">
        <f>AVERAGE($F$9:F71)</f>
        <v>3.6253968253968241</v>
      </c>
      <c r="H71" s="3" t="str">
        <f t="shared" si="33"/>
        <v>Tue</v>
      </c>
      <c r="I71">
        <f t="shared" si="34"/>
        <v>3</v>
      </c>
      <c r="J71">
        <v>4</v>
      </c>
      <c r="K71">
        <v>3</v>
      </c>
      <c r="L71">
        <v>2</v>
      </c>
      <c r="M71">
        <v>5</v>
      </c>
      <c r="N71">
        <v>1</v>
      </c>
      <c r="O71">
        <v>0</v>
      </c>
      <c r="P71">
        <v>6</v>
      </c>
      <c r="Q71">
        <v>3</v>
      </c>
      <c r="R71">
        <v>3</v>
      </c>
      <c r="S71">
        <v>2</v>
      </c>
    </row>
    <row r="72" spans="1:19" x14ac:dyDescent="0.25">
      <c r="A72" s="1">
        <v>43901</v>
      </c>
      <c r="B72">
        <v>269.39999999999998</v>
      </c>
      <c r="C72" s="5">
        <f>FORECAST(A72,$B$2:B71,$A$2:A71)</f>
        <v>268.50766045548517</v>
      </c>
      <c r="D72" s="5">
        <f t="shared" si="31"/>
        <v>0.39999999999997726</v>
      </c>
      <c r="E72" s="7">
        <f>($B$2-B72)/COUNT($A$2:A71)</f>
        <v>0.54571428571428637</v>
      </c>
      <c r="F72" s="5">
        <f t="shared" ref="F72" si="40">B65-B72</f>
        <v>3.8000000000000114</v>
      </c>
      <c r="G72" s="5">
        <f>AVERAGE($F$9:F72)</f>
        <v>3.6281249999999989</v>
      </c>
      <c r="H72" s="3" t="str">
        <f t="shared" si="33"/>
        <v>Wed</v>
      </c>
      <c r="I72">
        <f t="shared" si="34"/>
        <v>4</v>
      </c>
      <c r="J72">
        <v>4</v>
      </c>
      <c r="K72">
        <v>3</v>
      </c>
      <c r="L72">
        <v>2</v>
      </c>
      <c r="M72">
        <v>5</v>
      </c>
      <c r="N72">
        <v>1</v>
      </c>
      <c r="O72">
        <v>1</v>
      </c>
      <c r="P72">
        <v>6</v>
      </c>
      <c r="Q72">
        <v>3</v>
      </c>
      <c r="R72">
        <v>3</v>
      </c>
      <c r="S72">
        <v>0</v>
      </c>
    </row>
    <row r="73" spans="1:19" x14ac:dyDescent="0.25">
      <c r="A73" s="1">
        <v>43902</v>
      </c>
      <c r="B73">
        <v>269</v>
      </c>
      <c r="C73" s="5">
        <f>FORECAST(A73,$B$2:B72,$A$2:A72)</f>
        <v>268.028490945675</v>
      </c>
      <c r="D73" s="5">
        <f t="shared" si="31"/>
        <v>0.39999999999997726</v>
      </c>
      <c r="E73" s="7">
        <f>($B$2-B73)/COUNT($A$2:A72)</f>
        <v>0.54366197183098619</v>
      </c>
      <c r="F73" s="5">
        <f t="shared" ref="F73" si="41">B66-B73</f>
        <v>4.1999999999999886</v>
      </c>
      <c r="G73" s="5">
        <f>AVERAGE($F$9:F73)</f>
        <v>3.6369230769230758</v>
      </c>
      <c r="H73" s="3" t="str">
        <f t="shared" si="33"/>
        <v>Thu</v>
      </c>
      <c r="I73">
        <f t="shared" si="34"/>
        <v>5</v>
      </c>
      <c r="J73">
        <v>3</v>
      </c>
      <c r="K73">
        <v>3</v>
      </c>
      <c r="L73">
        <v>2</v>
      </c>
      <c r="M73">
        <v>5</v>
      </c>
      <c r="N73">
        <v>1</v>
      </c>
      <c r="O73">
        <v>1</v>
      </c>
      <c r="P73">
        <v>5</v>
      </c>
      <c r="Q73">
        <v>3</v>
      </c>
      <c r="R73">
        <v>2</v>
      </c>
      <c r="S73">
        <v>1</v>
      </c>
    </row>
    <row r="74" spans="1:19" x14ac:dyDescent="0.25">
      <c r="A74" s="1">
        <v>43903</v>
      </c>
      <c r="B74">
        <v>268.60000000000002</v>
      </c>
      <c r="C74" s="5">
        <f>FORECAST(A74,$B$2:B73,$A$2:A73)</f>
        <v>267.5540688575893</v>
      </c>
      <c r="D74" s="5">
        <f t="shared" si="31"/>
        <v>0.40000000000003411</v>
      </c>
      <c r="E74" s="7">
        <f>($B$2-B74)/COUNT($A$2:A73)</f>
        <v>0.54166666666666663</v>
      </c>
      <c r="F74" s="5">
        <f t="shared" ref="F74" si="42">B67-B74</f>
        <v>4.5999999999999659</v>
      </c>
      <c r="G74" s="5">
        <f>AVERAGE($F$9:F74)</f>
        <v>3.6515151515151496</v>
      </c>
      <c r="H74" s="3" t="str">
        <f t="shared" si="33"/>
        <v>Fri</v>
      </c>
      <c r="I74">
        <f t="shared" si="34"/>
        <v>6</v>
      </c>
      <c r="J74">
        <v>4</v>
      </c>
      <c r="K74">
        <v>4</v>
      </c>
      <c r="L74">
        <v>4</v>
      </c>
      <c r="M74">
        <v>5</v>
      </c>
      <c r="N74">
        <v>1</v>
      </c>
      <c r="O74">
        <v>1</v>
      </c>
      <c r="P74">
        <v>6</v>
      </c>
      <c r="Q74">
        <v>0</v>
      </c>
      <c r="R74">
        <v>0</v>
      </c>
      <c r="S74">
        <v>1</v>
      </c>
    </row>
    <row r="75" spans="1:19" x14ac:dyDescent="0.25">
      <c r="A75" s="1">
        <v>43904</v>
      </c>
      <c r="B75">
        <v>268.2</v>
      </c>
      <c r="C75" s="5">
        <f>FORECAST(A75,$B$2:B74,$A$2:A74)</f>
        <v>267.08409436833972</v>
      </c>
      <c r="D75" s="5">
        <f t="shared" si="31"/>
        <v>1</v>
      </c>
      <c r="E75" s="7">
        <f>($B$2-B75)/COUNT($A$2:A74)</f>
        <v>0.53972602739726072</v>
      </c>
      <c r="F75" s="5">
        <f t="shared" ref="F75" si="43">B68-B75</f>
        <v>2.6000000000000227</v>
      </c>
      <c r="G75" s="5">
        <f>AVERAGE($F$9:F75)</f>
        <v>3.6358208955223867</v>
      </c>
      <c r="H75" s="3" t="str">
        <f t="shared" si="33"/>
        <v>Sat</v>
      </c>
      <c r="I75">
        <f t="shared" si="34"/>
        <v>7</v>
      </c>
      <c r="J75">
        <v>3</v>
      </c>
      <c r="K75">
        <v>4</v>
      </c>
      <c r="L75">
        <v>4</v>
      </c>
      <c r="M75">
        <v>5</v>
      </c>
      <c r="N75">
        <v>1</v>
      </c>
      <c r="O75">
        <v>1</v>
      </c>
      <c r="P75">
        <v>7</v>
      </c>
      <c r="Q75">
        <v>5</v>
      </c>
      <c r="R75">
        <v>3</v>
      </c>
      <c r="S75">
        <v>1</v>
      </c>
    </row>
    <row r="76" spans="1:19" x14ac:dyDescent="0.25">
      <c r="A76" s="1">
        <v>43905</v>
      </c>
      <c r="B76">
        <v>267.2</v>
      </c>
      <c r="C76" s="5">
        <f>FORECAST(A76,$B$2:B75,$A$2:A75)</f>
        <v>266.61828952239739</v>
      </c>
      <c r="D76" s="5">
        <f t="shared" si="31"/>
        <v>0.39999999999997726</v>
      </c>
      <c r="E76" s="7">
        <f>($B$2-B76)/COUNT($A$2:A75)</f>
        <v>0.54594594594594636</v>
      </c>
      <c r="F76" s="5">
        <f t="shared" ref="F76" si="44">B69-B76</f>
        <v>3.4000000000000341</v>
      </c>
      <c r="G76" s="5">
        <f>AVERAGE($F$9:F76)</f>
        <v>3.6323529411764697</v>
      </c>
      <c r="H76" s="3" t="str">
        <f t="shared" si="33"/>
        <v>Sun</v>
      </c>
      <c r="I76">
        <f t="shared" si="34"/>
        <v>1</v>
      </c>
      <c r="J76">
        <v>4</v>
      </c>
      <c r="K76">
        <v>5</v>
      </c>
      <c r="L76">
        <v>4</v>
      </c>
      <c r="M76">
        <v>4</v>
      </c>
      <c r="N76">
        <v>1</v>
      </c>
      <c r="O76">
        <v>1</v>
      </c>
      <c r="P76">
        <v>8</v>
      </c>
      <c r="Q76">
        <v>5</v>
      </c>
      <c r="R76">
        <v>2</v>
      </c>
      <c r="S76">
        <v>0</v>
      </c>
    </row>
    <row r="77" spans="1:19" x14ac:dyDescent="0.25">
      <c r="A77" s="1">
        <v>43906</v>
      </c>
      <c r="B77">
        <v>266.8</v>
      </c>
      <c r="C77" s="5">
        <f>FORECAST(A77,$B$2:B76,$A$2:A76)</f>
        <v>266.12439639639342</v>
      </c>
      <c r="D77" s="5">
        <f t="shared" ref="D77" si="45">B77-B78</f>
        <v>-0.39999999999997726</v>
      </c>
      <c r="E77" s="7">
        <f>($B$2-B77)/COUNT($A$2:A76)</f>
        <v>0.54400000000000015</v>
      </c>
      <c r="F77" s="5">
        <f t="shared" ref="F77" si="46">B70-B77</f>
        <v>4.3999999999999773</v>
      </c>
      <c r="G77" s="5">
        <f>AVERAGE($F$9:F77)</f>
        <v>3.6434782608695642</v>
      </c>
      <c r="H77" s="3" t="str">
        <f t="shared" si="33"/>
        <v>Mon</v>
      </c>
      <c r="I77">
        <f t="shared" si="34"/>
        <v>2</v>
      </c>
      <c r="J77">
        <v>4</v>
      </c>
      <c r="K77">
        <v>5</v>
      </c>
      <c r="L77">
        <v>4</v>
      </c>
      <c r="M77">
        <v>5</v>
      </c>
      <c r="N77">
        <v>1</v>
      </c>
      <c r="O77">
        <v>0</v>
      </c>
      <c r="P77">
        <v>6</v>
      </c>
      <c r="Q77">
        <v>2</v>
      </c>
      <c r="R77">
        <v>2</v>
      </c>
      <c r="S77">
        <v>1</v>
      </c>
    </row>
    <row r="78" spans="1:19" x14ac:dyDescent="0.25">
      <c r="A78" s="1">
        <v>43907</v>
      </c>
      <c r="B78">
        <v>267.2</v>
      </c>
      <c r="C78" s="5">
        <f>FORECAST(A78,$B$2:B77,$A$2:A77)</f>
        <v>265.63564912280344</v>
      </c>
      <c r="D78" s="5">
        <f t="shared" ref="D78" si="47">B78-B79</f>
        <v>0.19999999999998863</v>
      </c>
      <c r="E78" s="7">
        <f>($B$2-B78)/COUNT($A$2:A77)</f>
        <v>0.53157894736842148</v>
      </c>
      <c r="F78" s="5">
        <f t="shared" ref="F78" si="48">B71-B78</f>
        <v>3</v>
      </c>
      <c r="G78" s="5">
        <f>AVERAGE($F$9:F78)</f>
        <v>3.634285714285713</v>
      </c>
      <c r="H78" s="3" t="str">
        <f t="shared" si="33"/>
        <v>Tue</v>
      </c>
      <c r="I78">
        <f t="shared" si="34"/>
        <v>3</v>
      </c>
      <c r="J78">
        <v>5</v>
      </c>
      <c r="K78">
        <v>3</v>
      </c>
      <c r="L78">
        <v>3</v>
      </c>
      <c r="M78">
        <v>5</v>
      </c>
      <c r="N78">
        <v>1</v>
      </c>
      <c r="O78">
        <v>1</v>
      </c>
      <c r="P78">
        <v>4</v>
      </c>
      <c r="Q78">
        <v>2</v>
      </c>
      <c r="R78">
        <v>1</v>
      </c>
      <c r="S78">
        <v>0</v>
      </c>
    </row>
    <row r="79" spans="1:19" x14ac:dyDescent="0.25">
      <c r="A79" s="1">
        <v>43908</v>
      </c>
      <c r="B79">
        <v>267</v>
      </c>
      <c r="C79" s="5">
        <f>FORECAST(A79,$B$2:B78,$A$2:A78)</f>
        <v>265.19330143540719</v>
      </c>
      <c r="D79" s="5">
        <f t="shared" ref="D79" si="49">B79-B80</f>
        <v>-0.39999999999997726</v>
      </c>
      <c r="E79" s="7">
        <f>($B$2-B79)/COUNT($A$2:A78)</f>
        <v>0.52727272727272756</v>
      </c>
      <c r="F79" s="5">
        <f t="shared" ref="F79" si="50">B72-B79</f>
        <v>2.3999999999999773</v>
      </c>
      <c r="G79" s="5">
        <f>AVERAGE($F$9:F79)</f>
        <v>3.616901408450703</v>
      </c>
      <c r="H79" s="3" t="str">
        <f t="shared" si="33"/>
        <v>Wed</v>
      </c>
      <c r="I79">
        <f t="shared" si="34"/>
        <v>4</v>
      </c>
      <c r="J79">
        <v>5</v>
      </c>
      <c r="K79">
        <v>3</v>
      </c>
      <c r="L79">
        <v>3</v>
      </c>
      <c r="M79">
        <v>5</v>
      </c>
      <c r="N79">
        <v>1</v>
      </c>
      <c r="O79">
        <v>0</v>
      </c>
      <c r="P79">
        <v>8</v>
      </c>
      <c r="Q79">
        <v>2</v>
      </c>
      <c r="R79">
        <v>2</v>
      </c>
      <c r="S79">
        <v>0</v>
      </c>
    </row>
    <row r="80" spans="1:19" x14ac:dyDescent="0.25">
      <c r="A80" s="1">
        <v>43909</v>
      </c>
      <c r="B80">
        <v>267.39999999999998</v>
      </c>
      <c r="C80" s="5">
        <f>FORECAST(A80,$B$2:B79,$A$2:A79)</f>
        <v>264.76390276390521</v>
      </c>
      <c r="D80" s="5">
        <f t="shared" ref="D80" si="51">B80-B81</f>
        <v>2.1999999999999886</v>
      </c>
      <c r="E80" s="7">
        <f>($B$2-B80)/COUNT($A$2:A79)</f>
        <v>0.515384615384616</v>
      </c>
      <c r="F80" s="5">
        <f t="shared" ref="F80" si="52">B73-B80</f>
        <v>1.6000000000000227</v>
      </c>
      <c r="G80" s="5">
        <f>AVERAGE($F$9:F80)</f>
        <v>3.5888888888888877</v>
      </c>
      <c r="H80" s="3" t="str">
        <f t="shared" si="33"/>
        <v>Thu</v>
      </c>
      <c r="I80">
        <f t="shared" si="34"/>
        <v>5</v>
      </c>
      <c r="J80">
        <v>5</v>
      </c>
      <c r="K80">
        <v>1</v>
      </c>
      <c r="L80">
        <v>1</v>
      </c>
      <c r="M80">
        <v>4</v>
      </c>
      <c r="N80">
        <v>1</v>
      </c>
      <c r="O80">
        <v>0</v>
      </c>
      <c r="P80">
        <v>4</v>
      </c>
      <c r="Q80">
        <v>2</v>
      </c>
      <c r="R80">
        <v>2</v>
      </c>
      <c r="S80">
        <v>0</v>
      </c>
    </row>
    <row r="81" spans="1:19" x14ac:dyDescent="0.25">
      <c r="A81" s="1">
        <v>43910</v>
      </c>
      <c r="B81">
        <v>265.2</v>
      </c>
      <c r="C81" s="5">
        <f>FORECAST(A81,$B$2:B80,$A$2:A80)</f>
        <v>264.37708536189893</v>
      </c>
      <c r="D81" s="5">
        <f t="shared" ref="D81" si="53">B81-B82</f>
        <v>1.3999999999999773</v>
      </c>
      <c r="E81" s="7">
        <f>($B$2-B81)/COUNT($A$2:A80)</f>
        <v>0.53670886075949409</v>
      </c>
      <c r="F81" s="5">
        <f t="shared" ref="F81" si="54">B74-B81</f>
        <v>3.4000000000000341</v>
      </c>
      <c r="G81" s="5">
        <f>AVERAGE($F$9:F81)</f>
        <v>3.5863013698630133</v>
      </c>
      <c r="H81" s="3" t="str">
        <f t="shared" si="33"/>
        <v>Fri</v>
      </c>
      <c r="I81">
        <f t="shared" si="34"/>
        <v>6</v>
      </c>
      <c r="J81">
        <v>3</v>
      </c>
      <c r="K81">
        <v>1</v>
      </c>
      <c r="L81">
        <v>1</v>
      </c>
      <c r="M81">
        <v>4</v>
      </c>
      <c r="N81">
        <v>1</v>
      </c>
      <c r="O81">
        <v>0</v>
      </c>
      <c r="P81">
        <v>6</v>
      </c>
      <c r="Q81">
        <v>0</v>
      </c>
      <c r="R81">
        <v>0</v>
      </c>
      <c r="S81">
        <v>1</v>
      </c>
    </row>
    <row r="82" spans="1:19" x14ac:dyDescent="0.25">
      <c r="A82" s="1">
        <v>43911</v>
      </c>
      <c r="B82">
        <v>263.8</v>
      </c>
      <c r="C82" s="5">
        <f>FORECAST(A82,$B$2:B81,$A$2:A81)</f>
        <v>263.90044303797549</v>
      </c>
      <c r="D82" s="5">
        <f t="shared" ref="D82" si="55">B82-B83</f>
        <v>0.40000000000003411</v>
      </c>
      <c r="E82" s="7">
        <f>($B$2-B82)/COUNT($A$2:A81)</f>
        <v>0.5475000000000001</v>
      </c>
      <c r="F82" s="5">
        <f t="shared" ref="F82" si="56">B75-B82</f>
        <v>4.3999999999999773</v>
      </c>
      <c r="G82" s="5">
        <f>AVERAGE($F$9:F82)</f>
        <v>3.5972972972972963</v>
      </c>
      <c r="H82" s="3" t="str">
        <f t="shared" si="33"/>
        <v>Sat</v>
      </c>
      <c r="I82">
        <f t="shared" si="34"/>
        <v>7</v>
      </c>
      <c r="J82">
        <v>3</v>
      </c>
      <c r="K82">
        <v>2</v>
      </c>
      <c r="L82">
        <v>2</v>
      </c>
      <c r="M82">
        <v>4</v>
      </c>
      <c r="N82">
        <v>1</v>
      </c>
      <c r="O82">
        <v>0</v>
      </c>
      <c r="P82">
        <v>5</v>
      </c>
      <c r="Q82">
        <v>2</v>
      </c>
      <c r="R82">
        <v>3</v>
      </c>
      <c r="S82">
        <v>1</v>
      </c>
    </row>
    <row r="83" spans="1:19" x14ac:dyDescent="0.25">
      <c r="A83" s="1">
        <v>43912</v>
      </c>
      <c r="B83">
        <v>263.39999999999998</v>
      </c>
      <c r="C83" s="5">
        <f>FORECAST(A83,$B$2:B82,$A$2:A82)</f>
        <v>263.37845679012389</v>
      </c>
      <c r="D83" s="5">
        <f t="shared" ref="D83:D104" si="57">B83-B84</f>
        <v>263.39999999999998</v>
      </c>
      <c r="E83" s="7">
        <f>($B$2-B83)/COUNT($A$2:A82)</f>
        <v>0.54567901234567961</v>
      </c>
      <c r="F83" s="5">
        <f t="shared" ref="F83" si="58">B76-B83</f>
        <v>3.8000000000000114</v>
      </c>
      <c r="G83" s="5">
        <f>AVERAGE($F$9:F83)</f>
        <v>3.5999999999999992</v>
      </c>
      <c r="H83" s="3" t="str">
        <f t="shared" si="33"/>
        <v>Sun</v>
      </c>
      <c r="I83">
        <f t="shared" si="34"/>
        <v>1</v>
      </c>
      <c r="Q83">
        <v>2</v>
      </c>
      <c r="R83">
        <v>3</v>
      </c>
    </row>
    <row r="84" spans="1:19" x14ac:dyDescent="0.25">
      <c r="A84" s="1">
        <v>43913</v>
      </c>
      <c r="C84" s="5">
        <f>FORECAST(A84,$B$2:B83,$A$2:A83)</f>
        <v>262.86239084613408</v>
      </c>
      <c r="H84" s="3" t="str">
        <f t="shared" si="33"/>
        <v>Mon</v>
      </c>
      <c r="I84">
        <f t="shared" si="34"/>
        <v>2</v>
      </c>
    </row>
    <row r="85" spans="1:19" x14ac:dyDescent="0.25">
      <c r="A85" s="1">
        <v>43914</v>
      </c>
      <c r="C85" s="5">
        <f>FORECAST(A85,$B$2:B84,$A$2:A84)</f>
        <v>262.34529300581198</v>
      </c>
      <c r="H85" s="3" t="str">
        <f t="shared" si="33"/>
        <v>Tue</v>
      </c>
      <c r="I85">
        <f t="shared" si="34"/>
        <v>3</v>
      </c>
    </row>
    <row r="86" spans="1:19" x14ac:dyDescent="0.25">
      <c r="A86" s="1">
        <v>43915</v>
      </c>
      <c r="C86" s="5">
        <f>FORECAST(A86,$B$2:B85,$A$2:A85)</f>
        <v>261.82819516548989</v>
      </c>
      <c r="H86" s="3" t="str">
        <f t="shared" si="33"/>
        <v>Wed</v>
      </c>
      <c r="I86">
        <f t="shared" si="34"/>
        <v>4</v>
      </c>
    </row>
    <row r="87" spans="1:19" x14ac:dyDescent="0.25">
      <c r="A87" s="1">
        <v>43916</v>
      </c>
      <c r="C87" s="5">
        <f>FORECAST(A87,$B$2:B86,$A$2:A86)</f>
        <v>261.31109732516779</v>
      </c>
      <c r="H87" s="3" t="str">
        <f t="shared" si="33"/>
        <v>Thu</v>
      </c>
      <c r="I87">
        <f t="shared" si="34"/>
        <v>5</v>
      </c>
    </row>
    <row r="88" spans="1:19" x14ac:dyDescent="0.25">
      <c r="A88" s="1">
        <v>43917</v>
      </c>
      <c r="C88" s="5">
        <f>FORECAST(A88,$B$2:B87,$A$2:A87)</f>
        <v>260.79399948484206</v>
      </c>
      <c r="H88" s="3" t="str">
        <f t="shared" si="33"/>
        <v>Fri</v>
      </c>
      <c r="I88">
        <f t="shared" si="34"/>
        <v>6</v>
      </c>
    </row>
    <row r="89" spans="1:19" x14ac:dyDescent="0.25">
      <c r="A89" s="1">
        <v>43918</v>
      </c>
      <c r="C89" s="5">
        <f>FORECAST(A89,$B$2:B88,$A$2:A88)</f>
        <v>260.27690164451997</v>
      </c>
      <c r="H89" s="3" t="str">
        <f t="shared" si="33"/>
        <v>Sat</v>
      </c>
      <c r="I89">
        <f t="shared" si="34"/>
        <v>7</v>
      </c>
    </row>
    <row r="90" spans="1:19" x14ac:dyDescent="0.25">
      <c r="A90" s="1">
        <v>43919</v>
      </c>
      <c r="C90" s="5">
        <f>FORECAST(A90,$B$2:B89,$A$2:A89)</f>
        <v>259.75980380419787</v>
      </c>
      <c r="H90" s="3" t="str">
        <f t="shared" si="33"/>
        <v>Sun</v>
      </c>
      <c r="I90">
        <f t="shared" si="34"/>
        <v>1</v>
      </c>
    </row>
    <row r="91" spans="1:19" x14ac:dyDescent="0.25">
      <c r="A91" s="1">
        <v>43920</v>
      </c>
      <c r="C91" s="5">
        <f>FORECAST(A91,$B$2:B90,$A$2:A90)</f>
        <v>259.24270596387578</v>
      </c>
    </row>
    <row r="92" spans="1:19" x14ac:dyDescent="0.25">
      <c r="A92" s="1">
        <v>43921</v>
      </c>
      <c r="C92" s="5">
        <f>FORECAST(A92,$B$2:B91,$A$2:A91)</f>
        <v>258.72560812355368</v>
      </c>
    </row>
    <row r="93" spans="1:19" x14ac:dyDescent="0.25">
      <c r="A93" s="1">
        <v>43922</v>
      </c>
      <c r="C93" s="5">
        <f>FORECAST(A93,$B$2:B92,$A$2:A92)</f>
        <v>258.20851028323159</v>
      </c>
    </row>
    <row r="94" spans="1:19" x14ac:dyDescent="0.25">
      <c r="A94" s="1">
        <v>43923</v>
      </c>
      <c r="C94" s="5">
        <f>FORECAST(A94,$B$2:B93,$A$2:A93)</f>
        <v>257.6914124429095</v>
      </c>
    </row>
    <row r="95" spans="1:19" x14ac:dyDescent="0.25">
      <c r="A95" s="1">
        <v>43924</v>
      </c>
      <c r="C95" s="5">
        <f>FORECAST(A95,$B$2:B94,$A$2:A94)</f>
        <v>257.1743146025874</v>
      </c>
    </row>
    <row r="96" spans="1:19" x14ac:dyDescent="0.25">
      <c r="A96" s="1">
        <v>43925</v>
      </c>
      <c r="C96" s="5">
        <f>FORECAST(A96,$B$2:B95,$A$2:A95)</f>
        <v>256.65721676226531</v>
      </c>
    </row>
    <row r="97" spans="1:3" x14ac:dyDescent="0.25">
      <c r="A97" s="1">
        <v>43926</v>
      </c>
      <c r="C97" s="5">
        <f>FORECAST(A97,$B$2:B96,$A$2:A96)</f>
        <v>256.14011892194321</v>
      </c>
    </row>
    <row r="98" spans="1:3" x14ac:dyDescent="0.25">
      <c r="A98" s="1">
        <v>43927</v>
      </c>
      <c r="C98" s="5">
        <f>FORECAST(A98,$B$2:B97,$A$2:A97)</f>
        <v>255.62302108162112</v>
      </c>
    </row>
    <row r="99" spans="1:3" x14ac:dyDescent="0.25">
      <c r="A99" s="1">
        <v>43928</v>
      </c>
      <c r="C99" s="5">
        <f>FORECAST(A99,$B$2:B98,$A$2:A98)</f>
        <v>255.10592324129539</v>
      </c>
    </row>
    <row r="100" spans="1:3" x14ac:dyDescent="0.25">
      <c r="A100" s="1">
        <v>43929</v>
      </c>
      <c r="C100" s="5">
        <f>FORECAST(A100,$B$2:B99,$A$2:A99)</f>
        <v>254.58882540097329</v>
      </c>
    </row>
    <row r="101" spans="1:3" x14ac:dyDescent="0.25">
      <c r="A101" s="1">
        <v>43930</v>
      </c>
      <c r="C101" s="5">
        <f>FORECAST(A101,$B$2:B100,$A$2:A100)</f>
        <v>254.0717275606512</v>
      </c>
    </row>
    <row r="102" spans="1:3" x14ac:dyDescent="0.25">
      <c r="A102" s="1">
        <v>43931</v>
      </c>
      <c r="C102" s="5">
        <f>FORECAST(A102,$B$2:B101,$A$2:A101)</f>
        <v>253.5546297203291</v>
      </c>
    </row>
    <row r="103" spans="1:3" x14ac:dyDescent="0.25">
      <c r="A103" s="1">
        <v>43932</v>
      </c>
      <c r="C103" s="5">
        <f>FORECAST(A103,$B$2:B102,$A$2:A102)</f>
        <v>253.03753188000701</v>
      </c>
    </row>
    <row r="104" spans="1:3" x14ac:dyDescent="0.25">
      <c r="A104" s="1">
        <v>43933</v>
      </c>
      <c r="C104" s="5">
        <f>FORECAST(A104,$B$2:B103,$A$2:A103)</f>
        <v>252.52043403968491</v>
      </c>
    </row>
    <row r="105" spans="1:3" x14ac:dyDescent="0.25">
      <c r="A105" s="1">
        <v>43934</v>
      </c>
      <c r="C105" s="5">
        <f>FORECAST(A105,$B$2:B104,$A$2:A104)</f>
        <v>252.00333619936282</v>
      </c>
    </row>
    <row r="106" spans="1:3" x14ac:dyDescent="0.25">
      <c r="A106" s="1">
        <v>43935</v>
      </c>
      <c r="C106" s="5">
        <f>FORECAST(A106,$B$2:B105,$A$2:A105)</f>
        <v>251.48623835904073</v>
      </c>
    </row>
    <row r="107" spans="1:3" x14ac:dyDescent="0.25">
      <c r="A107" s="1">
        <v>43936</v>
      </c>
      <c r="C107" s="5">
        <f>FORECAST(A107,$B$2:B106,$A$2:A106)</f>
        <v>250.96914051871863</v>
      </c>
    </row>
    <row r="108" spans="1:3" x14ac:dyDescent="0.25">
      <c r="A108" s="1">
        <v>43937</v>
      </c>
      <c r="C108" s="5">
        <f>FORECAST(A108,$B$2:B107,$A$2:A107)</f>
        <v>250.45204267839654</v>
      </c>
    </row>
    <row r="109" spans="1:3" x14ac:dyDescent="0.25">
      <c r="A109" s="1">
        <v>43938</v>
      </c>
      <c r="C109" s="5">
        <f>FORECAST(A109,$B$2:B108,$A$2:A108)</f>
        <v>249.93494483807081</v>
      </c>
    </row>
    <row r="110" spans="1:3" x14ac:dyDescent="0.25">
      <c r="A110" s="1">
        <v>43939</v>
      </c>
      <c r="C110" s="5">
        <f>FORECAST(A110,$B$2:B109,$A$2:A109)</f>
        <v>249.41784699774871</v>
      </c>
    </row>
    <row r="111" spans="1:3" x14ac:dyDescent="0.25">
      <c r="A111" s="1">
        <v>43940</v>
      </c>
      <c r="C111" s="5">
        <f>FORECAST(A111,$B$2:B110,$A$2:A110)</f>
        <v>248.90074915742662</v>
      </c>
    </row>
    <row r="112" spans="1:3" x14ac:dyDescent="0.25">
      <c r="A112" s="1">
        <v>43941</v>
      </c>
      <c r="C112" s="5">
        <f>FORECAST(A112,$B$2:B111,$A$2:A111)</f>
        <v>248.38365131710452</v>
      </c>
    </row>
    <row r="113" spans="1:3" x14ac:dyDescent="0.25">
      <c r="A113" s="1">
        <v>43942</v>
      </c>
      <c r="C113" s="5">
        <f>FORECAST(A113,$B$2:B112,$A$2:A112)</f>
        <v>247.86655347678243</v>
      </c>
    </row>
    <row r="114" spans="1:3" x14ac:dyDescent="0.25">
      <c r="A114" s="1">
        <v>43943</v>
      </c>
      <c r="C114" s="5">
        <f>FORECAST(A114,$B$2:B113,$A$2:A113)</f>
        <v>247.34945563646033</v>
      </c>
    </row>
    <row r="115" spans="1:3" x14ac:dyDescent="0.25">
      <c r="A115" s="1">
        <v>43944</v>
      </c>
      <c r="C115" s="5">
        <f>FORECAST(A115,$B$2:B114,$A$2:A114)</f>
        <v>246.83235779613824</v>
      </c>
    </row>
    <row r="116" spans="1:3" x14ac:dyDescent="0.25">
      <c r="A116" s="1">
        <v>43945</v>
      </c>
      <c r="C116" s="5">
        <f>FORECAST(A116,$B$2:B115,$A$2:A115)</f>
        <v>246.31525995581615</v>
      </c>
    </row>
    <row r="117" spans="1:3" x14ac:dyDescent="0.25">
      <c r="A117" s="1">
        <v>43946</v>
      </c>
      <c r="C117" s="5">
        <f>FORECAST(A117,$B$2:B116,$A$2:A116)</f>
        <v>245.79816211549405</v>
      </c>
    </row>
    <row r="118" spans="1:3" x14ac:dyDescent="0.25">
      <c r="A118" s="1">
        <v>43947</v>
      </c>
      <c r="C118" s="5">
        <f>FORECAST(A118,$B$2:B117,$A$2:A117)</f>
        <v>245.28106427517196</v>
      </c>
    </row>
    <row r="119" spans="1:3" x14ac:dyDescent="0.25">
      <c r="A119" s="1">
        <v>43948</v>
      </c>
      <c r="C119" s="5">
        <f>FORECAST(A119,$B$2:B118,$A$2:A118)</f>
        <v>244.76396643484986</v>
      </c>
    </row>
    <row r="120" spans="1:3" x14ac:dyDescent="0.25">
      <c r="A120" s="1">
        <v>43949</v>
      </c>
      <c r="C120" s="5">
        <f>FORECAST(A120,$B$2:B119,$A$2:A119)</f>
        <v>244.24686859452413</v>
      </c>
    </row>
    <row r="121" spans="1:3" x14ac:dyDescent="0.25">
      <c r="A121" s="1">
        <v>43950</v>
      </c>
      <c r="C121" s="5">
        <f>FORECAST(A121,$B$2:B120,$A$2:A120)</f>
        <v>243.72977075420204</v>
      </c>
    </row>
    <row r="122" spans="1:3" x14ac:dyDescent="0.25">
      <c r="A122" s="1">
        <v>43951</v>
      </c>
      <c r="C122" s="5">
        <f>FORECAST(A122,$B$2:B121,$A$2:A121)</f>
        <v>243.21267291387994</v>
      </c>
    </row>
    <row r="123" spans="1:3" x14ac:dyDescent="0.25">
      <c r="A123" s="1">
        <v>43952</v>
      </c>
      <c r="C123" s="5">
        <f>FORECAST(A123,$B$2:B122,$A$2:A122)</f>
        <v>242.69557507355785</v>
      </c>
    </row>
    <row r="124" spans="1:3" x14ac:dyDescent="0.25">
      <c r="A124" s="1">
        <v>43953</v>
      </c>
      <c r="C124" s="5">
        <f>FORECAST(A124,$B$2:B123,$A$2:A123)</f>
        <v>242.17847723323575</v>
      </c>
    </row>
    <row r="125" spans="1:3" x14ac:dyDescent="0.25">
      <c r="A125" s="1">
        <v>43954</v>
      </c>
      <c r="C125" s="5">
        <f>FORECAST(A125,$B$2:B124,$A$2:A124)</f>
        <v>241.66137939291366</v>
      </c>
    </row>
    <row r="126" spans="1:3" x14ac:dyDescent="0.25">
      <c r="A126" s="1">
        <v>43955</v>
      </c>
      <c r="C126" s="5">
        <f>FORECAST(A126,$B$2:B125,$A$2:A125)</f>
        <v>241.14428155259156</v>
      </c>
    </row>
    <row r="127" spans="1:3" x14ac:dyDescent="0.25">
      <c r="A127" s="1">
        <v>43956</v>
      </c>
      <c r="C127" s="5">
        <f>FORECAST(A127,$B$2:B126,$A$2:A126)</f>
        <v>240.62718371226947</v>
      </c>
    </row>
    <row r="128" spans="1:3" x14ac:dyDescent="0.25">
      <c r="A128" s="1">
        <v>43957</v>
      </c>
      <c r="C128" s="5">
        <f>FORECAST(A128,$B$2:B127,$A$2:A127)</f>
        <v>240.11008587194738</v>
      </c>
    </row>
    <row r="129" spans="1:3" x14ac:dyDescent="0.25">
      <c r="A129" s="1">
        <v>43958</v>
      </c>
      <c r="C129" s="5">
        <f>FORECAST(A129,$B$2:B128,$A$2:A128)</f>
        <v>239.59298803162528</v>
      </c>
    </row>
    <row r="130" spans="1:3" x14ac:dyDescent="0.25">
      <c r="A130" s="1">
        <v>43959</v>
      </c>
      <c r="C130" s="5">
        <f>FORECAST(A130,$B$2:B129,$A$2:A129)</f>
        <v>239.07589019129955</v>
      </c>
    </row>
    <row r="131" spans="1:3" x14ac:dyDescent="0.25">
      <c r="A131" s="1">
        <v>43960</v>
      </c>
      <c r="C131" s="5">
        <f>FORECAST(A131,$B$2:B130,$A$2:A130)</f>
        <v>238.55879235097746</v>
      </c>
    </row>
    <row r="132" spans="1:3" x14ac:dyDescent="0.25">
      <c r="A132" s="1">
        <v>43961</v>
      </c>
      <c r="C132" s="5">
        <f>FORECAST(A132,$B$2:B131,$A$2:A131)</f>
        <v>238.04169451065536</v>
      </c>
    </row>
    <row r="133" spans="1:3" x14ac:dyDescent="0.25">
      <c r="A133" s="1">
        <v>43962</v>
      </c>
      <c r="C133" s="5">
        <f>FORECAST(A133,$B$2:B132,$A$2:A132)</f>
        <v>237.52459667033327</v>
      </c>
    </row>
    <row r="134" spans="1:3" x14ac:dyDescent="0.25">
      <c r="A134" s="1">
        <v>43963</v>
      </c>
      <c r="C134" s="5">
        <f>FORECAST(A134,$B$2:B133,$A$2:A133)</f>
        <v>237.00749883001117</v>
      </c>
    </row>
    <row r="135" spans="1:3" x14ac:dyDescent="0.25">
      <c r="A135" s="1">
        <v>43964</v>
      </c>
      <c r="C135" s="5">
        <f>FORECAST(A135,$B$2:B134,$A$2:A134)</f>
        <v>236.49040098968908</v>
      </c>
    </row>
    <row r="136" spans="1:3" x14ac:dyDescent="0.25">
      <c r="A136" s="1">
        <v>43965</v>
      </c>
      <c r="C136" s="5">
        <f>FORECAST(A136,$B$2:B135,$A$2:A135)</f>
        <v>235.97330314936698</v>
      </c>
    </row>
    <row r="137" spans="1:3" x14ac:dyDescent="0.25">
      <c r="A137" s="1">
        <v>43966</v>
      </c>
      <c r="C137" s="5">
        <f>FORECAST(A137,$B$2:B136,$A$2:A136)</f>
        <v>235.45620530904489</v>
      </c>
    </row>
    <row r="138" spans="1:3" x14ac:dyDescent="0.25">
      <c r="A138" s="1">
        <v>43967</v>
      </c>
      <c r="C138" s="5">
        <f>FORECAST(A138,$B$2:B137,$A$2:A137)</f>
        <v>234.9391074687228</v>
      </c>
    </row>
    <row r="139" spans="1:3" x14ac:dyDescent="0.25">
      <c r="A139" s="1">
        <v>43968</v>
      </c>
      <c r="C139" s="5">
        <f>FORECAST(A139,$B$2:B138,$A$2:A138)</f>
        <v>234.4220096284007</v>
      </c>
    </row>
    <row r="140" spans="1:3" x14ac:dyDescent="0.25">
      <c r="A140" s="1">
        <v>43969</v>
      </c>
      <c r="C140" s="5">
        <f>FORECAST(A140,$B$2:B139,$A$2:A139)</f>
        <v>233.90491178807497</v>
      </c>
    </row>
    <row r="141" spans="1:3" x14ac:dyDescent="0.25">
      <c r="A141" s="1">
        <v>43970</v>
      </c>
      <c r="C141" s="5">
        <f>FORECAST(A141,$B$2:B140,$A$2:A140)</f>
        <v>233.38781394775287</v>
      </c>
    </row>
    <row r="142" spans="1:3" x14ac:dyDescent="0.25">
      <c r="A142" s="1">
        <v>43971</v>
      </c>
      <c r="C142" s="5">
        <f>FORECAST(A142,$B$2:B141,$A$2:A141)</f>
        <v>232.87071610743078</v>
      </c>
    </row>
    <row r="143" spans="1:3" x14ac:dyDescent="0.25">
      <c r="A143" s="1">
        <v>43972</v>
      </c>
      <c r="C143" s="5">
        <f>FORECAST(A143,$B$2:B142,$A$2:A142)</f>
        <v>232.35361826710869</v>
      </c>
    </row>
    <row r="144" spans="1:3" x14ac:dyDescent="0.25">
      <c r="A144" s="1">
        <v>43973</v>
      </c>
      <c r="C144" s="5">
        <f>FORECAST(A144,$B$2:B143,$A$2:A143)</f>
        <v>231.83652042678659</v>
      </c>
    </row>
    <row r="145" spans="1:3" x14ac:dyDescent="0.25">
      <c r="A145" s="1">
        <v>43974</v>
      </c>
      <c r="C145" s="5">
        <f>FORECAST(A145,$B$2:B144,$A$2:A144)</f>
        <v>231.3194225864645</v>
      </c>
    </row>
    <row r="146" spans="1:3" x14ac:dyDescent="0.25">
      <c r="A146" s="1">
        <v>43975</v>
      </c>
      <c r="C146" s="5">
        <f>FORECAST(A146,$B$2:B145,$A$2:A145)</f>
        <v>230.8023247461424</v>
      </c>
    </row>
    <row r="147" spans="1:3" x14ac:dyDescent="0.25">
      <c r="A147" s="1">
        <v>43976</v>
      </c>
      <c r="C147" s="5">
        <f>FORECAST(A147,$B$2:B146,$A$2:A146)</f>
        <v>230.28522690582031</v>
      </c>
    </row>
    <row r="148" spans="1:3" x14ac:dyDescent="0.25">
      <c r="A148" s="1">
        <v>43977</v>
      </c>
      <c r="C148" s="5">
        <f>FORECAST(A148,$B$2:B147,$A$2:A147)</f>
        <v>229.76812906549821</v>
      </c>
    </row>
    <row r="149" spans="1:3" x14ac:dyDescent="0.25">
      <c r="A149" s="1">
        <v>43978</v>
      </c>
      <c r="C149" s="5">
        <f>FORECAST(A149,$B$2:B148,$A$2:A148)</f>
        <v>229.25103122517612</v>
      </c>
    </row>
    <row r="150" spans="1:3" x14ac:dyDescent="0.25">
      <c r="A150" s="1">
        <v>43979</v>
      </c>
      <c r="C150" s="5">
        <f>FORECAST(A150,$B$2:B149,$A$2:A149)</f>
        <v>228.73393338485403</v>
      </c>
    </row>
    <row r="151" spans="1:3" x14ac:dyDescent="0.25">
      <c r="A151" s="1">
        <v>43980</v>
      </c>
      <c r="C151" s="5">
        <f>FORECAST(A151,$B$2:B150,$A$2:A150)</f>
        <v>228.21683554452829</v>
      </c>
    </row>
    <row r="152" spans="1:3" x14ac:dyDescent="0.25">
      <c r="A152" s="1">
        <v>43981</v>
      </c>
      <c r="C152" s="5">
        <f>FORECAST(A152,$B$2:B151,$A$2:A151)</f>
        <v>227.6997377042062</v>
      </c>
    </row>
    <row r="153" spans="1:3" x14ac:dyDescent="0.25">
      <c r="A153" s="1">
        <v>43982</v>
      </c>
      <c r="C153" s="5">
        <f>FORECAST(A153,$B$2:B152,$A$2:A152)</f>
        <v>227.18263986388411</v>
      </c>
    </row>
    <row r="154" spans="1:3" x14ac:dyDescent="0.25">
      <c r="A154" s="1">
        <v>43983</v>
      </c>
      <c r="C154" s="5">
        <f>FORECAST(A154,$B$2:B153,$A$2:A153)</f>
        <v>226.66554202356201</v>
      </c>
    </row>
    <row r="155" spans="1:3" x14ac:dyDescent="0.25">
      <c r="A155" s="1">
        <v>43984</v>
      </c>
      <c r="C155" s="5">
        <f>FORECAST(A155,$B$2:B154,$A$2:A154)</f>
        <v>226.14844418323992</v>
      </c>
    </row>
    <row r="156" spans="1:3" x14ac:dyDescent="0.25">
      <c r="A156" s="1">
        <v>43985</v>
      </c>
      <c r="C156" s="5">
        <f>FORECAST(A156,$B$2:B155,$A$2:A155)</f>
        <v>225.63134634291782</v>
      </c>
    </row>
    <row r="157" spans="1:3" x14ac:dyDescent="0.25">
      <c r="A157" s="1">
        <v>43986</v>
      </c>
      <c r="C157" s="5">
        <f>FORECAST(A157,$B$2:B156,$A$2:A156)</f>
        <v>225.11424850259573</v>
      </c>
    </row>
    <row r="158" spans="1:3" x14ac:dyDescent="0.25">
      <c r="A158" s="1">
        <v>43987</v>
      </c>
      <c r="C158" s="5">
        <f>FORECAST(A158,$B$2:B157,$A$2:A157)</f>
        <v>224.59715066227363</v>
      </c>
    </row>
    <row r="159" spans="1:3" x14ac:dyDescent="0.25">
      <c r="A159" s="1">
        <v>43988</v>
      </c>
      <c r="C159" s="5">
        <f>FORECAST(A159,$B$2:B158,$A$2:A158)</f>
        <v>224.08005282195154</v>
      </c>
    </row>
    <row r="160" spans="1:3" x14ac:dyDescent="0.25">
      <c r="A160" s="1">
        <v>43989</v>
      </c>
      <c r="C160" s="5">
        <f>FORECAST(A160,$B$2:B159,$A$2:A159)</f>
        <v>223.56295498162945</v>
      </c>
    </row>
    <row r="161" spans="1:3" x14ac:dyDescent="0.25">
      <c r="A161" s="1">
        <v>43990</v>
      </c>
      <c r="C161" s="5">
        <f>FORECAST(A161,$B$2:B160,$A$2:A160)</f>
        <v>223.04585714130371</v>
      </c>
    </row>
    <row r="162" spans="1:3" x14ac:dyDescent="0.25">
      <c r="A162" s="1">
        <v>43991</v>
      </c>
      <c r="C162" s="5">
        <f>FORECAST(A162,$B$2:B161,$A$2:A161)</f>
        <v>222.52875930098162</v>
      </c>
    </row>
    <row r="163" spans="1:3" x14ac:dyDescent="0.25">
      <c r="A163" s="1">
        <v>43992</v>
      </c>
      <c r="C163" s="5">
        <f>FORECAST(A163,$B$2:B162,$A$2:A162)</f>
        <v>222.01166146065952</v>
      </c>
    </row>
    <row r="164" spans="1:3" x14ac:dyDescent="0.25">
      <c r="A164" s="1">
        <v>43993</v>
      </c>
      <c r="C164" s="5">
        <f>FORECAST(A164,$B$2:B163,$A$2:A163)</f>
        <v>221.49456362033743</v>
      </c>
    </row>
    <row r="165" spans="1:3" x14ac:dyDescent="0.25">
      <c r="A165" s="1">
        <v>43994</v>
      </c>
      <c r="C165" s="5">
        <f>FORECAST(A165,$B$2:B164,$A$2:A164)</f>
        <v>220.97746578001534</v>
      </c>
    </row>
    <row r="166" spans="1:3" x14ac:dyDescent="0.25">
      <c r="A166" s="1">
        <v>43995</v>
      </c>
      <c r="C166" s="5">
        <f>FORECAST(A166,$B$2:B165,$A$2:A165)</f>
        <v>220.46036793969324</v>
      </c>
    </row>
    <row r="167" spans="1:3" x14ac:dyDescent="0.25">
      <c r="A167" s="1">
        <v>43996</v>
      </c>
      <c r="C167" s="5">
        <f>FORECAST(A167,$B$2:B166,$A$2:A166)</f>
        <v>219.94327009937115</v>
      </c>
    </row>
    <row r="168" spans="1:3" x14ac:dyDescent="0.25">
      <c r="A168" s="1">
        <v>43997</v>
      </c>
      <c r="C168" s="5">
        <f>FORECAST(A168,$B$2:B167,$A$2:A167)</f>
        <v>219.42617225904905</v>
      </c>
    </row>
    <row r="169" spans="1:3" x14ac:dyDescent="0.25">
      <c r="A169" s="1">
        <v>43998</v>
      </c>
      <c r="C169" s="5">
        <f>FORECAST(A169,$B$2:B168,$A$2:A168)</f>
        <v>218.90907441872696</v>
      </c>
    </row>
    <row r="170" spans="1:3" x14ac:dyDescent="0.25">
      <c r="A170" s="1">
        <v>43999</v>
      </c>
      <c r="C170" s="5">
        <f>FORECAST(A170,$B$2:B169,$A$2:A169)</f>
        <v>218.39197657840486</v>
      </c>
    </row>
    <row r="171" spans="1:3" x14ac:dyDescent="0.25">
      <c r="A171" s="1">
        <v>44000</v>
      </c>
      <c r="C171" s="5">
        <f>FORECAST(A171,$B$2:B170,$A$2:A170)</f>
        <v>217.87487873807913</v>
      </c>
    </row>
    <row r="172" spans="1:3" x14ac:dyDescent="0.25">
      <c r="A172" s="1">
        <v>44001</v>
      </c>
      <c r="C172" s="5">
        <f>FORECAST(A172,$B$2:B171,$A$2:A171)</f>
        <v>217.35778089775704</v>
      </c>
    </row>
    <row r="173" spans="1:3" x14ac:dyDescent="0.25">
      <c r="A173" s="1">
        <v>44002</v>
      </c>
      <c r="C173" s="5">
        <f>FORECAST(A173,$B$2:B172,$A$2:A172)</f>
        <v>216.84068305743494</v>
      </c>
    </row>
    <row r="174" spans="1:3" x14ac:dyDescent="0.25">
      <c r="A174" s="1">
        <v>44003</v>
      </c>
      <c r="C174" s="5">
        <f>FORECAST(A174,$B$2:B173,$A$2:A173)</f>
        <v>216.32358521711285</v>
      </c>
    </row>
    <row r="175" spans="1:3" x14ac:dyDescent="0.25">
      <c r="A175" s="1">
        <v>44004</v>
      </c>
      <c r="C175" s="5">
        <f>FORECAST(A175,$B$2:B174,$A$2:A174)</f>
        <v>215.80648737679076</v>
      </c>
    </row>
    <row r="176" spans="1:3" x14ac:dyDescent="0.25">
      <c r="A176" s="1">
        <v>44005</v>
      </c>
      <c r="C176" s="5">
        <f>FORECAST(A176,$B$2:B175,$A$2:A175)</f>
        <v>215.28938953646866</v>
      </c>
    </row>
    <row r="177" spans="1:3" x14ac:dyDescent="0.25">
      <c r="A177" s="1">
        <v>44006</v>
      </c>
      <c r="C177" s="5">
        <f>FORECAST(A177,$B$2:B176,$A$2:A176)</f>
        <v>214.77229169614657</v>
      </c>
    </row>
    <row r="178" spans="1:3" x14ac:dyDescent="0.25">
      <c r="A178" s="1">
        <v>44007</v>
      </c>
      <c r="C178" s="5">
        <f>FORECAST(A178,$B$2:B177,$A$2:A177)</f>
        <v>214.25519385582447</v>
      </c>
    </row>
    <row r="179" spans="1:3" x14ac:dyDescent="0.25">
      <c r="A179" s="1">
        <v>44008</v>
      </c>
      <c r="C179" s="5">
        <f>FORECAST(A179,$B$2:B178,$A$2:A178)</f>
        <v>213.73809601550238</v>
      </c>
    </row>
    <row r="180" spans="1:3" x14ac:dyDescent="0.25">
      <c r="A180" s="1">
        <v>44009</v>
      </c>
      <c r="C180" s="5">
        <f>FORECAST(A180,$B$2:B179,$A$2:A179)</f>
        <v>213.22099817518028</v>
      </c>
    </row>
    <row r="181" spans="1:3" x14ac:dyDescent="0.25">
      <c r="A181" s="1">
        <v>44010</v>
      </c>
      <c r="C181" s="5">
        <f>FORECAST(A181,$B$2:B180,$A$2:A180)</f>
        <v>212.70390033485819</v>
      </c>
    </row>
    <row r="182" spans="1:3" x14ac:dyDescent="0.25">
      <c r="A182" s="1">
        <v>44011</v>
      </c>
      <c r="C182" s="5">
        <f>FORECAST(A182,$B$2:B181,$A$2:A181)</f>
        <v>212.18680249453246</v>
      </c>
    </row>
    <row r="183" spans="1:3" x14ac:dyDescent="0.25">
      <c r="A183" s="1">
        <v>44012</v>
      </c>
      <c r="C183" s="5">
        <f>FORECAST(A183,$B$2:B182,$A$2:A182)</f>
        <v>211.66970465421036</v>
      </c>
    </row>
    <row r="184" spans="1:3" x14ac:dyDescent="0.25">
      <c r="A184" s="1">
        <v>44013</v>
      </c>
      <c r="C184" s="5">
        <f>FORECAST(A184,$B$2:B183,$A$2:A183)</f>
        <v>211.15260681388827</v>
      </c>
    </row>
    <row r="185" spans="1:3" x14ac:dyDescent="0.25">
      <c r="A185" s="1"/>
      <c r="C185" s="5"/>
    </row>
    <row r="186" spans="1:3" x14ac:dyDescent="0.25">
      <c r="A186" s="1"/>
      <c r="C186" s="5"/>
    </row>
    <row r="187" spans="1:3" x14ac:dyDescent="0.25">
      <c r="A187" s="1"/>
      <c r="C187" s="5"/>
    </row>
    <row r="188" spans="1:3" x14ac:dyDescent="0.25">
      <c r="A188" s="1"/>
      <c r="C188" s="5"/>
    </row>
    <row r="189" spans="1:3" x14ac:dyDescent="0.25">
      <c r="A189" s="1"/>
      <c r="C189" s="5"/>
    </row>
    <row r="190" spans="1:3" x14ac:dyDescent="0.25">
      <c r="A190" s="1"/>
      <c r="C190" s="5"/>
    </row>
    <row r="191" spans="1:3" x14ac:dyDescent="0.25">
      <c r="A191" s="1"/>
      <c r="C191" s="5"/>
    </row>
  </sheetData>
  <pageMargins left="0.7" right="0.7" top="0.75" bottom="0.75" header="0.3" footer="0.3"/>
  <pageSetup orientation="portrait" horizontalDpi="4294967293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Stanly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Hill</dc:creator>
  <cp:lastModifiedBy>Zach Hill</cp:lastModifiedBy>
  <dcterms:created xsi:type="dcterms:W3CDTF">2020-01-29T22:32:09Z</dcterms:created>
  <dcterms:modified xsi:type="dcterms:W3CDTF">2020-03-22T14:46:06Z</dcterms:modified>
</cp:coreProperties>
</file>