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ev\windows\repos\ShibuyaTools\ShibuyaTools\patch\ru\doc\"/>
    </mc:Choice>
  </mc:AlternateContent>
  <xr:revisionPtr revIDLastSave="0" documentId="13_ncr:1_{0C55D658-9564-4355-A1D7-139EF9CE35D7}" xr6:coauthVersionLast="47" xr6:coauthVersionMax="47" xr10:uidLastSave="{00000000-0000-0000-0000-000000000000}"/>
  <bookViews>
    <workbookView xWindow="-120" yWindow="-120" windowWidth="29040" windowHeight="15720" xr2:uid="{FE3EAD14-8F92-4070-BC1A-4C00A9A9DA0F}"/>
  </bookViews>
  <sheets>
    <sheet name="Лист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3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G2" i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F93" i="1" l="1"/>
  <c r="C93" i="1"/>
  <c r="G93" i="1"/>
  <c r="H93" i="1"/>
</calcChain>
</file>

<file path=xl/sharedStrings.xml><?xml version="1.0" encoding="utf-8"?>
<sst xmlns="http://schemas.openxmlformats.org/spreadsheetml/2006/main" count="305" uniqueCount="167">
  <si>
    <t>Файл</t>
  </si>
  <si>
    <t>Строк</t>
  </si>
  <si>
    <t>Описание</t>
  </si>
  <si>
    <t>Готовность</t>
  </si>
  <si>
    <t>a01a</t>
  </si>
  <si>
    <t>a01b</t>
  </si>
  <si>
    <t>a02a</t>
  </si>
  <si>
    <t>a02b</t>
  </si>
  <si>
    <t>a03a</t>
  </si>
  <si>
    <t>a03b</t>
  </si>
  <si>
    <t>a04a</t>
  </si>
  <si>
    <t>a04b</t>
  </si>
  <si>
    <t>a05a</t>
  </si>
  <si>
    <t>a05b</t>
  </si>
  <si>
    <t>a06a</t>
  </si>
  <si>
    <t>a06b</t>
  </si>
  <si>
    <t>a07a</t>
  </si>
  <si>
    <t>a07b</t>
  </si>
  <si>
    <t>a08a</t>
  </si>
  <si>
    <t>a08b</t>
  </si>
  <si>
    <t>a09a</t>
  </si>
  <si>
    <t>a09b</t>
  </si>
  <si>
    <t>arasuji</t>
  </si>
  <si>
    <t>Краткое содержание</t>
  </si>
  <si>
    <t>c01a</t>
  </si>
  <si>
    <t>Ханаан</t>
  </si>
  <si>
    <t>e01a</t>
  </si>
  <si>
    <t>epi</t>
  </si>
  <si>
    <t>epi_b</t>
  </si>
  <si>
    <t>Эпилог</t>
  </si>
  <si>
    <t>f02a</t>
  </si>
  <si>
    <t>f02b</t>
  </si>
  <si>
    <t>f03a</t>
  </si>
  <si>
    <t>f03b</t>
  </si>
  <si>
    <t>f04a</t>
  </si>
  <si>
    <t>f04b</t>
  </si>
  <si>
    <t>f05a</t>
  </si>
  <si>
    <t>f05b</t>
  </si>
  <si>
    <t>f06a</t>
  </si>
  <si>
    <t>f06b</t>
  </si>
  <si>
    <t>f07a</t>
  </si>
  <si>
    <t>f07b</t>
  </si>
  <si>
    <t>f08a</t>
  </si>
  <si>
    <t>f08b</t>
  </si>
  <si>
    <t>f09a</t>
  </si>
  <si>
    <t>f09b</t>
  </si>
  <si>
    <t>inbou</t>
  </si>
  <si>
    <t>Заговор</t>
  </si>
  <si>
    <t>j09a</t>
  </si>
  <si>
    <t>j09b</t>
  </si>
  <si>
    <t>Стэнли 18:00</t>
  </si>
  <si>
    <t>k01a</t>
  </si>
  <si>
    <t>k01b</t>
  </si>
  <si>
    <t>k02a</t>
  </si>
  <si>
    <t>k02b</t>
  </si>
  <si>
    <t>k03a</t>
  </si>
  <si>
    <t>k03b</t>
  </si>
  <si>
    <t>k04a</t>
  </si>
  <si>
    <t>k04b</t>
  </si>
  <si>
    <t>k05a</t>
  </si>
  <si>
    <t>k05b</t>
  </si>
  <si>
    <t>k06a</t>
  </si>
  <si>
    <t>k06b</t>
  </si>
  <si>
    <t>k07a</t>
  </si>
  <si>
    <t>k07b</t>
  </si>
  <si>
    <t>k08a</t>
  </si>
  <si>
    <t>k08b</t>
  </si>
  <si>
    <t>k09a</t>
  </si>
  <si>
    <t>k09b</t>
  </si>
  <si>
    <t>m02a</t>
  </si>
  <si>
    <t>m02b</t>
  </si>
  <si>
    <t>m03a</t>
  </si>
  <si>
    <t>m03b</t>
  </si>
  <si>
    <t>m04a</t>
  </si>
  <si>
    <t>m04b</t>
  </si>
  <si>
    <t>m05a</t>
  </si>
  <si>
    <t>m05b</t>
  </si>
  <si>
    <t>m06a</t>
  </si>
  <si>
    <t>m06b</t>
  </si>
  <si>
    <t>m07a</t>
  </si>
  <si>
    <t>m07b</t>
  </si>
  <si>
    <t>Ачи 10:00</t>
  </si>
  <si>
    <t>Ачи 11:00</t>
  </si>
  <si>
    <t>Ачи 12:00</t>
  </si>
  <si>
    <t>Ачи 13:00</t>
  </si>
  <si>
    <t>Ачи 14:00</t>
  </si>
  <si>
    <t>Ачи 15:00</t>
  </si>
  <si>
    <t>Ачи 16:00</t>
  </si>
  <si>
    <t>Ачи 17:00</t>
  </si>
  <si>
    <t>Ачи 18:00</t>
  </si>
  <si>
    <t>Кано 10:00</t>
  </si>
  <si>
    <t>Кано 11:00</t>
  </si>
  <si>
    <t>Кано 12:00</t>
  </si>
  <si>
    <t>Кано 13:00</t>
  </si>
  <si>
    <t>Кано 14:00</t>
  </si>
  <si>
    <t>Кано 15:00</t>
  </si>
  <si>
    <t>Кано 16:00</t>
  </si>
  <si>
    <t>Кано 17:00</t>
  </si>
  <si>
    <t>Кано 18:00</t>
  </si>
  <si>
    <t>Минорикава 11:00</t>
  </si>
  <si>
    <t>Минорикава 12:00</t>
  </si>
  <si>
    <t>Минорикава 13:00</t>
  </si>
  <si>
    <t>Минорикава 14:00</t>
  </si>
  <si>
    <t>Минорикава 15:00</t>
  </si>
  <si>
    <t>Минорикава 16:00</t>
  </si>
  <si>
    <t>Минорикава 17:00</t>
  </si>
  <si>
    <t>Минорикава 18:00</t>
  </si>
  <si>
    <t>Чистюля</t>
  </si>
  <si>
    <t>Мария 14:00</t>
  </si>
  <si>
    <t>Мария 15:00</t>
  </si>
  <si>
    <t>Мария 16:00</t>
  </si>
  <si>
    <t>o02a</t>
  </si>
  <si>
    <t>o02b</t>
  </si>
  <si>
    <t>o03a</t>
  </si>
  <si>
    <t>o03b</t>
  </si>
  <si>
    <t>o04a</t>
  </si>
  <si>
    <t>o04b</t>
  </si>
  <si>
    <t>o05a</t>
  </si>
  <si>
    <t>o05b</t>
  </si>
  <si>
    <t>o06a</t>
  </si>
  <si>
    <t>o06b</t>
  </si>
  <si>
    <t>o07a</t>
  </si>
  <si>
    <t>o07b</t>
  </si>
  <si>
    <t>o08a</t>
  </si>
  <si>
    <t>o08b</t>
  </si>
  <si>
    <t>Осава 11:00</t>
  </si>
  <si>
    <t>Осава 12:00</t>
  </si>
  <si>
    <t>Осава 13:00</t>
  </si>
  <si>
    <t>Осава 14:00</t>
  </si>
  <si>
    <t>Осава 15:00</t>
  </si>
  <si>
    <t>Осава 16:00</t>
  </si>
  <si>
    <t>Осава 17:00</t>
  </si>
  <si>
    <t>s01a</t>
  </si>
  <si>
    <t>Сузуне</t>
  </si>
  <si>
    <t>sub</t>
  </si>
  <si>
    <t>Специальные эпизоды</t>
  </si>
  <si>
    <t>t09a</t>
  </si>
  <si>
    <t>t09b</t>
  </si>
  <si>
    <t>Татено 18:00</t>
  </si>
  <si>
    <t>tip</t>
  </si>
  <si>
    <t>Подсказки</t>
  </si>
  <si>
    <t>Тама 11:00</t>
  </si>
  <si>
    <t>Тама 12:00</t>
  </si>
  <si>
    <t>Тама 13:00</t>
  </si>
  <si>
    <t>Перевод</t>
  </si>
  <si>
    <t>Остаток строк</t>
  </si>
  <si>
    <t>Строк в день</t>
  </si>
  <si>
    <t>Остаток дней</t>
  </si>
  <si>
    <t>Итог</t>
  </si>
  <si>
    <t>Параметр</t>
  </si>
  <si>
    <t>Значение</t>
  </si>
  <si>
    <t>Блок</t>
  </si>
  <si>
    <t>Общий итог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</si>
  <si>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</si>
  <si>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</si>
  <si>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</si>
  <si>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</si>
  <si>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</si>
  <si>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</si>
  <si>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</si>
  <si>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</si>
  <si>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</si>
  <si>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Всего строк</t>
  </si>
  <si>
    <t>Осталось строк</t>
  </si>
  <si>
    <t>Осталось дней</t>
  </si>
  <si>
    <t>Остальное</t>
  </si>
  <si>
    <t>Спецэпизоды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</si>
</sst>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7">
    <dxf>
      <numFmt numFmtId="30" formatCode="@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ихаил Гирба" refreshedDate="44657.834769560184" createdVersion="7" refreshedVersion="7" minRefreshableVersion="3" recordCount="91" xr:uid="{8682939B-FB65-48FB-B02E-5C73E26C70C9}">
  <cacheSource type="worksheet">
    <worksheetSource name="Таблица1"/>
  </cacheSource>
  <cacheFields count="8">
    <cacheField name="Файл" numFmtId="0">
      <sharedItems/>
    </cacheField>
    <cacheField name="Строк" numFmtId="0">
      <sharedItems containsSemiMixedTypes="0" containsString="0" containsNumber="1" containsInteger="1" minValue="167" maxValue="13542"/>
    </cacheField>
    <cacheField name="Готовность" numFmtId="10">
      <sharedItems containsString="0" containsBlank="1" containsNumber="1" minValue="0.11" maxValue="1"/>
    </cacheField>
    <cacheField name="Описание" numFmtId="0">
      <sharedItems/>
    </cacheField>
    <cacheField name="Блок" numFmtId="49">
      <sharedItems containsBlank="1" count="17">
        <s v="10:00"/>
        <s v="11:00"/>
        <s v="12:00"/>
        <s v="13:00"/>
        <s v="14:00"/>
        <s v="15:00"/>
        <s v="16:00"/>
        <s v="17:00"/>
        <s v="18:00"/>
        <s v="Остальное"/>
        <s v="Ханаан"/>
        <s v="Эпилог"/>
        <s v="Заговор"/>
        <s v="Сузуне"/>
        <s v="Спецэпизоды"/>
        <m u="1"/>
        <s v="Спец" u="1"/>
      </sharedItems>
    </cacheField>
    <cacheField name="Перевод" numFmtId="0">
      <sharedItems containsSemiMixedTypes="0" containsString="0" containsNumber="1" containsInteger="1" minValue="33" maxValue="2708"/>
    </cacheField>
    <cacheField name="Остаток строк" numFmtId="0">
      <sharedItems containsSemiMixedTypes="0" containsString="0" containsNumber="1" minValue="0" maxValue="13542"/>
    </cacheField>
    <cacheField name="Остаток дней" numFmtId="0">
      <sharedItems containsSemiMixedTypes="0" containsString="0" containsNumber="1" minValue="0" maxValue="13.5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s v="a01a"/>
    <n v="1992"/>
    <n v="1"/>
    <s v="Ачи 10:00"/>
    <x v="0"/>
    <n v="398"/>
    <n v="0"/>
    <n v="0"/>
  </r>
  <r>
    <s v="a01b"/>
    <n v="957"/>
    <n v="1"/>
    <s v="Ачи 10:00"/>
    <x v="0"/>
    <n v="191"/>
    <n v="0"/>
    <n v="0"/>
  </r>
  <r>
    <s v="a02a"/>
    <n v="2487"/>
    <n v="1"/>
    <s v="Ачи 11:00"/>
    <x v="1"/>
    <n v="497"/>
    <n v="0"/>
    <n v="0"/>
  </r>
  <r>
    <s v="a02b"/>
    <n v="482"/>
    <n v="1"/>
    <s v="Ачи 11:00"/>
    <x v="1"/>
    <n v="96"/>
    <n v="0"/>
    <n v="0"/>
  </r>
  <r>
    <s v="a03a"/>
    <n v="2887"/>
    <n v="1"/>
    <s v="Ачи 12:00"/>
    <x v="2"/>
    <n v="577"/>
    <n v="0"/>
    <n v="0"/>
  </r>
  <r>
    <s v="a03b"/>
    <n v="372"/>
    <n v="1"/>
    <s v="Ачи 12:00"/>
    <x v="2"/>
    <n v="74"/>
    <n v="0"/>
    <n v="0"/>
  </r>
  <r>
    <s v="a04a"/>
    <n v="3032"/>
    <n v="1"/>
    <s v="Ачи 13:00"/>
    <x v="3"/>
    <n v="606"/>
    <n v="0"/>
    <n v="0"/>
  </r>
  <r>
    <s v="a04b"/>
    <n v="1122"/>
    <n v="1"/>
    <s v="Ачи 13:00"/>
    <x v="3"/>
    <n v="224"/>
    <n v="0"/>
    <n v="0"/>
  </r>
  <r>
    <s v="a05a"/>
    <n v="3572"/>
    <n v="1"/>
    <s v="Ачи 14:00"/>
    <x v="4"/>
    <n v="714"/>
    <n v="0"/>
    <n v="0"/>
  </r>
  <r>
    <s v="a05b"/>
    <n v="867"/>
    <n v="1"/>
    <s v="Ачи 14:00"/>
    <x v="4"/>
    <n v="173"/>
    <n v="0"/>
    <n v="0"/>
  </r>
  <r>
    <s v="a06a"/>
    <n v="2187"/>
    <n v="1"/>
    <s v="Ачи 15:00"/>
    <x v="5"/>
    <n v="437"/>
    <n v="0"/>
    <n v="0"/>
  </r>
  <r>
    <s v="a06b"/>
    <n v="852"/>
    <n v="1"/>
    <s v="Ачи 15:00"/>
    <x v="5"/>
    <n v="170"/>
    <n v="0"/>
    <n v="0"/>
  </r>
  <r>
    <s v="a07a"/>
    <n v="2642"/>
    <n v="1"/>
    <s v="Ачи 16:00"/>
    <x v="6"/>
    <n v="528"/>
    <n v="0"/>
    <n v="0"/>
  </r>
  <r>
    <s v="a07b"/>
    <n v="387"/>
    <n v="1"/>
    <s v="Ачи 16:00"/>
    <x v="6"/>
    <n v="77"/>
    <n v="0"/>
    <n v="0"/>
  </r>
  <r>
    <s v="a08a"/>
    <n v="2737"/>
    <n v="1"/>
    <s v="Ачи 17:00"/>
    <x v="7"/>
    <n v="547"/>
    <n v="0"/>
    <n v="0"/>
  </r>
  <r>
    <s v="a08b"/>
    <n v="167"/>
    <n v="1"/>
    <s v="Ачи 17:00"/>
    <x v="7"/>
    <n v="33"/>
    <n v="0"/>
    <n v="0"/>
  </r>
  <r>
    <s v="a09a"/>
    <n v="4702"/>
    <n v="1"/>
    <s v="Ачи 18:00"/>
    <x v="8"/>
    <n v="940"/>
    <n v="0"/>
    <n v="0"/>
  </r>
  <r>
    <s v="a09b"/>
    <n v="1382"/>
    <n v="1"/>
    <s v="Ачи 18:00"/>
    <x v="8"/>
    <n v="276"/>
    <n v="0"/>
    <n v="0"/>
  </r>
  <r>
    <s v="arasuji"/>
    <n v="342"/>
    <n v="1"/>
    <s v="Краткое содержание"/>
    <x v="9"/>
    <n v="68"/>
    <n v="0"/>
    <n v="0"/>
  </r>
  <r>
    <s v="c01a"/>
    <n v="11962"/>
    <m/>
    <s v="Ханаан"/>
    <x v="10"/>
    <n v="2392"/>
    <n v="11962"/>
    <n v="11.962"/>
  </r>
  <r>
    <s v="e01a"/>
    <n v="5252"/>
    <n v="0.11"/>
    <s v="Чистюля"/>
    <x v="9"/>
    <n v="1050"/>
    <n v="4674.28"/>
    <n v="4.6742799999999995"/>
  </r>
  <r>
    <s v="epi"/>
    <n v="3572"/>
    <m/>
    <s v="Эпилог"/>
    <x v="11"/>
    <n v="714"/>
    <n v="3572"/>
    <n v="3.5720000000000001"/>
  </r>
  <r>
    <s v="epi_b"/>
    <n v="1372"/>
    <m/>
    <s v="Эпилог"/>
    <x v="11"/>
    <n v="274"/>
    <n v="1372"/>
    <n v="1.3720000000000001"/>
  </r>
  <r>
    <s v="f02a"/>
    <n v="3862"/>
    <n v="1"/>
    <s v="Минорикава 11:00"/>
    <x v="1"/>
    <n v="772"/>
    <n v="0"/>
    <n v="0"/>
  </r>
  <r>
    <s v="f02b"/>
    <n v="977"/>
    <n v="1"/>
    <s v="Минорикава 11:00"/>
    <x v="1"/>
    <n v="195"/>
    <n v="0"/>
    <n v="0"/>
  </r>
  <r>
    <s v="f03a"/>
    <n v="2817"/>
    <n v="1"/>
    <s v="Минорикава 12:00"/>
    <x v="2"/>
    <n v="563"/>
    <n v="0"/>
    <n v="0"/>
  </r>
  <r>
    <s v="f03b"/>
    <n v="1357"/>
    <n v="1"/>
    <s v="Минорикава 12:00"/>
    <x v="2"/>
    <n v="271"/>
    <n v="0"/>
    <n v="0"/>
  </r>
  <r>
    <s v="f04a"/>
    <n v="2432"/>
    <n v="1"/>
    <s v="Минорикава 13:00"/>
    <x v="3"/>
    <n v="486"/>
    <n v="0"/>
    <n v="0"/>
  </r>
  <r>
    <s v="f04b"/>
    <n v="1497"/>
    <n v="1"/>
    <s v="Минорикава 13:00"/>
    <x v="3"/>
    <n v="299"/>
    <n v="0"/>
    <n v="0"/>
  </r>
  <r>
    <s v="f05a"/>
    <n v="3812"/>
    <n v="1"/>
    <s v="Минорикава 14:00"/>
    <x v="4"/>
    <n v="762"/>
    <n v="0"/>
    <n v="0"/>
  </r>
  <r>
    <s v="f05b"/>
    <n v="752"/>
    <n v="1"/>
    <s v="Минорикава 14:00"/>
    <x v="4"/>
    <n v="150"/>
    <n v="0"/>
    <n v="0"/>
  </r>
  <r>
    <s v="f06a"/>
    <n v="3242"/>
    <n v="1"/>
    <s v="Минорикава 15:00"/>
    <x v="5"/>
    <n v="648"/>
    <n v="0"/>
    <n v="0"/>
  </r>
  <r>
    <s v="f06b"/>
    <n v="1042"/>
    <n v="1"/>
    <s v="Минорикава 15:00"/>
    <x v="5"/>
    <n v="208"/>
    <n v="0"/>
    <n v="0"/>
  </r>
  <r>
    <s v="f07a"/>
    <n v="3027"/>
    <n v="1"/>
    <s v="Минорикава 16:00"/>
    <x v="6"/>
    <n v="605"/>
    <n v="0"/>
    <n v="0"/>
  </r>
  <r>
    <s v="f07b"/>
    <n v="1967"/>
    <n v="1"/>
    <s v="Минорикава 16:00"/>
    <x v="6"/>
    <n v="393"/>
    <n v="0"/>
    <n v="0"/>
  </r>
  <r>
    <s v="f08a"/>
    <n v="3167"/>
    <n v="1"/>
    <s v="Минорикава 17:00"/>
    <x v="7"/>
    <n v="633"/>
    <n v="0"/>
    <n v="0"/>
  </r>
  <r>
    <s v="f08b"/>
    <n v="1487"/>
    <n v="1"/>
    <s v="Минорикава 17:00"/>
    <x v="7"/>
    <n v="297"/>
    <n v="0"/>
    <n v="0"/>
  </r>
  <r>
    <s v="f09a"/>
    <n v="3342"/>
    <n v="1"/>
    <s v="Минорикава 18:00"/>
    <x v="8"/>
    <n v="668"/>
    <n v="0"/>
    <n v="0"/>
  </r>
  <r>
    <s v="f09b"/>
    <n v="3962"/>
    <n v="1"/>
    <s v="Минорикава 18:00"/>
    <x v="8"/>
    <n v="792"/>
    <n v="0"/>
    <n v="0"/>
  </r>
  <r>
    <s v="inbou"/>
    <n v="272"/>
    <m/>
    <s v="Заговор"/>
    <x v="12"/>
    <n v="54"/>
    <n v="272"/>
    <n v="0.27200000000000002"/>
  </r>
  <r>
    <s v="j09a"/>
    <n v="3072"/>
    <n v="1"/>
    <s v="Стэнли 18:00"/>
    <x v="8"/>
    <n v="614"/>
    <n v="0"/>
    <n v="0"/>
  </r>
  <r>
    <s v="j09b"/>
    <n v="1897"/>
    <n v="1"/>
    <s v="Стэнли 18:00"/>
    <x v="8"/>
    <n v="379"/>
    <n v="0"/>
    <n v="0"/>
  </r>
  <r>
    <s v="k01a"/>
    <n v="2297"/>
    <n v="1"/>
    <s v="Кано 10:00"/>
    <x v="0"/>
    <n v="459"/>
    <n v="0"/>
    <n v="0"/>
  </r>
  <r>
    <s v="k01b"/>
    <n v="1437"/>
    <n v="1"/>
    <s v="Кано 10:00"/>
    <x v="0"/>
    <n v="287"/>
    <n v="0"/>
    <n v="0"/>
  </r>
  <r>
    <s v="k02a"/>
    <n v="1952"/>
    <n v="1"/>
    <s v="Кано 11:00"/>
    <x v="1"/>
    <n v="390"/>
    <n v="0"/>
    <n v="0"/>
  </r>
  <r>
    <s v="k02b"/>
    <n v="627"/>
    <n v="1"/>
    <s v="Кано 11:00"/>
    <x v="1"/>
    <n v="125"/>
    <n v="0"/>
    <n v="0"/>
  </r>
  <r>
    <s v="k03a"/>
    <n v="2102"/>
    <n v="1"/>
    <s v="Кано 12:00"/>
    <x v="2"/>
    <n v="420"/>
    <n v="0"/>
    <n v="0"/>
  </r>
  <r>
    <s v="k03b"/>
    <n v="1142"/>
    <n v="1"/>
    <s v="Кано 12:00"/>
    <x v="2"/>
    <n v="228"/>
    <n v="0"/>
    <n v="0"/>
  </r>
  <r>
    <s v="k04a"/>
    <n v="2462"/>
    <n v="1"/>
    <s v="Кано 13:00"/>
    <x v="3"/>
    <n v="492"/>
    <n v="0"/>
    <n v="0"/>
  </r>
  <r>
    <s v="k04b"/>
    <n v="1402"/>
    <n v="1"/>
    <s v="Кано 13:00"/>
    <x v="3"/>
    <n v="280"/>
    <n v="0"/>
    <n v="0"/>
  </r>
  <r>
    <s v="k05a"/>
    <n v="1807"/>
    <n v="1"/>
    <s v="Кано 14:00"/>
    <x v="4"/>
    <n v="361"/>
    <n v="0"/>
    <n v="0"/>
  </r>
  <r>
    <s v="k05b"/>
    <n v="827"/>
    <n v="1"/>
    <s v="Кано 14:00"/>
    <x v="4"/>
    <n v="165"/>
    <n v="0"/>
    <n v="0"/>
  </r>
  <r>
    <s v="k06a"/>
    <n v="3207"/>
    <n v="1"/>
    <s v="Кано 15:00"/>
    <x v="5"/>
    <n v="641"/>
    <n v="0"/>
    <n v="0"/>
  </r>
  <r>
    <s v="k06b"/>
    <n v="342"/>
    <n v="1"/>
    <s v="Кано 15:00"/>
    <x v="5"/>
    <n v="68"/>
    <n v="0"/>
    <n v="0"/>
  </r>
  <r>
    <s v="k07a"/>
    <n v="3222"/>
    <n v="1"/>
    <s v="Кано 16:00"/>
    <x v="6"/>
    <n v="644"/>
    <n v="0"/>
    <n v="0"/>
  </r>
  <r>
    <s v="k07b"/>
    <n v="192"/>
    <n v="1"/>
    <s v="Кано 16:00"/>
    <x v="6"/>
    <n v="38"/>
    <n v="0"/>
    <n v="0"/>
  </r>
  <r>
    <s v="k08a"/>
    <n v="3007"/>
    <n v="1"/>
    <s v="Кано 17:00"/>
    <x v="7"/>
    <n v="601"/>
    <n v="0"/>
    <n v="0"/>
  </r>
  <r>
    <s v="k08b"/>
    <n v="637"/>
    <n v="1"/>
    <s v="Кано 17:00"/>
    <x v="7"/>
    <n v="127"/>
    <n v="0"/>
    <n v="0"/>
  </r>
  <r>
    <s v="k09a"/>
    <n v="5152"/>
    <n v="1"/>
    <s v="Кано 18:00"/>
    <x v="8"/>
    <n v="1030"/>
    <n v="0"/>
    <n v="0"/>
  </r>
  <r>
    <s v="k09b"/>
    <n v="1597"/>
    <n v="1"/>
    <s v="Кано 18:00"/>
    <x v="8"/>
    <n v="319"/>
    <n v="0"/>
    <n v="0"/>
  </r>
  <r>
    <s v="m02a"/>
    <n v="3172"/>
    <n v="1"/>
    <s v="Тама 11:00"/>
    <x v="1"/>
    <n v="634"/>
    <n v="0"/>
    <n v="0"/>
  </r>
  <r>
    <s v="m02b"/>
    <n v="1062"/>
    <n v="1"/>
    <s v="Тама 11:00"/>
    <x v="1"/>
    <n v="212"/>
    <n v="0"/>
    <n v="0"/>
  </r>
  <r>
    <s v="m03a"/>
    <n v="1927"/>
    <n v="1"/>
    <s v="Тама 12:00"/>
    <x v="2"/>
    <n v="385"/>
    <n v="0"/>
    <n v="0"/>
  </r>
  <r>
    <s v="m03b"/>
    <n v="807"/>
    <n v="1"/>
    <s v="Тама 12:00"/>
    <x v="2"/>
    <n v="161"/>
    <n v="0"/>
    <n v="0"/>
  </r>
  <r>
    <s v="m04a"/>
    <n v="3642"/>
    <n v="1"/>
    <s v="Тама 13:00"/>
    <x v="3"/>
    <n v="728"/>
    <n v="0"/>
    <n v="0"/>
  </r>
  <r>
    <s v="m04b"/>
    <n v="1747"/>
    <n v="1"/>
    <s v="Тама 13:00"/>
    <x v="3"/>
    <n v="349"/>
    <n v="0"/>
    <n v="0"/>
  </r>
  <r>
    <s v="m05a"/>
    <n v="3287"/>
    <n v="1"/>
    <s v="Мария 14:00"/>
    <x v="4"/>
    <n v="657"/>
    <n v="0"/>
    <n v="0"/>
  </r>
  <r>
    <s v="m05b"/>
    <n v="482"/>
    <n v="1"/>
    <s v="Мария 14:00"/>
    <x v="4"/>
    <n v="96"/>
    <n v="0"/>
    <n v="0"/>
  </r>
  <r>
    <s v="m06a"/>
    <n v="1752"/>
    <n v="1"/>
    <s v="Мария 15:00"/>
    <x v="5"/>
    <n v="350"/>
    <n v="0"/>
    <n v="0"/>
  </r>
  <r>
    <s v="m06b"/>
    <n v="1377"/>
    <n v="1"/>
    <s v="Мария 15:00"/>
    <x v="5"/>
    <n v="275"/>
    <n v="0"/>
    <n v="0"/>
  </r>
  <r>
    <s v="m07a"/>
    <n v="1882"/>
    <n v="1"/>
    <s v="Мария 16:00"/>
    <x v="6"/>
    <n v="376"/>
    <n v="0"/>
    <n v="0"/>
  </r>
  <r>
    <s v="m07b"/>
    <n v="302"/>
    <n v="1"/>
    <s v="Мария 16:00"/>
    <x v="6"/>
    <n v="60"/>
    <n v="0"/>
    <n v="0"/>
  </r>
  <r>
    <s v="o02a"/>
    <n v="2807"/>
    <n v="1"/>
    <s v="Осава 11:00"/>
    <x v="1"/>
    <n v="561"/>
    <n v="0"/>
    <n v="0"/>
  </r>
  <r>
    <s v="o02b"/>
    <n v="842"/>
    <n v="1"/>
    <s v="Осава 11:00"/>
    <x v="1"/>
    <n v="168"/>
    <n v="0"/>
    <n v="0"/>
  </r>
  <r>
    <s v="o03a"/>
    <n v="3097"/>
    <n v="1"/>
    <s v="Осава 12:00"/>
    <x v="2"/>
    <n v="619"/>
    <n v="0"/>
    <n v="0"/>
  </r>
  <r>
    <s v="o03b"/>
    <n v="1182"/>
    <n v="1"/>
    <s v="Осава 12:00"/>
    <x v="2"/>
    <n v="236"/>
    <n v="0"/>
    <n v="0"/>
  </r>
  <r>
    <s v="o04a"/>
    <n v="2947"/>
    <n v="1"/>
    <s v="Осава 13:00"/>
    <x v="3"/>
    <n v="589"/>
    <n v="0"/>
    <n v="0"/>
  </r>
  <r>
    <s v="o04b"/>
    <n v="1282"/>
    <n v="1"/>
    <s v="Осава 13:00"/>
    <x v="3"/>
    <n v="256"/>
    <n v="0"/>
    <n v="0"/>
  </r>
  <r>
    <s v="o05a"/>
    <n v="3237"/>
    <n v="1"/>
    <s v="Осава 14:00"/>
    <x v="4"/>
    <n v="647"/>
    <n v="0"/>
    <n v="0"/>
  </r>
  <r>
    <s v="o05b"/>
    <n v="752"/>
    <n v="1"/>
    <s v="Осава 14:00"/>
    <x v="4"/>
    <n v="150"/>
    <n v="0"/>
    <n v="0"/>
  </r>
  <r>
    <s v="o06a"/>
    <n v="1487"/>
    <n v="1"/>
    <s v="Осава 15:00"/>
    <x v="5"/>
    <n v="297"/>
    <n v="0"/>
    <n v="0"/>
  </r>
  <r>
    <s v="o06b"/>
    <n v="377"/>
    <n v="1"/>
    <s v="Осава 15:00"/>
    <x v="5"/>
    <n v="75"/>
    <n v="0"/>
    <n v="0"/>
  </r>
  <r>
    <s v="o07a"/>
    <n v="1917"/>
    <n v="1"/>
    <s v="Осава 16:00"/>
    <x v="6"/>
    <n v="383"/>
    <n v="0"/>
    <n v="0"/>
  </r>
  <r>
    <s v="o07b"/>
    <n v="812"/>
    <n v="1"/>
    <s v="Осава 16:00"/>
    <x v="6"/>
    <n v="162"/>
    <n v="0"/>
    <n v="0"/>
  </r>
  <r>
    <s v="o08a"/>
    <n v="2942"/>
    <n v="1"/>
    <s v="Осава 17:00"/>
    <x v="7"/>
    <n v="588"/>
    <n v="0"/>
    <n v="0"/>
  </r>
  <r>
    <s v="o08b"/>
    <n v="317"/>
    <n v="1"/>
    <s v="Осава 17:00"/>
    <x v="7"/>
    <n v="63"/>
    <n v="0"/>
    <n v="0"/>
  </r>
  <r>
    <s v="s01a"/>
    <n v="4522"/>
    <m/>
    <s v="Сузуне"/>
    <x v="13"/>
    <n v="904"/>
    <n v="4522"/>
    <n v="4.5220000000000002"/>
  </r>
  <r>
    <s v="sub"/>
    <n v="13542"/>
    <m/>
    <s v="Специальные эпизоды"/>
    <x v="14"/>
    <n v="2708"/>
    <n v="13542"/>
    <n v="13.542"/>
  </r>
  <r>
    <s v="t09a"/>
    <n v="3332"/>
    <m/>
    <s v="Татено 18:00"/>
    <x v="8"/>
    <n v="666"/>
    <n v="3332"/>
    <n v="3.3319999999999999"/>
  </r>
  <r>
    <s v="t09b"/>
    <n v="2092"/>
    <m/>
    <s v="Татено 18:00"/>
    <x v="8"/>
    <n v="418"/>
    <n v="2092"/>
    <n v="2.0920000000000001"/>
  </r>
  <r>
    <s v="tip"/>
    <n v="6157"/>
    <m/>
    <s v="Подсказки"/>
    <x v="9"/>
    <n v="1231"/>
    <n v="6157"/>
    <n v="6.1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4411A-7724-4BF8-9224-2236E778031A}" name="Сводная таблица2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Блок">
  <location ref="M1:P17" firstHeaderRow="0" firstDataRow="1" firstDataCol="1"/>
  <pivotFields count="8">
    <pivotField showAll="0"/>
    <pivotField dataField="1" showAll="0"/>
    <pivotField showAll="0"/>
    <pivotField showAll="0"/>
    <pivotField axis="axisRow" showAll="0" includeNewItemsInFilter="1">
      <items count="18">
        <item x="0"/>
        <item x="1"/>
        <item x="2"/>
        <item x="3"/>
        <item x="4"/>
        <item x="5"/>
        <item x="6"/>
        <item x="7"/>
        <item x="8"/>
        <item x="12"/>
        <item m="1" x="16"/>
        <item x="13"/>
        <item x="10"/>
        <item x="11"/>
        <item m="1" x="15"/>
        <item x="9"/>
        <item x="14"/>
        <item t="default"/>
      </items>
    </pivotField>
    <pivotField showAll="0"/>
    <pivotField dataField="1" showAll="0"/>
    <pivotField dataField="1" showAll="0"/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5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Всего строк" fld="1" baseField="4" baseItem="0"/>
    <dataField name="Осталось строк" fld="6" baseField="4" baseItem="0"/>
    <dataField name="Осталось дней" fld="7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E5FCE7-33DD-43F7-833A-9DA53A567C65}" name="Таблица1" displayName="Таблица1" ref="A1:H93" totalsRowCount="1">
  <autoFilter ref="A1:H92" xr:uid="{BDE5FCE7-33DD-43F7-833A-9DA53A567C65}"/>
  <tableColumns count="8">
    <tableColumn id="1" xr3:uid="{16D5ABC1-8966-46FF-9A3E-A8F1F1676C57}" name="Файл" totalsRowLabel="Итог"/>
    <tableColumn id="2" xr3:uid="{796009CC-D819-4F19-B8AF-664EB2DDF962}" name="Строк" totalsRowFunction="sum"/>
    <tableColumn id="3" xr3:uid="{B5577D82-1FB4-4804-ABAB-3BBF402B6D76}" name="Готовность" totalsRowFunction="custom" dataDxfId="6" totalsRowDxfId="1">
      <totalsRowFormula>1-SUM(G2:G92)/SUM(B2:B92)</totalsRowFormula>
    </tableColumn>
    <tableColumn id="4" xr3:uid="{8826BE72-4AB8-4BE4-B103-80B5D2F374E7}" name="Описание"/>
    <tableColumn id="8" xr3:uid="{39665809-1431-4CDD-9DF7-79450A77FBDA}" name="Блок" dataDxfId="5" totalsRowDxfId="0"/>
    <tableColumn id="6" xr3:uid="{11C2C780-8864-4AD1-B962-2D8B797E5417}" name="Перевод" totalsRowFunction="sum" dataDxfId="4">
      <calculatedColumnFormula>(B2-2)/5</calculatedColumnFormula>
    </tableColumn>
    <tableColumn id="5" xr3:uid="{9AA6BBA9-318D-4375-A3E7-A8A88C14E7C7}" name="Остаток строк" totalsRowFunction="sum" dataDxfId="3">
      <calculatedColumnFormula>B2-B2*C2</calculatedColumnFormula>
    </tableColumn>
    <tableColumn id="7" xr3:uid="{B97BA012-CC34-418F-A3F0-76FA0D161101}" name="Остаток дней" totalsRowFunction="sum" dataDxfId="2">
      <calculatedColumnFormula>G2/K$2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5280F9-1B52-4194-9E61-A29EC51A1A66}" name="Таблица2" displayName="Таблица2" ref="J1:K2" totalsRowShown="0">
  <autoFilter ref="J1:K2" xr:uid="{335280F9-1B52-4194-9E61-A29EC51A1A66}"/>
  <tableColumns count="2">
    <tableColumn id="1" xr3:uid="{FE70BFDE-EB6F-499F-B116-A716ADDDCE5D}" name="Параметр"/>
    <tableColumn id="2" xr3:uid="{7DFDABF5-639F-422E-832C-4C5711AF5F12}" name="Значение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E22D-3FB6-43AE-82AA-7ED7AEBDF78D}">
  <dimension ref="A1:P93"/>
  <sheetViews>
    <sheetView tabSelected="1" workbookViewId="0">
      <selection activeCell="J4" sqref="J4"/>
    </sheetView>
  </sheetViews>
  <sheetFormatPr defaultRowHeight="15" x14ac:dyDescent="0.25"/>
  <cols>
    <col min="1" max="1" width="8.140625" bestFit="1" customWidth="1"/>
    <col min="2" max="2" width="8.5703125" bestFit="1" customWidth="1"/>
    <col min="3" max="3" width="13.28515625" bestFit="1" customWidth="1"/>
    <col min="4" max="4" width="22.28515625" style="1" bestFit="1" customWidth="1"/>
    <col min="5" max="5" width="13.5703125" style="4" bestFit="1" customWidth="1"/>
    <col min="6" max="6" width="11.42578125" bestFit="1" customWidth="1"/>
    <col min="7" max="7" width="16" bestFit="1" customWidth="1"/>
    <col min="8" max="9" width="15.7109375" bestFit="1" customWidth="1"/>
    <col min="10" max="11" width="12.5703125" bestFit="1" customWidth="1"/>
    <col min="12" max="12" width="12" bestFit="1" customWidth="1"/>
    <col min="13" max="13" width="13.5703125" bestFit="1" customWidth="1"/>
    <col min="14" max="14" width="11.42578125" bestFit="1" customWidth="1"/>
    <col min="15" max="15" width="14.85546875" bestFit="1" customWidth="1"/>
    <col min="16" max="16" width="14.5703125" bestFit="1" customWidth="1"/>
  </cols>
  <sheetData>
    <row r="1" spans="1:16" x14ac:dyDescent="0.25">
      <c r="A1" t="s">
        <v>0</v>
      </c>
      <c r="B1" t="s">
        <v>1</v>
      </c>
      <c r="C1" s="1" t="s">
        <v>3</v>
      </c>
      <c r="D1" t="s">
        <v>2</v>
      </c>
      <c r="E1" s="4" t="s">
        <v>151</v>
      </c>
      <c r="F1" t="s">
        <v>144</v>
      </c>
      <c r="G1" t="s">
        <v>145</v>
      </c>
      <c r="H1" t="s">
        <v>147</v>
      </c>
      <c r="J1" t="s">
        <v>149</v>
      </c>
      <c r="K1" t="s">
        <v>150</v>
      </c>
      <c r="M1" s="2" t="s">
        <v>151</v>
      </c>
      <c r="N1" t="s">
        <v>162</v>
      </c>
      <c r="O1" t="s">
        <v>163</v>
      </c>
      <c r="P1" t="s">
        <v>164</v>
      </c>
    </row>
    <row r="2" spans="1:16" x14ac:dyDescent="0.25">
      <c r="A2" t="s">
        <v>4</v>
      </c>
      <c r="B2">
        <v>1992</v>
      </c>
      <c r="C2" s="1">
        <v>1</v>
      </c>
      <c r="D2" t="s">
        <v>81</v>
      </c>
      <c r="E2" s="4" t="s">
        <v>153</v>
      </c>
      <c r="F2">
        <f t="shared" ref="F2:F33" si="0">(B2-2)/5</f>
        <v>398</v>
      </c>
      <c r="G2">
        <f t="shared" ref="G2:G33" si="1">B2-B2*C2</f>
        <v>0</v>
      </c>
      <c r="H2">
        <f t="shared" ref="H2:H33" si="2">G2/K$2</f>
        <v>0</v>
      </c>
      <c r="J2" t="s">
        <v>146</v>
      </c>
      <c r="K2">
        <v>1000</v>
      </c>
      <c r="M2" s="3" t="s">
        <v>153</v>
      </c>
      <c r="N2" s="5">
        <v>6683</v>
      </c>
      <c r="O2" s="5">
        <v>0</v>
      </c>
      <c r="P2" s="5">
        <v>0</v>
      </c>
    </row>
    <row r="3" spans="1:16" x14ac:dyDescent="0.25">
      <c r="A3" t="s">
        <v>5</v>
      </c>
      <c r="B3">
        <v>957</v>
      </c>
      <c r="C3" s="1">
        <v>1</v>
      </c>
      <c r="D3" t="s">
        <v>81</v>
      </c>
      <c r="E3" s="4" t="s">
        <v>153</v>
      </c>
      <c r="F3">
        <f t="shared" si="0"/>
        <v>191</v>
      </c>
      <c r="G3">
        <f t="shared" si="1"/>
        <v>0</v>
      </c>
      <c r="H3">
        <f t="shared" si="2"/>
        <v>0</v>
      </c>
      <c r="M3" s="3" t="s">
        <v>154</v>
      </c>
      <c r="N3" s="5">
        <v>18270</v>
      </c>
      <c r="O3" s="5">
        <v>0</v>
      </c>
      <c r="P3" s="5">
        <v>0</v>
      </c>
    </row>
    <row r="4" spans="1:16" x14ac:dyDescent="0.25">
      <c r="A4" t="s">
        <v>6</v>
      </c>
      <c r="B4">
        <v>2487</v>
      </c>
      <c r="C4" s="1">
        <v>1</v>
      </c>
      <c r="D4" t="s">
        <v>82</v>
      </c>
      <c r="E4" s="4" t="s">
        <v>154</v>
      </c>
      <c r="F4">
        <f t="shared" si="0"/>
        <v>497</v>
      </c>
      <c r="G4">
        <f t="shared" si="1"/>
        <v>0</v>
      </c>
      <c r="H4">
        <f t="shared" si="2"/>
        <v>0</v>
      </c>
      <c r="M4" s="3" t="s">
        <v>155</v>
      </c>
      <c r="N4" s="5">
        <v>17690</v>
      </c>
      <c r="O4" s="5">
        <v>0</v>
      </c>
      <c r="P4" s="5">
        <v>0</v>
      </c>
    </row>
    <row r="5" spans="1:16" x14ac:dyDescent="0.25">
      <c r="A5" t="s">
        <v>7</v>
      </c>
      <c r="B5">
        <v>482</v>
      </c>
      <c r="C5" s="1">
        <v>1</v>
      </c>
      <c r="D5" t="s">
        <v>82</v>
      </c>
      <c r="E5" s="4" t="s">
        <v>154</v>
      </c>
      <c r="F5">
        <f t="shared" si="0"/>
        <v>96</v>
      </c>
      <c r="G5">
        <f t="shared" si="1"/>
        <v>0</v>
      </c>
      <c r="H5">
        <f t="shared" si="2"/>
        <v>0</v>
      </c>
      <c r="M5" s="3" t="s">
        <v>156</v>
      </c>
      <c r="N5" s="5">
        <v>21565</v>
      </c>
      <c r="O5" s="5">
        <v>0</v>
      </c>
      <c r="P5" s="5">
        <v>0</v>
      </c>
    </row>
    <row r="6" spans="1:16" x14ac:dyDescent="0.25">
      <c r="A6" t="s">
        <v>8</v>
      </c>
      <c r="B6">
        <v>2887</v>
      </c>
      <c r="C6" s="1">
        <v>1</v>
      </c>
      <c r="D6" t="s">
        <v>83</v>
      </c>
      <c r="E6" s="4" t="s">
        <v>155</v>
      </c>
      <c r="F6">
        <f t="shared" si="0"/>
        <v>577</v>
      </c>
      <c r="G6">
        <f t="shared" si="1"/>
        <v>0</v>
      </c>
      <c r="H6">
        <f t="shared" si="2"/>
        <v>0</v>
      </c>
      <c r="M6" s="3" t="s">
        <v>157</v>
      </c>
      <c r="N6" s="5">
        <v>19395</v>
      </c>
      <c r="O6" s="5">
        <v>0</v>
      </c>
      <c r="P6" s="5">
        <v>0</v>
      </c>
    </row>
    <row r="7" spans="1:16" x14ac:dyDescent="0.25">
      <c r="A7" t="s">
        <v>9</v>
      </c>
      <c r="B7">
        <v>372</v>
      </c>
      <c r="C7" s="1">
        <v>1</v>
      </c>
      <c r="D7" t="s">
        <v>83</v>
      </c>
      <c r="E7" s="4" t="s">
        <v>155</v>
      </c>
      <c r="F7">
        <f t="shared" si="0"/>
        <v>74</v>
      </c>
      <c r="G7">
        <f t="shared" si="1"/>
        <v>0</v>
      </c>
      <c r="H7">
        <f t="shared" si="2"/>
        <v>0</v>
      </c>
      <c r="M7" s="3" t="s">
        <v>158</v>
      </c>
      <c r="N7" s="5">
        <v>15865</v>
      </c>
      <c r="O7" s="5">
        <v>0</v>
      </c>
      <c r="P7" s="5">
        <v>0</v>
      </c>
    </row>
    <row r="8" spans="1:16" x14ac:dyDescent="0.25">
      <c r="A8" t="s">
        <v>10</v>
      </c>
      <c r="B8">
        <v>3032</v>
      </c>
      <c r="C8" s="1">
        <v>1</v>
      </c>
      <c r="D8" t="s">
        <v>84</v>
      </c>
      <c r="E8" s="4" t="s">
        <v>156</v>
      </c>
      <c r="F8">
        <f t="shared" si="0"/>
        <v>606</v>
      </c>
      <c r="G8">
        <f t="shared" si="1"/>
        <v>0</v>
      </c>
      <c r="H8">
        <f t="shared" si="2"/>
        <v>0</v>
      </c>
      <c r="M8" s="3" t="s">
        <v>159</v>
      </c>
      <c r="N8" s="5">
        <v>16350</v>
      </c>
      <c r="O8" s="5">
        <v>0</v>
      </c>
      <c r="P8" s="5">
        <v>0</v>
      </c>
    </row>
    <row r="9" spans="1:16" x14ac:dyDescent="0.25">
      <c r="A9" t="s">
        <v>11</v>
      </c>
      <c r="B9">
        <v>1122</v>
      </c>
      <c r="C9" s="1">
        <v>1</v>
      </c>
      <c r="D9" t="s">
        <v>84</v>
      </c>
      <c r="E9" s="4" t="s">
        <v>156</v>
      </c>
      <c r="F9">
        <f t="shared" si="0"/>
        <v>224</v>
      </c>
      <c r="G9">
        <f t="shared" si="1"/>
        <v>0</v>
      </c>
      <c r="H9">
        <f t="shared" si="2"/>
        <v>0</v>
      </c>
      <c r="M9" s="3" t="s">
        <v>160</v>
      </c>
      <c r="N9" s="5">
        <v>14461</v>
      </c>
      <c r="O9" s="5">
        <v>0</v>
      </c>
      <c r="P9" s="5">
        <v>0</v>
      </c>
    </row>
    <row r="10" spans="1:16" x14ac:dyDescent="0.25">
      <c r="A10" t="s">
        <v>12</v>
      </c>
      <c r="B10">
        <v>3572</v>
      </c>
      <c r="C10" s="1">
        <v>1</v>
      </c>
      <c r="D10" t="s">
        <v>85</v>
      </c>
      <c r="E10" s="4" t="s">
        <v>157</v>
      </c>
      <c r="F10">
        <f t="shared" si="0"/>
        <v>714</v>
      </c>
      <c r="G10">
        <f t="shared" si="1"/>
        <v>0</v>
      </c>
      <c r="H10">
        <f t="shared" si="2"/>
        <v>0</v>
      </c>
      <c r="M10" s="3" t="s">
        <v>161</v>
      </c>
      <c r="N10" s="5">
        <v>30530</v>
      </c>
      <c r="O10" s="5">
        <v>5424</v>
      </c>
      <c r="P10" s="5">
        <v>5.4239999999999995</v>
      </c>
    </row>
    <row r="11" spans="1:16" x14ac:dyDescent="0.25">
      <c r="A11" t="s">
        <v>13</v>
      </c>
      <c r="B11">
        <v>867</v>
      </c>
      <c r="C11" s="1">
        <v>1</v>
      </c>
      <c r="D11" t="s">
        <v>85</v>
      </c>
      <c r="E11" s="4" t="s">
        <v>157</v>
      </c>
      <c r="F11">
        <f t="shared" si="0"/>
        <v>173</v>
      </c>
      <c r="G11">
        <f t="shared" si="1"/>
        <v>0</v>
      </c>
      <c r="H11">
        <f t="shared" si="2"/>
        <v>0</v>
      </c>
      <c r="M11" s="3" t="s">
        <v>47</v>
      </c>
      <c r="N11" s="5">
        <v>272</v>
      </c>
      <c r="O11" s="5">
        <v>272</v>
      </c>
      <c r="P11" s="5">
        <v>0.27200000000000002</v>
      </c>
    </row>
    <row r="12" spans="1:16" x14ac:dyDescent="0.25">
      <c r="A12" t="s">
        <v>14</v>
      </c>
      <c r="B12">
        <v>2187</v>
      </c>
      <c r="C12" s="1">
        <v>1</v>
      </c>
      <c r="D12" t="s">
        <v>86</v>
      </c>
      <c r="E12" s="4" t="s">
        <v>158</v>
      </c>
      <c r="F12">
        <f t="shared" si="0"/>
        <v>437</v>
      </c>
      <c r="G12">
        <f t="shared" si="1"/>
        <v>0</v>
      </c>
      <c r="H12">
        <f t="shared" si="2"/>
        <v>0</v>
      </c>
      <c r="M12" s="3" t="s">
        <v>133</v>
      </c>
      <c r="N12" s="5">
        <v>4522</v>
      </c>
      <c r="O12" s="5">
        <v>4522</v>
      </c>
      <c r="P12" s="5">
        <v>4.5220000000000002</v>
      </c>
    </row>
    <row r="13" spans="1:16" x14ac:dyDescent="0.25">
      <c r="A13" t="s">
        <v>15</v>
      </c>
      <c r="B13">
        <v>852</v>
      </c>
      <c r="C13" s="1">
        <v>1</v>
      </c>
      <c r="D13" t="s">
        <v>86</v>
      </c>
      <c r="E13" s="4" t="s">
        <v>158</v>
      </c>
      <c r="F13">
        <f t="shared" si="0"/>
        <v>170</v>
      </c>
      <c r="G13">
        <f t="shared" si="1"/>
        <v>0</v>
      </c>
      <c r="H13">
        <f t="shared" si="2"/>
        <v>0</v>
      </c>
      <c r="M13" s="3" t="s">
        <v>25</v>
      </c>
      <c r="N13" s="5">
        <v>11962</v>
      </c>
      <c r="O13" s="5">
        <v>11962</v>
      </c>
      <c r="P13" s="5">
        <v>11.962</v>
      </c>
    </row>
    <row r="14" spans="1:16" x14ac:dyDescent="0.25">
      <c r="A14" t="s">
        <v>16</v>
      </c>
      <c r="B14">
        <v>2642</v>
      </c>
      <c r="C14" s="1">
        <v>1</v>
      </c>
      <c r="D14" t="s">
        <v>87</v>
      </c>
      <c r="E14" s="4" t="s">
        <v>159</v>
      </c>
      <c r="F14">
        <f t="shared" si="0"/>
        <v>528</v>
      </c>
      <c r="G14">
        <f t="shared" si="1"/>
        <v>0</v>
      </c>
      <c r="H14">
        <f t="shared" si="2"/>
        <v>0</v>
      </c>
      <c r="M14" s="3" t="s">
        <v>29</v>
      </c>
      <c r="N14" s="5">
        <v>4944</v>
      </c>
      <c r="O14" s="5">
        <v>4944</v>
      </c>
      <c r="P14" s="5">
        <v>4.944</v>
      </c>
    </row>
    <row r="15" spans="1:16" x14ac:dyDescent="0.25">
      <c r="A15" t="s">
        <v>17</v>
      </c>
      <c r="B15">
        <v>387</v>
      </c>
      <c r="C15" s="1">
        <v>1</v>
      </c>
      <c r="D15" t="s">
        <v>87</v>
      </c>
      <c r="E15" s="4" t="s">
        <v>159</v>
      </c>
      <c r="F15">
        <f t="shared" si="0"/>
        <v>77</v>
      </c>
      <c r="G15">
        <f t="shared" si="1"/>
        <v>0</v>
      </c>
      <c r="H15">
        <f t="shared" si="2"/>
        <v>0</v>
      </c>
      <c r="M15" s="3" t="s">
        <v>165</v>
      </c>
      <c r="N15" s="5">
        <v>11751</v>
      </c>
      <c r="O15" s="5">
        <v>10831.279999999999</v>
      </c>
      <c r="P15" s="5">
        <v>10.83128</v>
      </c>
    </row>
    <row r="16" spans="1:16" x14ac:dyDescent="0.25">
      <c r="A16" t="s">
        <v>18</v>
      </c>
      <c r="B16">
        <v>2737</v>
      </c>
      <c r="C16" s="1">
        <v>1</v>
      </c>
      <c r="D16" t="s">
        <v>88</v>
      </c>
      <c r="E16" s="4" t="s">
        <v>160</v>
      </c>
      <c r="F16">
        <f t="shared" si="0"/>
        <v>547</v>
      </c>
      <c r="G16">
        <f t="shared" si="1"/>
        <v>0</v>
      </c>
      <c r="H16">
        <f t="shared" si="2"/>
        <v>0</v>
      </c>
      <c r="M16" s="3" t="s">
        <v>166</v>
      </c>
      <c r="N16" s="5">
        <v>13542</v>
      </c>
      <c r="O16" s="5">
        <v>13542</v>
      </c>
      <c r="P16" s="5">
        <v>13.542</v>
      </c>
    </row>
    <row r="17" spans="1:16" x14ac:dyDescent="0.25">
      <c r="A17" t="s">
        <v>19</v>
      </c>
      <c r="B17">
        <v>167</v>
      </c>
      <c r="C17" s="1">
        <v>1</v>
      </c>
      <c r="D17" t="s">
        <v>88</v>
      </c>
      <c r="E17" s="4" t="s">
        <v>160</v>
      </c>
      <c r="F17">
        <f t="shared" si="0"/>
        <v>33</v>
      </c>
      <c r="G17">
        <f t="shared" si="1"/>
        <v>0</v>
      </c>
      <c r="H17">
        <f t="shared" si="2"/>
        <v>0</v>
      </c>
      <c r="M17" s="3" t="s">
        <v>152</v>
      </c>
      <c r="N17" s="5">
        <v>207802</v>
      </c>
      <c r="O17" s="5">
        <v>51497.279999999999</v>
      </c>
      <c r="P17" s="5">
        <v>51.497280000000003</v>
      </c>
    </row>
    <row r="18" spans="1:16" x14ac:dyDescent="0.25">
      <c r="A18" t="s">
        <v>20</v>
      </c>
      <c r="B18">
        <v>4702</v>
      </c>
      <c r="C18" s="1">
        <v>1</v>
      </c>
      <c r="D18" t="s">
        <v>89</v>
      </c>
      <c r="E18" s="4" t="s">
        <v>161</v>
      </c>
      <c r="F18">
        <f t="shared" si="0"/>
        <v>940</v>
      </c>
      <c r="G18">
        <f t="shared" si="1"/>
        <v>0</v>
      </c>
      <c r="H18">
        <f t="shared" si="2"/>
        <v>0</v>
      </c>
    </row>
    <row r="19" spans="1:16" x14ac:dyDescent="0.25">
      <c r="A19" t="s">
        <v>21</v>
      </c>
      <c r="B19">
        <v>1382</v>
      </c>
      <c r="C19" s="1">
        <v>1</v>
      </c>
      <c r="D19" t="s">
        <v>89</v>
      </c>
      <c r="E19" s="4" t="s">
        <v>161</v>
      </c>
      <c r="F19">
        <f t="shared" si="0"/>
        <v>276</v>
      </c>
      <c r="G19">
        <f t="shared" si="1"/>
        <v>0</v>
      </c>
      <c r="H19">
        <f t="shared" si="2"/>
        <v>0</v>
      </c>
    </row>
    <row r="20" spans="1:16" x14ac:dyDescent="0.25">
      <c r="A20" t="s">
        <v>22</v>
      </c>
      <c r="B20">
        <v>342</v>
      </c>
      <c r="C20" s="1">
        <v>1</v>
      </c>
      <c r="D20" t="s">
        <v>23</v>
      </c>
      <c r="E20" s="4" t="s">
        <v>165</v>
      </c>
      <c r="F20">
        <f t="shared" si="0"/>
        <v>68</v>
      </c>
      <c r="G20">
        <f t="shared" si="1"/>
        <v>0</v>
      </c>
      <c r="H20">
        <f t="shared" si="2"/>
        <v>0</v>
      </c>
    </row>
    <row r="21" spans="1:16" x14ac:dyDescent="0.25">
      <c r="A21" t="s">
        <v>24</v>
      </c>
      <c r="B21">
        <v>11962</v>
      </c>
      <c r="C21" s="1"/>
      <c r="D21" t="s">
        <v>25</v>
      </c>
      <c r="E21" s="4" t="s">
        <v>25</v>
      </c>
      <c r="F21">
        <f t="shared" si="0"/>
        <v>2392</v>
      </c>
      <c r="G21">
        <f t="shared" si="1"/>
        <v>11962</v>
      </c>
      <c r="H21">
        <f t="shared" si="2"/>
        <v>11.962</v>
      </c>
    </row>
    <row r="22" spans="1:16" x14ac:dyDescent="0.25">
      <c r="A22" t="s">
        <v>26</v>
      </c>
      <c r="B22">
        <v>5252</v>
      </c>
      <c r="C22" s="1">
        <v>0.11</v>
      </c>
      <c r="D22" t="s">
        <v>107</v>
      </c>
      <c r="E22" s="4" t="s">
        <v>165</v>
      </c>
      <c r="F22">
        <f t="shared" si="0"/>
        <v>1050</v>
      </c>
      <c r="G22">
        <f t="shared" si="1"/>
        <v>4674.28</v>
      </c>
      <c r="H22">
        <f t="shared" si="2"/>
        <v>4.6742799999999995</v>
      </c>
    </row>
    <row r="23" spans="1:16" x14ac:dyDescent="0.25">
      <c r="A23" t="s">
        <v>27</v>
      </c>
      <c r="B23">
        <v>3572</v>
      </c>
      <c r="C23" s="1"/>
      <c r="D23" t="s">
        <v>29</v>
      </c>
      <c r="E23" s="4" t="s">
        <v>29</v>
      </c>
      <c r="F23">
        <f t="shared" si="0"/>
        <v>714</v>
      </c>
      <c r="G23">
        <f t="shared" si="1"/>
        <v>3572</v>
      </c>
      <c r="H23">
        <f t="shared" si="2"/>
        <v>3.5720000000000001</v>
      </c>
    </row>
    <row r="24" spans="1:16" x14ac:dyDescent="0.25">
      <c r="A24" t="s">
        <v>28</v>
      </c>
      <c r="B24">
        <v>1372</v>
      </c>
      <c r="C24" s="1"/>
      <c r="D24" t="s">
        <v>29</v>
      </c>
      <c r="E24" s="4" t="s">
        <v>29</v>
      </c>
      <c r="F24">
        <f t="shared" si="0"/>
        <v>274</v>
      </c>
      <c r="G24">
        <f t="shared" si="1"/>
        <v>1372</v>
      </c>
      <c r="H24">
        <f t="shared" si="2"/>
        <v>1.3720000000000001</v>
      </c>
    </row>
    <row r="25" spans="1:16" x14ac:dyDescent="0.25">
      <c r="A25" t="s">
        <v>30</v>
      </c>
      <c r="B25">
        <v>3862</v>
      </c>
      <c r="C25" s="1">
        <v>1</v>
      </c>
      <c r="D25" t="s">
        <v>99</v>
      </c>
      <c r="E25" s="4" t="s">
        <v>154</v>
      </c>
      <c r="F25">
        <f t="shared" si="0"/>
        <v>772</v>
      </c>
      <c r="G25">
        <f t="shared" si="1"/>
        <v>0</v>
      </c>
      <c r="H25">
        <f t="shared" si="2"/>
        <v>0</v>
      </c>
    </row>
    <row r="26" spans="1:16" x14ac:dyDescent="0.25">
      <c r="A26" t="s">
        <v>31</v>
      </c>
      <c r="B26">
        <v>977</v>
      </c>
      <c r="C26" s="1">
        <v>1</v>
      </c>
      <c r="D26" t="s">
        <v>99</v>
      </c>
      <c r="E26" s="4" t="s">
        <v>154</v>
      </c>
      <c r="F26">
        <f t="shared" si="0"/>
        <v>195</v>
      </c>
      <c r="G26">
        <f t="shared" si="1"/>
        <v>0</v>
      </c>
      <c r="H26">
        <f t="shared" si="2"/>
        <v>0</v>
      </c>
    </row>
    <row r="27" spans="1:16" x14ac:dyDescent="0.25">
      <c r="A27" t="s">
        <v>32</v>
      </c>
      <c r="B27">
        <v>2817</v>
      </c>
      <c r="C27" s="1">
        <v>1</v>
      </c>
      <c r="D27" t="s">
        <v>100</v>
      </c>
      <c r="E27" s="4" t="s">
        <v>155</v>
      </c>
      <c r="F27">
        <f t="shared" si="0"/>
        <v>563</v>
      </c>
      <c r="G27">
        <f t="shared" si="1"/>
        <v>0</v>
      </c>
      <c r="H27">
        <f t="shared" si="2"/>
        <v>0</v>
      </c>
    </row>
    <row r="28" spans="1:16" x14ac:dyDescent="0.25">
      <c r="A28" t="s">
        <v>33</v>
      </c>
      <c r="B28">
        <v>1357</v>
      </c>
      <c r="C28" s="1">
        <v>1</v>
      </c>
      <c r="D28" t="s">
        <v>100</v>
      </c>
      <c r="E28" s="4" t="s">
        <v>155</v>
      </c>
      <c r="F28">
        <f t="shared" si="0"/>
        <v>271</v>
      </c>
      <c r="G28">
        <f t="shared" si="1"/>
        <v>0</v>
      </c>
      <c r="H28">
        <f t="shared" si="2"/>
        <v>0</v>
      </c>
    </row>
    <row r="29" spans="1:16" x14ac:dyDescent="0.25">
      <c r="A29" t="s">
        <v>34</v>
      </c>
      <c r="B29">
        <v>2432</v>
      </c>
      <c r="C29" s="1">
        <v>1</v>
      </c>
      <c r="D29" t="s">
        <v>101</v>
      </c>
      <c r="E29" s="4" t="s">
        <v>156</v>
      </c>
      <c r="F29">
        <f t="shared" si="0"/>
        <v>486</v>
      </c>
      <c r="G29">
        <f t="shared" si="1"/>
        <v>0</v>
      </c>
      <c r="H29">
        <f t="shared" si="2"/>
        <v>0</v>
      </c>
    </row>
    <row r="30" spans="1:16" x14ac:dyDescent="0.25">
      <c r="A30" t="s">
        <v>35</v>
      </c>
      <c r="B30">
        <v>1497</v>
      </c>
      <c r="C30" s="1">
        <v>1</v>
      </c>
      <c r="D30" t="s">
        <v>101</v>
      </c>
      <c r="E30" s="4" t="s">
        <v>156</v>
      </c>
      <c r="F30">
        <f t="shared" si="0"/>
        <v>299</v>
      </c>
      <c r="G30">
        <f t="shared" si="1"/>
        <v>0</v>
      </c>
      <c r="H30">
        <f t="shared" si="2"/>
        <v>0</v>
      </c>
    </row>
    <row r="31" spans="1:16" x14ac:dyDescent="0.25">
      <c r="A31" t="s">
        <v>36</v>
      </c>
      <c r="B31">
        <v>3812</v>
      </c>
      <c r="C31" s="1">
        <v>1</v>
      </c>
      <c r="D31" t="s">
        <v>102</v>
      </c>
      <c r="E31" s="4" t="s">
        <v>157</v>
      </c>
      <c r="F31">
        <f t="shared" si="0"/>
        <v>762</v>
      </c>
      <c r="G31">
        <f t="shared" si="1"/>
        <v>0</v>
      </c>
      <c r="H31">
        <f t="shared" si="2"/>
        <v>0</v>
      </c>
    </row>
    <row r="32" spans="1:16" x14ac:dyDescent="0.25">
      <c r="A32" t="s">
        <v>37</v>
      </c>
      <c r="B32">
        <v>752</v>
      </c>
      <c r="C32" s="1">
        <v>1</v>
      </c>
      <c r="D32" t="s">
        <v>102</v>
      </c>
      <c r="E32" s="4" t="s">
        <v>157</v>
      </c>
      <c r="F32">
        <f t="shared" si="0"/>
        <v>150</v>
      </c>
      <c r="G32">
        <f t="shared" si="1"/>
        <v>0</v>
      </c>
      <c r="H32">
        <f t="shared" si="2"/>
        <v>0</v>
      </c>
    </row>
    <row r="33" spans="1:8" x14ac:dyDescent="0.25">
      <c r="A33" t="s">
        <v>38</v>
      </c>
      <c r="B33">
        <v>3242</v>
      </c>
      <c r="C33" s="1">
        <v>1</v>
      </c>
      <c r="D33" t="s">
        <v>103</v>
      </c>
      <c r="E33" s="4" t="s">
        <v>158</v>
      </c>
      <c r="F33">
        <f t="shared" si="0"/>
        <v>648</v>
      </c>
      <c r="G33">
        <f t="shared" si="1"/>
        <v>0</v>
      </c>
      <c r="H33">
        <f t="shared" si="2"/>
        <v>0</v>
      </c>
    </row>
    <row r="34" spans="1:8" x14ac:dyDescent="0.25">
      <c r="A34" t="s">
        <v>39</v>
      </c>
      <c r="B34">
        <v>1042</v>
      </c>
      <c r="C34" s="1">
        <v>1</v>
      </c>
      <c r="D34" t="s">
        <v>103</v>
      </c>
      <c r="E34" s="4" t="s">
        <v>158</v>
      </c>
      <c r="F34">
        <f t="shared" ref="F34:F65" si="3">(B34-2)/5</f>
        <v>208</v>
      </c>
      <c r="G34">
        <f t="shared" ref="G34:G65" si="4">B34-B34*C34</f>
        <v>0</v>
      </c>
      <c r="H34">
        <f t="shared" ref="H34:H65" si="5">G34/K$2</f>
        <v>0</v>
      </c>
    </row>
    <row r="35" spans="1:8" x14ac:dyDescent="0.25">
      <c r="A35" t="s">
        <v>40</v>
      </c>
      <c r="B35">
        <v>3027</v>
      </c>
      <c r="C35" s="1">
        <v>1</v>
      </c>
      <c r="D35" t="s">
        <v>104</v>
      </c>
      <c r="E35" s="4" t="s">
        <v>159</v>
      </c>
      <c r="F35">
        <f t="shared" si="3"/>
        <v>605</v>
      </c>
      <c r="G35">
        <f t="shared" si="4"/>
        <v>0</v>
      </c>
      <c r="H35">
        <f t="shared" si="5"/>
        <v>0</v>
      </c>
    </row>
    <row r="36" spans="1:8" x14ac:dyDescent="0.25">
      <c r="A36" t="s">
        <v>41</v>
      </c>
      <c r="B36">
        <v>1967</v>
      </c>
      <c r="C36" s="1">
        <v>1</v>
      </c>
      <c r="D36" t="s">
        <v>104</v>
      </c>
      <c r="E36" s="4" t="s">
        <v>159</v>
      </c>
      <c r="F36">
        <f t="shared" si="3"/>
        <v>393</v>
      </c>
      <c r="G36">
        <f t="shared" si="4"/>
        <v>0</v>
      </c>
      <c r="H36">
        <f t="shared" si="5"/>
        <v>0</v>
      </c>
    </row>
    <row r="37" spans="1:8" x14ac:dyDescent="0.25">
      <c r="A37" t="s">
        <v>42</v>
      </c>
      <c r="B37">
        <v>3167</v>
      </c>
      <c r="C37" s="1">
        <v>1</v>
      </c>
      <c r="D37" t="s">
        <v>105</v>
      </c>
      <c r="E37" s="4" t="s">
        <v>160</v>
      </c>
      <c r="F37">
        <f t="shared" si="3"/>
        <v>633</v>
      </c>
      <c r="G37">
        <f t="shared" si="4"/>
        <v>0</v>
      </c>
      <c r="H37">
        <f t="shared" si="5"/>
        <v>0</v>
      </c>
    </row>
    <row r="38" spans="1:8" x14ac:dyDescent="0.25">
      <c r="A38" t="s">
        <v>43</v>
      </c>
      <c r="B38">
        <v>1487</v>
      </c>
      <c r="C38" s="1">
        <v>1</v>
      </c>
      <c r="D38" t="s">
        <v>105</v>
      </c>
      <c r="E38" s="4" t="s">
        <v>160</v>
      </c>
      <c r="F38">
        <f t="shared" si="3"/>
        <v>297</v>
      </c>
      <c r="G38">
        <f t="shared" si="4"/>
        <v>0</v>
      </c>
      <c r="H38">
        <f t="shared" si="5"/>
        <v>0</v>
      </c>
    </row>
    <row r="39" spans="1:8" x14ac:dyDescent="0.25">
      <c r="A39" t="s">
        <v>44</v>
      </c>
      <c r="B39">
        <v>3342</v>
      </c>
      <c r="C39" s="1">
        <v>1</v>
      </c>
      <c r="D39" t="s">
        <v>106</v>
      </c>
      <c r="E39" s="4" t="s">
        <v>161</v>
      </c>
      <c r="F39">
        <f t="shared" si="3"/>
        <v>668</v>
      </c>
      <c r="G39">
        <f t="shared" si="4"/>
        <v>0</v>
      </c>
      <c r="H39">
        <f t="shared" si="5"/>
        <v>0</v>
      </c>
    </row>
    <row r="40" spans="1:8" x14ac:dyDescent="0.25">
      <c r="A40" t="s">
        <v>45</v>
      </c>
      <c r="B40">
        <v>3962</v>
      </c>
      <c r="C40" s="1">
        <v>1</v>
      </c>
      <c r="D40" t="s">
        <v>106</v>
      </c>
      <c r="E40" s="4" t="s">
        <v>161</v>
      </c>
      <c r="F40">
        <f t="shared" si="3"/>
        <v>792</v>
      </c>
      <c r="G40">
        <f t="shared" si="4"/>
        <v>0</v>
      </c>
      <c r="H40">
        <f t="shared" si="5"/>
        <v>0</v>
      </c>
    </row>
    <row r="41" spans="1:8" x14ac:dyDescent="0.25">
      <c r="A41" t="s">
        <v>46</v>
      </c>
      <c r="B41">
        <v>272</v>
      </c>
      <c r="C41" s="1"/>
      <c r="D41" t="s">
        <v>47</v>
      </c>
      <c r="E41" s="4" t="s">
        <v>47</v>
      </c>
      <c r="F41">
        <f t="shared" si="3"/>
        <v>54</v>
      </c>
      <c r="G41">
        <f t="shared" si="4"/>
        <v>272</v>
      </c>
      <c r="H41">
        <f t="shared" si="5"/>
        <v>0.27200000000000002</v>
      </c>
    </row>
    <row r="42" spans="1:8" x14ac:dyDescent="0.25">
      <c r="A42" t="s">
        <v>48</v>
      </c>
      <c r="B42">
        <v>3072</v>
      </c>
      <c r="C42" s="1">
        <v>1</v>
      </c>
      <c r="D42" t="s">
        <v>50</v>
      </c>
      <c r="E42" s="4" t="s">
        <v>161</v>
      </c>
      <c r="F42">
        <f t="shared" si="3"/>
        <v>614</v>
      </c>
      <c r="G42">
        <f t="shared" si="4"/>
        <v>0</v>
      </c>
      <c r="H42">
        <f t="shared" si="5"/>
        <v>0</v>
      </c>
    </row>
    <row r="43" spans="1:8" x14ac:dyDescent="0.25">
      <c r="A43" t="s">
        <v>49</v>
      </c>
      <c r="B43">
        <v>1897</v>
      </c>
      <c r="C43" s="1">
        <v>1</v>
      </c>
      <c r="D43" t="s">
        <v>50</v>
      </c>
      <c r="E43" s="4" t="s">
        <v>161</v>
      </c>
      <c r="F43">
        <f t="shared" si="3"/>
        <v>379</v>
      </c>
      <c r="G43">
        <f t="shared" si="4"/>
        <v>0</v>
      </c>
      <c r="H43">
        <f t="shared" si="5"/>
        <v>0</v>
      </c>
    </row>
    <row r="44" spans="1:8" x14ac:dyDescent="0.25">
      <c r="A44" t="s">
        <v>51</v>
      </c>
      <c r="B44">
        <v>2297</v>
      </c>
      <c r="C44" s="1">
        <v>1</v>
      </c>
      <c r="D44" t="s">
        <v>90</v>
      </c>
      <c r="E44" s="4" t="s">
        <v>153</v>
      </c>
      <c r="F44">
        <f t="shared" si="3"/>
        <v>459</v>
      </c>
      <c r="G44">
        <f t="shared" si="4"/>
        <v>0</v>
      </c>
      <c r="H44">
        <f t="shared" si="5"/>
        <v>0</v>
      </c>
    </row>
    <row r="45" spans="1:8" x14ac:dyDescent="0.25">
      <c r="A45" t="s">
        <v>52</v>
      </c>
      <c r="B45">
        <v>1437</v>
      </c>
      <c r="C45" s="1">
        <v>1</v>
      </c>
      <c r="D45" t="s">
        <v>90</v>
      </c>
      <c r="E45" s="4" t="s">
        <v>153</v>
      </c>
      <c r="F45">
        <f t="shared" si="3"/>
        <v>287</v>
      </c>
      <c r="G45">
        <f t="shared" si="4"/>
        <v>0</v>
      </c>
      <c r="H45">
        <f t="shared" si="5"/>
        <v>0</v>
      </c>
    </row>
    <row r="46" spans="1:8" x14ac:dyDescent="0.25">
      <c r="A46" t="s">
        <v>53</v>
      </c>
      <c r="B46">
        <v>1952</v>
      </c>
      <c r="C46" s="1">
        <v>1</v>
      </c>
      <c r="D46" t="s">
        <v>91</v>
      </c>
      <c r="E46" s="4" t="s">
        <v>154</v>
      </c>
      <c r="F46">
        <f t="shared" si="3"/>
        <v>390</v>
      </c>
      <c r="G46">
        <f t="shared" si="4"/>
        <v>0</v>
      </c>
      <c r="H46">
        <f t="shared" si="5"/>
        <v>0</v>
      </c>
    </row>
    <row r="47" spans="1:8" x14ac:dyDescent="0.25">
      <c r="A47" t="s">
        <v>54</v>
      </c>
      <c r="B47">
        <v>627</v>
      </c>
      <c r="C47" s="1">
        <v>1</v>
      </c>
      <c r="D47" t="s">
        <v>91</v>
      </c>
      <c r="E47" s="4" t="s">
        <v>154</v>
      </c>
      <c r="F47">
        <f t="shared" si="3"/>
        <v>125</v>
      </c>
      <c r="G47">
        <f t="shared" si="4"/>
        <v>0</v>
      </c>
      <c r="H47">
        <f t="shared" si="5"/>
        <v>0</v>
      </c>
    </row>
    <row r="48" spans="1:8" x14ac:dyDescent="0.25">
      <c r="A48" t="s">
        <v>55</v>
      </c>
      <c r="B48">
        <v>2102</v>
      </c>
      <c r="C48" s="1">
        <v>1</v>
      </c>
      <c r="D48" t="s">
        <v>92</v>
      </c>
      <c r="E48" s="4" t="s">
        <v>155</v>
      </c>
      <c r="F48">
        <f t="shared" si="3"/>
        <v>420</v>
      </c>
      <c r="G48">
        <f t="shared" si="4"/>
        <v>0</v>
      </c>
      <c r="H48">
        <f t="shared" si="5"/>
        <v>0</v>
      </c>
    </row>
    <row r="49" spans="1:8" x14ac:dyDescent="0.25">
      <c r="A49" t="s">
        <v>56</v>
      </c>
      <c r="B49">
        <v>1142</v>
      </c>
      <c r="C49" s="1">
        <v>1</v>
      </c>
      <c r="D49" t="s">
        <v>92</v>
      </c>
      <c r="E49" s="4" t="s">
        <v>155</v>
      </c>
      <c r="F49">
        <f t="shared" si="3"/>
        <v>228</v>
      </c>
      <c r="G49">
        <f t="shared" si="4"/>
        <v>0</v>
      </c>
      <c r="H49">
        <f t="shared" si="5"/>
        <v>0</v>
      </c>
    </row>
    <row r="50" spans="1:8" x14ac:dyDescent="0.25">
      <c r="A50" t="s">
        <v>57</v>
      </c>
      <c r="B50">
        <v>2462</v>
      </c>
      <c r="C50" s="1">
        <v>1</v>
      </c>
      <c r="D50" t="s">
        <v>93</v>
      </c>
      <c r="E50" s="4" t="s">
        <v>156</v>
      </c>
      <c r="F50">
        <f t="shared" si="3"/>
        <v>492</v>
      </c>
      <c r="G50">
        <f t="shared" si="4"/>
        <v>0</v>
      </c>
      <c r="H50">
        <f t="shared" si="5"/>
        <v>0</v>
      </c>
    </row>
    <row r="51" spans="1:8" x14ac:dyDescent="0.25">
      <c r="A51" t="s">
        <v>58</v>
      </c>
      <c r="B51">
        <v>1402</v>
      </c>
      <c r="C51" s="1">
        <v>1</v>
      </c>
      <c r="D51" t="s">
        <v>93</v>
      </c>
      <c r="E51" s="4" t="s">
        <v>156</v>
      </c>
      <c r="F51">
        <f t="shared" si="3"/>
        <v>280</v>
      </c>
      <c r="G51">
        <f t="shared" si="4"/>
        <v>0</v>
      </c>
      <c r="H51">
        <f t="shared" si="5"/>
        <v>0</v>
      </c>
    </row>
    <row r="52" spans="1:8" x14ac:dyDescent="0.25">
      <c r="A52" t="s">
        <v>59</v>
      </c>
      <c r="B52">
        <v>1807</v>
      </c>
      <c r="C52" s="1">
        <v>1</v>
      </c>
      <c r="D52" t="s">
        <v>94</v>
      </c>
      <c r="E52" s="4" t="s">
        <v>157</v>
      </c>
      <c r="F52">
        <f t="shared" si="3"/>
        <v>361</v>
      </c>
      <c r="G52">
        <f t="shared" si="4"/>
        <v>0</v>
      </c>
      <c r="H52">
        <f t="shared" si="5"/>
        <v>0</v>
      </c>
    </row>
    <row r="53" spans="1:8" x14ac:dyDescent="0.25">
      <c r="A53" t="s">
        <v>60</v>
      </c>
      <c r="B53">
        <v>827</v>
      </c>
      <c r="C53" s="1">
        <v>1</v>
      </c>
      <c r="D53" t="s">
        <v>94</v>
      </c>
      <c r="E53" s="4" t="s">
        <v>157</v>
      </c>
      <c r="F53">
        <f t="shared" si="3"/>
        <v>165</v>
      </c>
      <c r="G53">
        <f t="shared" si="4"/>
        <v>0</v>
      </c>
      <c r="H53">
        <f t="shared" si="5"/>
        <v>0</v>
      </c>
    </row>
    <row r="54" spans="1:8" x14ac:dyDescent="0.25">
      <c r="A54" t="s">
        <v>61</v>
      </c>
      <c r="B54">
        <v>3207</v>
      </c>
      <c r="C54" s="1">
        <v>1</v>
      </c>
      <c r="D54" t="s">
        <v>95</v>
      </c>
      <c r="E54" s="4" t="s">
        <v>158</v>
      </c>
      <c r="F54">
        <f t="shared" si="3"/>
        <v>641</v>
      </c>
      <c r="G54">
        <f t="shared" si="4"/>
        <v>0</v>
      </c>
      <c r="H54">
        <f t="shared" si="5"/>
        <v>0</v>
      </c>
    </row>
    <row r="55" spans="1:8" x14ac:dyDescent="0.25">
      <c r="A55" t="s">
        <v>62</v>
      </c>
      <c r="B55">
        <v>342</v>
      </c>
      <c r="C55" s="1">
        <v>1</v>
      </c>
      <c r="D55" t="s">
        <v>95</v>
      </c>
      <c r="E55" s="4" t="s">
        <v>158</v>
      </c>
      <c r="F55">
        <f t="shared" si="3"/>
        <v>68</v>
      </c>
      <c r="G55">
        <f t="shared" si="4"/>
        <v>0</v>
      </c>
      <c r="H55">
        <f t="shared" si="5"/>
        <v>0</v>
      </c>
    </row>
    <row r="56" spans="1:8" x14ac:dyDescent="0.25">
      <c r="A56" t="s">
        <v>63</v>
      </c>
      <c r="B56">
        <v>3222</v>
      </c>
      <c r="C56" s="1">
        <v>1</v>
      </c>
      <c r="D56" t="s">
        <v>96</v>
      </c>
      <c r="E56" s="4" t="s">
        <v>159</v>
      </c>
      <c r="F56">
        <f t="shared" si="3"/>
        <v>644</v>
      </c>
      <c r="G56">
        <f t="shared" si="4"/>
        <v>0</v>
      </c>
      <c r="H56">
        <f t="shared" si="5"/>
        <v>0</v>
      </c>
    </row>
    <row r="57" spans="1:8" x14ac:dyDescent="0.25">
      <c r="A57" t="s">
        <v>64</v>
      </c>
      <c r="B57">
        <v>192</v>
      </c>
      <c r="C57" s="1">
        <v>1</v>
      </c>
      <c r="D57" t="s">
        <v>96</v>
      </c>
      <c r="E57" s="4" t="s">
        <v>159</v>
      </c>
      <c r="F57">
        <f t="shared" si="3"/>
        <v>38</v>
      </c>
      <c r="G57">
        <f t="shared" si="4"/>
        <v>0</v>
      </c>
      <c r="H57">
        <f t="shared" si="5"/>
        <v>0</v>
      </c>
    </row>
    <row r="58" spans="1:8" x14ac:dyDescent="0.25">
      <c r="A58" t="s">
        <v>65</v>
      </c>
      <c r="B58">
        <v>3007</v>
      </c>
      <c r="C58" s="1">
        <v>1</v>
      </c>
      <c r="D58" t="s">
        <v>97</v>
      </c>
      <c r="E58" s="4" t="s">
        <v>160</v>
      </c>
      <c r="F58">
        <f t="shared" si="3"/>
        <v>601</v>
      </c>
      <c r="G58">
        <f t="shared" si="4"/>
        <v>0</v>
      </c>
      <c r="H58">
        <f t="shared" si="5"/>
        <v>0</v>
      </c>
    </row>
    <row r="59" spans="1:8" x14ac:dyDescent="0.25">
      <c r="A59" t="s">
        <v>66</v>
      </c>
      <c r="B59">
        <v>637</v>
      </c>
      <c r="C59" s="1">
        <v>1</v>
      </c>
      <c r="D59" t="s">
        <v>97</v>
      </c>
      <c r="E59" s="4" t="s">
        <v>160</v>
      </c>
      <c r="F59">
        <f t="shared" si="3"/>
        <v>127</v>
      </c>
      <c r="G59">
        <f t="shared" si="4"/>
        <v>0</v>
      </c>
      <c r="H59">
        <f t="shared" si="5"/>
        <v>0</v>
      </c>
    </row>
    <row r="60" spans="1:8" x14ac:dyDescent="0.25">
      <c r="A60" t="s">
        <v>67</v>
      </c>
      <c r="B60">
        <v>5152</v>
      </c>
      <c r="C60" s="1">
        <v>1</v>
      </c>
      <c r="D60" t="s">
        <v>98</v>
      </c>
      <c r="E60" s="4" t="s">
        <v>161</v>
      </c>
      <c r="F60">
        <f t="shared" si="3"/>
        <v>1030</v>
      </c>
      <c r="G60">
        <f t="shared" si="4"/>
        <v>0</v>
      </c>
      <c r="H60">
        <f t="shared" si="5"/>
        <v>0</v>
      </c>
    </row>
    <row r="61" spans="1:8" x14ac:dyDescent="0.25">
      <c r="A61" t="s">
        <v>68</v>
      </c>
      <c r="B61">
        <v>1597</v>
      </c>
      <c r="C61" s="1">
        <v>1</v>
      </c>
      <c r="D61" t="s">
        <v>98</v>
      </c>
      <c r="E61" s="4" t="s">
        <v>161</v>
      </c>
      <c r="F61">
        <f t="shared" si="3"/>
        <v>319</v>
      </c>
      <c r="G61">
        <f t="shared" si="4"/>
        <v>0</v>
      </c>
      <c r="H61">
        <f t="shared" si="5"/>
        <v>0</v>
      </c>
    </row>
    <row r="62" spans="1:8" x14ac:dyDescent="0.25">
      <c r="A62" t="s">
        <v>69</v>
      </c>
      <c r="B62">
        <v>3172</v>
      </c>
      <c r="C62" s="1">
        <v>1</v>
      </c>
      <c r="D62" t="s">
        <v>141</v>
      </c>
      <c r="E62" s="4" t="s">
        <v>154</v>
      </c>
      <c r="F62">
        <f t="shared" si="3"/>
        <v>634</v>
      </c>
      <c r="G62">
        <f t="shared" si="4"/>
        <v>0</v>
      </c>
      <c r="H62">
        <f t="shared" si="5"/>
        <v>0</v>
      </c>
    </row>
    <row r="63" spans="1:8" x14ac:dyDescent="0.25">
      <c r="A63" t="s">
        <v>70</v>
      </c>
      <c r="B63">
        <v>1062</v>
      </c>
      <c r="C63" s="1">
        <v>1</v>
      </c>
      <c r="D63" t="s">
        <v>141</v>
      </c>
      <c r="E63" s="4" t="s">
        <v>154</v>
      </c>
      <c r="F63">
        <f t="shared" si="3"/>
        <v>212</v>
      </c>
      <c r="G63">
        <f t="shared" si="4"/>
        <v>0</v>
      </c>
      <c r="H63">
        <f t="shared" si="5"/>
        <v>0</v>
      </c>
    </row>
    <row r="64" spans="1:8" x14ac:dyDescent="0.25">
      <c r="A64" t="s">
        <v>71</v>
      </c>
      <c r="B64">
        <v>1927</v>
      </c>
      <c r="C64" s="1">
        <v>1</v>
      </c>
      <c r="D64" t="s">
        <v>142</v>
      </c>
      <c r="E64" s="4" t="s">
        <v>155</v>
      </c>
      <c r="F64">
        <f t="shared" si="3"/>
        <v>385</v>
      </c>
      <c r="G64">
        <f t="shared" si="4"/>
        <v>0</v>
      </c>
      <c r="H64">
        <f t="shared" si="5"/>
        <v>0</v>
      </c>
    </row>
    <row r="65" spans="1:8" x14ac:dyDescent="0.25">
      <c r="A65" t="s">
        <v>72</v>
      </c>
      <c r="B65">
        <v>807</v>
      </c>
      <c r="C65" s="1">
        <v>1</v>
      </c>
      <c r="D65" t="s">
        <v>142</v>
      </c>
      <c r="E65" s="4" t="s">
        <v>155</v>
      </c>
      <c r="F65">
        <f t="shared" si="3"/>
        <v>161</v>
      </c>
      <c r="G65">
        <f t="shared" si="4"/>
        <v>0</v>
      </c>
      <c r="H65">
        <f t="shared" si="5"/>
        <v>0</v>
      </c>
    </row>
    <row r="66" spans="1:8" x14ac:dyDescent="0.25">
      <c r="A66" t="s">
        <v>73</v>
      </c>
      <c r="B66">
        <v>3642</v>
      </c>
      <c r="C66" s="1">
        <v>1</v>
      </c>
      <c r="D66" t="s">
        <v>143</v>
      </c>
      <c r="E66" s="4" t="s">
        <v>156</v>
      </c>
      <c r="F66">
        <f t="shared" ref="F66:F92" si="6">(B66-2)/5</f>
        <v>728</v>
      </c>
      <c r="G66">
        <f t="shared" ref="G66:G92" si="7">B66-B66*C66</f>
        <v>0</v>
      </c>
      <c r="H66">
        <f t="shared" ref="H66:H92" si="8">G66/K$2</f>
        <v>0</v>
      </c>
    </row>
    <row r="67" spans="1:8" x14ac:dyDescent="0.25">
      <c r="A67" t="s">
        <v>74</v>
      </c>
      <c r="B67">
        <v>1747</v>
      </c>
      <c r="C67" s="1">
        <v>1</v>
      </c>
      <c r="D67" t="s">
        <v>143</v>
      </c>
      <c r="E67" s="4" t="s">
        <v>156</v>
      </c>
      <c r="F67">
        <f t="shared" si="6"/>
        <v>349</v>
      </c>
      <c r="G67">
        <f t="shared" si="7"/>
        <v>0</v>
      </c>
      <c r="H67">
        <f t="shared" si="8"/>
        <v>0</v>
      </c>
    </row>
    <row r="68" spans="1:8" x14ac:dyDescent="0.25">
      <c r="A68" t="s">
        <v>75</v>
      </c>
      <c r="B68">
        <v>3287</v>
      </c>
      <c r="C68" s="1">
        <v>1</v>
      </c>
      <c r="D68" t="s">
        <v>108</v>
      </c>
      <c r="E68" s="4" t="s">
        <v>157</v>
      </c>
      <c r="F68">
        <f t="shared" si="6"/>
        <v>657</v>
      </c>
      <c r="G68">
        <f t="shared" si="7"/>
        <v>0</v>
      </c>
      <c r="H68">
        <f t="shared" si="8"/>
        <v>0</v>
      </c>
    </row>
    <row r="69" spans="1:8" x14ac:dyDescent="0.25">
      <c r="A69" t="s">
        <v>76</v>
      </c>
      <c r="B69">
        <v>482</v>
      </c>
      <c r="C69" s="1">
        <v>1</v>
      </c>
      <c r="D69" t="s">
        <v>108</v>
      </c>
      <c r="E69" s="4" t="s">
        <v>157</v>
      </c>
      <c r="F69">
        <f t="shared" si="6"/>
        <v>96</v>
      </c>
      <c r="G69">
        <f t="shared" si="7"/>
        <v>0</v>
      </c>
      <c r="H69">
        <f t="shared" si="8"/>
        <v>0</v>
      </c>
    </row>
    <row r="70" spans="1:8" x14ac:dyDescent="0.25">
      <c r="A70" t="s">
        <v>77</v>
      </c>
      <c r="B70">
        <v>1752</v>
      </c>
      <c r="C70" s="1">
        <v>1</v>
      </c>
      <c r="D70" t="s">
        <v>109</v>
      </c>
      <c r="E70" s="4" t="s">
        <v>158</v>
      </c>
      <c r="F70">
        <f t="shared" si="6"/>
        <v>350</v>
      </c>
      <c r="G70">
        <f t="shared" si="7"/>
        <v>0</v>
      </c>
      <c r="H70">
        <f t="shared" si="8"/>
        <v>0</v>
      </c>
    </row>
    <row r="71" spans="1:8" x14ac:dyDescent="0.25">
      <c r="A71" t="s">
        <v>78</v>
      </c>
      <c r="B71">
        <v>1377</v>
      </c>
      <c r="C71" s="1">
        <v>1</v>
      </c>
      <c r="D71" t="s">
        <v>109</v>
      </c>
      <c r="E71" s="4" t="s">
        <v>158</v>
      </c>
      <c r="F71">
        <f t="shared" si="6"/>
        <v>275</v>
      </c>
      <c r="G71">
        <f t="shared" si="7"/>
        <v>0</v>
      </c>
      <c r="H71">
        <f t="shared" si="8"/>
        <v>0</v>
      </c>
    </row>
    <row r="72" spans="1:8" x14ac:dyDescent="0.25">
      <c r="A72" t="s">
        <v>79</v>
      </c>
      <c r="B72">
        <v>1882</v>
      </c>
      <c r="C72" s="1">
        <v>1</v>
      </c>
      <c r="D72" t="s">
        <v>110</v>
      </c>
      <c r="E72" s="4" t="s">
        <v>159</v>
      </c>
      <c r="F72">
        <f t="shared" si="6"/>
        <v>376</v>
      </c>
      <c r="G72">
        <f t="shared" si="7"/>
        <v>0</v>
      </c>
      <c r="H72">
        <f t="shared" si="8"/>
        <v>0</v>
      </c>
    </row>
    <row r="73" spans="1:8" x14ac:dyDescent="0.25">
      <c r="A73" t="s">
        <v>80</v>
      </c>
      <c r="B73">
        <v>302</v>
      </c>
      <c r="C73" s="1">
        <v>1</v>
      </c>
      <c r="D73" t="s">
        <v>110</v>
      </c>
      <c r="E73" s="4" t="s">
        <v>159</v>
      </c>
      <c r="F73">
        <f t="shared" si="6"/>
        <v>60</v>
      </c>
      <c r="G73">
        <f t="shared" si="7"/>
        <v>0</v>
      </c>
      <c r="H73">
        <f t="shared" si="8"/>
        <v>0</v>
      </c>
    </row>
    <row r="74" spans="1:8" x14ac:dyDescent="0.25">
      <c r="A74" t="s">
        <v>111</v>
      </c>
      <c r="B74">
        <v>2807</v>
      </c>
      <c r="C74" s="1">
        <v>1</v>
      </c>
      <c r="D74" t="s">
        <v>125</v>
      </c>
      <c r="E74" s="4" t="s">
        <v>154</v>
      </c>
      <c r="F74">
        <f t="shared" si="6"/>
        <v>561</v>
      </c>
      <c r="G74">
        <f t="shared" si="7"/>
        <v>0</v>
      </c>
      <c r="H74">
        <f t="shared" si="8"/>
        <v>0</v>
      </c>
    </row>
    <row r="75" spans="1:8" x14ac:dyDescent="0.25">
      <c r="A75" t="s">
        <v>112</v>
      </c>
      <c r="B75">
        <v>842</v>
      </c>
      <c r="C75" s="1">
        <v>1</v>
      </c>
      <c r="D75" t="s">
        <v>125</v>
      </c>
      <c r="E75" s="4" t="s">
        <v>154</v>
      </c>
      <c r="F75">
        <f t="shared" si="6"/>
        <v>168</v>
      </c>
      <c r="G75">
        <f t="shared" si="7"/>
        <v>0</v>
      </c>
      <c r="H75">
        <f t="shared" si="8"/>
        <v>0</v>
      </c>
    </row>
    <row r="76" spans="1:8" x14ac:dyDescent="0.25">
      <c r="A76" t="s">
        <v>113</v>
      </c>
      <c r="B76">
        <v>3097</v>
      </c>
      <c r="C76" s="1">
        <v>1</v>
      </c>
      <c r="D76" t="s">
        <v>126</v>
      </c>
      <c r="E76" s="4" t="s">
        <v>155</v>
      </c>
      <c r="F76">
        <f t="shared" si="6"/>
        <v>619</v>
      </c>
      <c r="G76">
        <f t="shared" si="7"/>
        <v>0</v>
      </c>
      <c r="H76">
        <f t="shared" si="8"/>
        <v>0</v>
      </c>
    </row>
    <row r="77" spans="1:8" x14ac:dyDescent="0.25">
      <c r="A77" t="s">
        <v>114</v>
      </c>
      <c r="B77">
        <v>1182</v>
      </c>
      <c r="C77" s="1">
        <v>1</v>
      </c>
      <c r="D77" t="s">
        <v>126</v>
      </c>
      <c r="E77" s="4" t="s">
        <v>155</v>
      </c>
      <c r="F77">
        <f t="shared" si="6"/>
        <v>236</v>
      </c>
      <c r="G77">
        <f t="shared" si="7"/>
        <v>0</v>
      </c>
      <c r="H77">
        <f t="shared" si="8"/>
        <v>0</v>
      </c>
    </row>
    <row r="78" spans="1:8" x14ac:dyDescent="0.25">
      <c r="A78" t="s">
        <v>115</v>
      </c>
      <c r="B78">
        <v>2947</v>
      </c>
      <c r="C78" s="1">
        <v>1</v>
      </c>
      <c r="D78" t="s">
        <v>127</v>
      </c>
      <c r="E78" s="4" t="s">
        <v>156</v>
      </c>
      <c r="F78">
        <f t="shared" si="6"/>
        <v>589</v>
      </c>
      <c r="G78">
        <f t="shared" si="7"/>
        <v>0</v>
      </c>
      <c r="H78">
        <f t="shared" si="8"/>
        <v>0</v>
      </c>
    </row>
    <row r="79" spans="1:8" x14ac:dyDescent="0.25">
      <c r="A79" t="s">
        <v>116</v>
      </c>
      <c r="B79">
        <v>1282</v>
      </c>
      <c r="C79" s="1">
        <v>1</v>
      </c>
      <c r="D79" t="s">
        <v>127</v>
      </c>
      <c r="E79" s="4" t="s">
        <v>156</v>
      </c>
      <c r="F79">
        <f t="shared" si="6"/>
        <v>256</v>
      </c>
      <c r="G79">
        <f t="shared" si="7"/>
        <v>0</v>
      </c>
      <c r="H79">
        <f t="shared" si="8"/>
        <v>0</v>
      </c>
    </row>
    <row r="80" spans="1:8" x14ac:dyDescent="0.25">
      <c r="A80" t="s">
        <v>117</v>
      </c>
      <c r="B80">
        <v>3237</v>
      </c>
      <c r="C80" s="1">
        <v>1</v>
      </c>
      <c r="D80" t="s">
        <v>128</v>
      </c>
      <c r="E80" s="4" t="s">
        <v>157</v>
      </c>
      <c r="F80">
        <f t="shared" si="6"/>
        <v>647</v>
      </c>
      <c r="G80">
        <f t="shared" si="7"/>
        <v>0</v>
      </c>
      <c r="H80">
        <f t="shared" si="8"/>
        <v>0</v>
      </c>
    </row>
    <row r="81" spans="1:8" x14ac:dyDescent="0.25">
      <c r="A81" t="s">
        <v>118</v>
      </c>
      <c r="B81">
        <v>752</v>
      </c>
      <c r="C81" s="1">
        <v>1</v>
      </c>
      <c r="D81" t="s">
        <v>128</v>
      </c>
      <c r="E81" s="4" t="s">
        <v>157</v>
      </c>
      <c r="F81">
        <f t="shared" si="6"/>
        <v>150</v>
      </c>
      <c r="G81">
        <f t="shared" si="7"/>
        <v>0</v>
      </c>
      <c r="H81">
        <f t="shared" si="8"/>
        <v>0</v>
      </c>
    </row>
    <row r="82" spans="1:8" x14ac:dyDescent="0.25">
      <c r="A82" t="s">
        <v>119</v>
      </c>
      <c r="B82">
        <v>1487</v>
      </c>
      <c r="C82" s="1">
        <v>1</v>
      </c>
      <c r="D82" t="s">
        <v>129</v>
      </c>
      <c r="E82" s="4" t="s">
        <v>158</v>
      </c>
      <c r="F82">
        <f t="shared" si="6"/>
        <v>297</v>
      </c>
      <c r="G82">
        <f t="shared" si="7"/>
        <v>0</v>
      </c>
      <c r="H82">
        <f t="shared" si="8"/>
        <v>0</v>
      </c>
    </row>
    <row r="83" spans="1:8" x14ac:dyDescent="0.25">
      <c r="A83" t="s">
        <v>120</v>
      </c>
      <c r="B83">
        <v>377</v>
      </c>
      <c r="C83" s="1">
        <v>1</v>
      </c>
      <c r="D83" t="s">
        <v>129</v>
      </c>
      <c r="E83" s="4" t="s">
        <v>158</v>
      </c>
      <c r="F83">
        <f t="shared" si="6"/>
        <v>75</v>
      </c>
      <c r="G83">
        <f t="shared" si="7"/>
        <v>0</v>
      </c>
      <c r="H83">
        <f t="shared" si="8"/>
        <v>0</v>
      </c>
    </row>
    <row r="84" spans="1:8" x14ac:dyDescent="0.25">
      <c r="A84" t="s">
        <v>121</v>
      </c>
      <c r="B84">
        <v>1917</v>
      </c>
      <c r="C84" s="1">
        <v>1</v>
      </c>
      <c r="D84" t="s">
        <v>130</v>
      </c>
      <c r="E84" s="4" t="s">
        <v>159</v>
      </c>
      <c r="F84">
        <f t="shared" si="6"/>
        <v>383</v>
      </c>
      <c r="G84">
        <f t="shared" si="7"/>
        <v>0</v>
      </c>
      <c r="H84">
        <f t="shared" si="8"/>
        <v>0</v>
      </c>
    </row>
    <row r="85" spans="1:8" x14ac:dyDescent="0.25">
      <c r="A85" t="s">
        <v>122</v>
      </c>
      <c r="B85">
        <v>812</v>
      </c>
      <c r="C85" s="1">
        <v>1</v>
      </c>
      <c r="D85" t="s">
        <v>130</v>
      </c>
      <c r="E85" s="4" t="s">
        <v>159</v>
      </c>
      <c r="F85">
        <f t="shared" si="6"/>
        <v>162</v>
      </c>
      <c r="G85">
        <f t="shared" si="7"/>
        <v>0</v>
      </c>
      <c r="H85">
        <f t="shared" si="8"/>
        <v>0</v>
      </c>
    </row>
    <row r="86" spans="1:8" x14ac:dyDescent="0.25">
      <c r="A86" t="s">
        <v>123</v>
      </c>
      <c r="B86">
        <v>2942</v>
      </c>
      <c r="C86" s="1">
        <v>1</v>
      </c>
      <c r="D86" t="s">
        <v>131</v>
      </c>
      <c r="E86" s="4" t="s">
        <v>160</v>
      </c>
      <c r="F86">
        <f t="shared" si="6"/>
        <v>588</v>
      </c>
      <c r="G86">
        <f t="shared" si="7"/>
        <v>0</v>
      </c>
      <c r="H86">
        <f t="shared" si="8"/>
        <v>0</v>
      </c>
    </row>
    <row r="87" spans="1:8" x14ac:dyDescent="0.25">
      <c r="A87" t="s">
        <v>124</v>
      </c>
      <c r="B87">
        <v>317</v>
      </c>
      <c r="C87" s="1">
        <v>1</v>
      </c>
      <c r="D87" t="s">
        <v>131</v>
      </c>
      <c r="E87" s="4" t="s">
        <v>160</v>
      </c>
      <c r="F87">
        <f t="shared" si="6"/>
        <v>63</v>
      </c>
      <c r="G87">
        <f t="shared" si="7"/>
        <v>0</v>
      </c>
      <c r="H87">
        <f t="shared" si="8"/>
        <v>0</v>
      </c>
    </row>
    <row r="88" spans="1:8" x14ac:dyDescent="0.25">
      <c r="A88" t="s">
        <v>132</v>
      </c>
      <c r="B88">
        <v>4522</v>
      </c>
      <c r="C88" s="1"/>
      <c r="D88" t="s">
        <v>133</v>
      </c>
      <c r="E88" s="4" t="s">
        <v>133</v>
      </c>
      <c r="F88">
        <f t="shared" si="6"/>
        <v>904</v>
      </c>
      <c r="G88">
        <f t="shared" si="7"/>
        <v>4522</v>
      </c>
      <c r="H88">
        <f t="shared" si="8"/>
        <v>4.5220000000000002</v>
      </c>
    </row>
    <row r="89" spans="1:8" x14ac:dyDescent="0.25">
      <c r="A89" t="s">
        <v>134</v>
      </c>
      <c r="B89">
        <v>13542</v>
      </c>
      <c r="C89" s="1"/>
      <c r="D89" t="s">
        <v>135</v>
      </c>
      <c r="E89" s="4" t="s">
        <v>166</v>
      </c>
      <c r="F89">
        <f t="shared" si="6"/>
        <v>2708</v>
      </c>
      <c r="G89">
        <f t="shared" si="7"/>
        <v>13542</v>
      </c>
      <c r="H89">
        <f t="shared" si="8"/>
        <v>13.542</v>
      </c>
    </row>
    <row r="90" spans="1:8" x14ac:dyDescent="0.25">
      <c r="A90" t="s">
        <v>136</v>
      </c>
      <c r="B90">
        <v>3332</v>
      </c>
      <c r="C90" s="1"/>
      <c r="D90" t="s">
        <v>138</v>
      </c>
      <c r="E90" s="4" t="s">
        <v>161</v>
      </c>
      <c r="F90">
        <f t="shared" si="6"/>
        <v>666</v>
      </c>
      <c r="G90">
        <f t="shared" si="7"/>
        <v>3332</v>
      </c>
      <c r="H90">
        <f t="shared" si="8"/>
        <v>3.3319999999999999</v>
      </c>
    </row>
    <row r="91" spans="1:8" x14ac:dyDescent="0.25">
      <c r="A91" t="s">
        <v>137</v>
      </c>
      <c r="B91">
        <v>2092</v>
      </c>
      <c r="C91" s="1"/>
      <c r="D91" t="s">
        <v>138</v>
      </c>
      <c r="E91" s="4" t="s">
        <v>161</v>
      </c>
      <c r="F91">
        <f t="shared" si="6"/>
        <v>418</v>
      </c>
      <c r="G91">
        <f t="shared" si="7"/>
        <v>2092</v>
      </c>
      <c r="H91">
        <f t="shared" si="8"/>
        <v>2.0920000000000001</v>
      </c>
    </row>
    <row r="92" spans="1:8" x14ac:dyDescent="0.25">
      <c r="A92" t="s">
        <v>139</v>
      </c>
      <c r="B92">
        <v>6157</v>
      </c>
      <c r="C92" s="1"/>
      <c r="D92" t="s">
        <v>140</v>
      </c>
      <c r="E92" s="4" t="s">
        <v>165</v>
      </c>
      <c r="F92">
        <f t="shared" si="6"/>
        <v>1231</v>
      </c>
      <c r="G92">
        <f t="shared" si="7"/>
        <v>6157</v>
      </c>
      <c r="H92">
        <f t="shared" si="8"/>
        <v>6.157</v>
      </c>
    </row>
    <row r="93" spans="1:8" x14ac:dyDescent="0.25">
      <c r="A93" t="s">
        <v>148</v>
      </c>
      <c r="B93">
        <f>SUBTOTAL(109,Таблица1[Строк])</f>
        <v>207802</v>
      </c>
      <c r="C93" s="1">
        <f>1-SUM(G2:G92)/SUM(B2:B92)</f>
        <v>0.75218101846950458</v>
      </c>
      <c r="D93"/>
      <c r="F93">
        <f>SUBTOTAL(109,Таблица1[Перевод])</f>
        <v>41524</v>
      </c>
      <c r="G93">
        <f>SUBTOTAL(109,Таблица1[Остаток строк])</f>
        <v>51497.279999999999</v>
      </c>
      <c r="H93">
        <f>SUBTOTAL(109,Таблица1[Остаток дней])</f>
        <v>51.497280000000003</v>
      </c>
    </row>
  </sheetData>
  <phoneticPr fontId="1" type="noConversion"/>
  <pageMargins left="0.7" right="0.7" top="0.75" bottom="0.75" header="0.3" footer="0.3"/>
  <pageSetup paperSize="9" orientation="portrait"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Гирба</dc:creator>
  <cp:lastModifiedBy>Михаил Гирба</cp:lastModifiedBy>
  <dcterms:created xsi:type="dcterms:W3CDTF">2022-01-28T06:56:19Z</dcterms:created>
  <dcterms:modified xsi:type="dcterms:W3CDTF">2022-04-06T17:02:09Z</dcterms:modified>
</cp:coreProperties>
</file>