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1T1/Fundamentos/Prácticas/"/>
    </mc:Choice>
  </mc:AlternateContent>
  <xr:revisionPtr revIDLastSave="88" documentId="8_{BB978D9A-7D69-4CD1-B43E-DF5517E2D2DF}" xr6:coauthVersionLast="45" xr6:coauthVersionMax="45" xr10:uidLastSave="{C4CB292A-E7EE-457D-9A29-42B621C4BFE8}"/>
  <bookViews>
    <workbookView xWindow="-108" yWindow="-108" windowWidth="23256" windowHeight="12576" firstSheet="4" activeTab="7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definedNames>
    <definedName name="Datos">Hoja7!$B$2:$B$101</definedName>
    <definedName name="Matriz1">Hoja8!$B$2:$D$4</definedName>
    <definedName name="Matriz1Inversa">Hoja8!$B$6:$D$8</definedName>
    <definedName name="test">Hoja2!$D$1:$E$2</definedName>
    <definedName name="test2">Hoja2!$A$1:$B$2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8" l="1" a="1"/>
  <c r="F7" i="8" s="1"/>
  <c r="B6" i="8" a="1"/>
  <c r="C8" i="8" s="1"/>
  <c r="F3" i="8"/>
  <c r="E13" i="7"/>
  <c r="E17" i="7"/>
  <c r="E14" i="7"/>
  <c r="E16" i="7" s="1"/>
  <c r="E9" i="7"/>
  <c r="E8" i="7"/>
  <c r="E5" i="7" s="1"/>
  <c r="E12" i="7"/>
  <c r="E11" i="7"/>
  <c r="E10" i="7"/>
  <c r="E7" i="7"/>
  <c r="E6" i="7"/>
  <c r="E4" i="7"/>
  <c r="B8" i="8" l="1"/>
  <c r="D7" i="8"/>
  <c r="C7" i="8"/>
  <c r="B7" i="8"/>
  <c r="D6" i="8"/>
  <c r="C6" i="8"/>
  <c r="D8" i="8"/>
  <c r="B6" i="8"/>
  <c r="E15" i="7"/>
  <c r="C5" i="6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3" i="6"/>
  <c r="C4" i="6"/>
  <c r="A22" i="6"/>
  <c r="A9" i="6"/>
  <c r="B9" i="6" s="1"/>
  <c r="A10" i="6"/>
  <c r="A11" i="6" s="1"/>
  <c r="A5" i="6"/>
  <c r="A6" i="6"/>
  <c r="A7" i="6" s="1"/>
  <c r="B4" i="6"/>
  <c r="B5" i="6"/>
  <c r="B6" i="6"/>
  <c r="B22" i="6"/>
  <c r="B3" i="6"/>
  <c r="A4" i="6"/>
  <c r="G7" i="5"/>
  <c r="G6" i="5"/>
  <c r="E2" i="5"/>
  <c r="A12" i="6" l="1"/>
  <c r="B11" i="6"/>
  <c r="B10" i="6"/>
  <c r="B7" i="6"/>
  <c r="A8" i="6"/>
  <c r="B8" i="6" s="1"/>
  <c r="D10" i="4"/>
  <c r="F3" i="4"/>
  <c r="F4" i="4"/>
  <c r="F5" i="4"/>
  <c r="F6" i="4"/>
  <c r="F2" i="4"/>
  <c r="C7" i="4"/>
  <c r="C10" i="4" s="1"/>
  <c r="C3" i="3"/>
  <c r="H2" i="2"/>
  <c r="B2" i="2"/>
  <c r="C2" i="2"/>
  <c r="D2" i="2"/>
  <c r="E2" i="2"/>
  <c r="F2" i="2"/>
  <c r="A2" i="2"/>
  <c r="D4" i="1"/>
  <c r="A13" i="6" l="1"/>
  <c r="B12" i="6"/>
  <c r="F7" i="4"/>
  <c r="C11" i="4" s="1"/>
  <c r="D11" i="4" s="1"/>
  <c r="D6" i="1"/>
  <c r="A14" i="6" l="1"/>
  <c r="B13" i="6"/>
  <c r="D3" i="1"/>
  <c r="D5" i="1"/>
  <c r="D7" i="1"/>
  <c r="A15" i="6" l="1"/>
  <c r="B14" i="6"/>
  <c r="A16" i="6" l="1"/>
  <c r="B15" i="6"/>
  <c r="B16" i="6" l="1"/>
  <c r="A17" i="6"/>
  <c r="B17" i="6" l="1"/>
  <c r="A18" i="6"/>
  <c r="A19" i="6" l="1"/>
  <c r="B18" i="6"/>
  <c r="A20" i="6" l="1"/>
  <c r="B19" i="6"/>
  <c r="A21" i="6" l="1"/>
  <c r="B21" i="6" s="1"/>
  <c r="B2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<sst xmlns="http://schemas.openxmlformats.org/spreadsheetml/2006/main" count="52" uniqueCount="51">
  <si>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Números</t>
  </si>
  <si>
    <t>Cadenas</t>
  </si>
  <si>
    <t>Juan</t>
  </si>
  <si>
    <t>Europa</t>
  </si>
  <si>
    <t>Esto es una prueba</t>
  </si>
  <si>
    <t>Fórmulas</t>
  </si>
  <si>
    <t>r1</t>
  </si>
  <si>
    <t>r2</t>
  </si>
  <si>
    <t>r3</t>
  </si>
  <si>
    <t>r4</t>
  </si>
  <si>
    <t>r5</t>
  </si>
  <si>
    <t>rE</t>
  </si>
  <si>
    <t>Serie</t>
  </si>
  <si>
    <t>Paralelo</t>
  </si>
  <si>
    <t>Valores</t>
  </si>
  <si>
    <t>Inversas</t>
  </si>
  <si>
    <t>i_r1</t>
  </si>
  <si>
    <t>i_r2</t>
  </si>
  <si>
    <t>i_r3</t>
  </si>
  <si>
    <t>i_r4</t>
  </si>
  <si>
    <t>i_r5</t>
  </si>
  <si>
    <t>i_rE</t>
  </si>
  <si>
    <t>Cateto1:</t>
  </si>
  <si>
    <t>Cateto2:</t>
  </si>
  <si>
    <t>Hipotenusa (AUTO):</t>
  </si>
  <si>
    <t>a</t>
  </si>
  <si>
    <t>b</t>
  </si>
  <si>
    <t>c</t>
  </si>
  <si>
    <t>b^2-4ac</t>
  </si>
  <si>
    <t>n</t>
  </si>
  <si>
    <t>n^2</t>
  </si>
  <si>
    <t>suma^2</t>
  </si>
  <si>
    <t>Desviación estándar</t>
  </si>
  <si>
    <t>Moda</t>
  </si>
  <si>
    <t>Mediana</t>
  </si>
  <si>
    <t>Error típico</t>
  </si>
  <si>
    <t>Media</t>
  </si>
  <si>
    <t>Varianza</t>
  </si>
  <si>
    <t>Rango</t>
  </si>
  <si>
    <t>Máximo</t>
  </si>
  <si>
    <t>Mínimo</t>
  </si>
  <si>
    <t>Suma</t>
  </si>
  <si>
    <t>Cuenta</t>
  </si>
  <si>
    <t>Mayor</t>
  </si>
  <si>
    <t>Menor</t>
  </si>
  <si>
    <t>Nivel de confianza 95%</t>
  </si>
  <si>
    <t>Definido:</t>
  </si>
  <si>
    <t>Matriz1</t>
  </si>
  <si>
    <t>Matriz1Inversa</t>
  </si>
  <si>
    <t>Determinante:</t>
  </si>
  <si>
    <t>Trasponer: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</si>
</sst>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"/>
    <numFmt numFmtId="165" formatCode="0.0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5" borderId="3" applyNumberFormat="0" applyAlignment="0" applyProtection="0"/>
  </cellStyleXfs>
  <cellXfs count="15">
    <xf numFmtId="0" fontId="0" fillId="0" borderId="0" xfId="0"/>
    <xf numFmtId="44" fontId="0" fillId="0" borderId="0" xfId="1" applyFont="1"/>
    <xf numFmtId="14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3" fillId="3" borderId="1" xfId="3"/>
    <xf numFmtId="0" fontId="5" fillId="4" borderId="1" xfId="5"/>
    <xf numFmtId="0" fontId="4" fillId="4" borderId="2" xfId="4"/>
    <xf numFmtId="0" fontId="2" fillId="2" borderId="1" xfId="2" applyBorder="1"/>
    <xf numFmtId="164" fontId="0" fillId="0" borderId="0" xfId="0" applyNumberFormat="1"/>
    <xf numFmtId="165" fontId="0" fillId="0" borderId="0" xfId="0" applyNumberFormat="1"/>
    <xf numFmtId="0" fontId="6" fillId="5" borderId="3" xfId="6" applyAlignment="1">
      <alignment horizontal="center"/>
    </xf>
    <xf numFmtId="2" fontId="7" fillId="0" borderId="0" xfId="0" applyNumberFormat="1" applyFont="1" applyAlignment="1">
      <alignment vertical="center"/>
    </xf>
    <xf numFmtId="2" fontId="0" fillId="0" borderId="0" xfId="0" applyNumberFormat="1"/>
  </cellXfs>
  <cellStyles count="7">
    <cellStyle name="Cálculo" xfId="5" builtinId="22"/>
    <cellStyle name="Celda de comprobación" xfId="6" builtinId="23"/>
    <cellStyle name="Entrada" xfId="3" builtinId="20"/>
    <cellStyle name="Moneda" xfId="1" builtinId="4"/>
    <cellStyle name="Neutral" xfId="2" builtinId="28"/>
    <cellStyle name="Normal" xfId="0" builtinId="0"/>
    <cellStyle name="Salida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relación entre</a:t>
            </a:r>
            <a:r>
              <a:rPr lang="en-US" baseline="0"/>
              <a:t> n y 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Hoja6!$B$2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Hoja6!$B$3:$B$22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5-40BF-AB28-0687040C4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134512"/>
        <c:axId val="955089344"/>
      </c:scatterChart>
      <c:valAx>
        <c:axId val="958134512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5089344"/>
        <c:crosses val="autoZero"/>
        <c:crossBetween val="midCat"/>
      </c:valAx>
      <c:valAx>
        <c:axId val="955089344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813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relación entre</a:t>
            </a:r>
            <a:r>
              <a:rPr lang="es-ES" baseline="0"/>
              <a:t> n y suma^2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Hoja6!$C$2</c:f>
              <c:strCache>
                <c:ptCount val="1"/>
                <c:pt idx="0">
                  <c:v>suma^2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Hoja6!$A$3:$A$22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Hoja6!$C$3:$C$22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14</c:v>
                </c:pt>
                <c:pt idx="3">
                  <c:v>30</c:v>
                </c:pt>
                <c:pt idx="4">
                  <c:v>55</c:v>
                </c:pt>
                <c:pt idx="5">
                  <c:v>91</c:v>
                </c:pt>
                <c:pt idx="6">
                  <c:v>140</c:v>
                </c:pt>
                <c:pt idx="7">
                  <c:v>204</c:v>
                </c:pt>
                <c:pt idx="8">
                  <c:v>285</c:v>
                </c:pt>
                <c:pt idx="9">
                  <c:v>385</c:v>
                </c:pt>
                <c:pt idx="10">
                  <c:v>506</c:v>
                </c:pt>
                <c:pt idx="11">
                  <c:v>650</c:v>
                </c:pt>
                <c:pt idx="12">
                  <c:v>819</c:v>
                </c:pt>
                <c:pt idx="13">
                  <c:v>1015</c:v>
                </c:pt>
                <c:pt idx="14">
                  <c:v>1240</c:v>
                </c:pt>
                <c:pt idx="15">
                  <c:v>1496</c:v>
                </c:pt>
                <c:pt idx="16">
                  <c:v>1785</c:v>
                </c:pt>
                <c:pt idx="17">
                  <c:v>2109</c:v>
                </c:pt>
                <c:pt idx="18">
                  <c:v>2470</c:v>
                </c:pt>
                <c:pt idx="19">
                  <c:v>2870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72-48E1-A57D-4F344CAA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22288"/>
        <c:axId val="895886224"/>
      </c:scatterChart>
      <c:valAx>
        <c:axId val="126252228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5886224"/>
        <c:crosses val="autoZero"/>
        <c:crossBetween val="midCat"/>
      </c:valAx>
      <c:valAx>
        <c:axId val="895886224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suma^2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252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n^2 frente a suma^2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Hoja6!$B$2</c:f>
              <c:strCache>
                <c:ptCount val="1"/>
                <c:pt idx="0">
                  <c:v>n^2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Hoja6!$A$3:$A$22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Hoja6!$B$3:$B$22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0-45B8-9109-00B6C32EDEAC}"/>
            </c:ext>
          </c:extLst>
        </c:ser>
        <c:ser>
          <c:idx val="1"/>
          <c:order val="1"/>
          <c:tx>
            <c:strRef>
              <c:f>Hoja6!$C$2</c:f>
              <c:strCache>
                <c:ptCount val="1"/>
                <c:pt idx="0">
                  <c:v>suma^2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Hoja6!$A$3:$A$22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Hoja6!$C$3:$C$22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14</c:v>
                </c:pt>
                <c:pt idx="3">
                  <c:v>30</c:v>
                </c:pt>
                <c:pt idx="4">
                  <c:v>55</c:v>
                </c:pt>
                <c:pt idx="5">
                  <c:v>91</c:v>
                </c:pt>
                <c:pt idx="6">
                  <c:v>140</c:v>
                </c:pt>
                <c:pt idx="7">
                  <c:v>204</c:v>
                </c:pt>
                <c:pt idx="8">
                  <c:v>285</c:v>
                </c:pt>
                <c:pt idx="9">
                  <c:v>385</c:v>
                </c:pt>
                <c:pt idx="10">
                  <c:v>506</c:v>
                </c:pt>
                <c:pt idx="11">
                  <c:v>650</c:v>
                </c:pt>
                <c:pt idx="12">
                  <c:v>819</c:v>
                </c:pt>
                <c:pt idx="13">
                  <c:v>1015</c:v>
                </c:pt>
                <c:pt idx="14">
                  <c:v>1240</c:v>
                </c:pt>
                <c:pt idx="15">
                  <c:v>1496</c:v>
                </c:pt>
                <c:pt idx="16">
                  <c:v>1785</c:v>
                </c:pt>
                <c:pt idx="17">
                  <c:v>2109</c:v>
                </c:pt>
                <c:pt idx="18">
                  <c:v>2470</c:v>
                </c:pt>
                <c:pt idx="19">
                  <c:v>2870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0-45B8-9109-00B6C32ED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20688"/>
        <c:axId val="895880816"/>
      </c:scatterChart>
      <c:valAx>
        <c:axId val="126252068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5880816"/>
        <c:crosses val="autoZero"/>
        <c:crossBetween val="midCat"/>
      </c:valAx>
      <c:valAx>
        <c:axId val="8958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252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917003064590017"/>
          <c:y val="0.33959878781945452"/>
          <c:w val="0.20739248230714696"/>
          <c:h val="0.21405132632309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575319</xdr:colOff>
      <xdr:row>12</xdr:row>
      <xdr:rowOff>56796</xdr:rowOff>
    </xdr:from>
    <xdr:to>
      <xdr:col>13</xdr:col>
      <xdr:colOff>64163</xdr:colOff>
      <xdr:row>24</xdr:row>
      <xdr:rowOff>98446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D2EC31-8060-4265-8A34-08EC1595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596660</xdr:colOff>
      <xdr:row>0</xdr:row>
      <xdr:rowOff>122208</xdr:rowOff>
    </xdr:from>
    <xdr:to>
      <xdr:col>13</xdr:col>
      <xdr:colOff>33308</xdr:colOff>
      <xdr:row>11</xdr:row>
      <xdr:rowOff>115019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D8B20C-9DC2-4008-A1D0-F6A9D647C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283974</xdr:colOff>
      <xdr:row>6</xdr:row>
      <xdr:rowOff>165652</xdr:rowOff>
    </xdr:from>
    <xdr:to>
      <xdr:col>8</xdr:col>
      <xdr:colOff>47329</xdr:colOff>
      <xdr:row>19</xdr:row>
      <xdr:rowOff>13252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59466E-2FFD-4BB3-B0F2-B02721BA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B2:D7" totalsRowShown="0">
  <tableColumns count="3">
    <tableColumn id="1" xr3:uid="{00000000-0010-0000-0000-000001000000}" name="Números"/>
    <tableColumn id="2" xr3:uid="{00000000-0010-0000-0000-000002000000}" name="Cadenas"/>
    <tableColumn id="3" xr3:uid="{00000000-0010-0000-0000-000003000000}" name="Fórmul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zoomScale="145" zoomScaleNormal="145" workbookViewId="0">
      <selection activeCell="B4" sqref="B4"/>
    </sheetView>
  </sheetViews>
  <sheetFormatPr baseColWidth="10" defaultRowHeight="14.4"/>
  <cols>
    <col min="3" max="3" width="22" customWidth="1"/>
  </cols>
  <sheetData>
    <row r="2" spans="2:4">
      <c r="B2" t="s">
        <v>0</v>
      </c>
      <c r="C2" t="s">
        <v>1</v>
      </c>
      <c r="D2" t="s">
        <v>5</v>
      </c>
    </row>
    <row r="3" spans="2:4">
      <c r="B3">
        <v>3</v>
      </c>
      <c r="C3" t="s">
        <v>2</v>
      </c>
      <c r="D3">
        <f>(B3+B4)*B5</f>
        <v>2.6640000000000001</v>
      </c>
    </row>
    <row r="4" spans="2:4">
      <c r="B4">
        <v>10.32</v>
      </c>
      <c r="C4" t="s">
        <v>3</v>
      </c>
      <c r="D4">
        <f>SUM(B3:B6)</f>
        <v>1358.52</v>
      </c>
    </row>
    <row r="5" spans="2:4">
      <c r="B5" s="3">
        <v>0.2</v>
      </c>
      <c r="C5" t="s">
        <v>4</v>
      </c>
      <c r="D5">
        <f>LEN(C5)</f>
        <v>18</v>
      </c>
    </row>
    <row r="6" spans="2:4">
      <c r="B6" s="1">
        <v>1345</v>
      </c>
      <c r="D6" s="5" t="str">
        <f>IF(B3&gt;B4,"Mayor","Menor")</f>
        <v>Menor</v>
      </c>
    </row>
    <row r="7" spans="2:4">
      <c r="B7" s="2">
        <v>40436</v>
      </c>
      <c r="D7" s="4">
        <f>B6+B7</f>
        <v>41781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190" zoomScaleNormal="190" workbookViewId="0">
      <selection activeCell="E5" sqref="E5"/>
    </sheetView>
  </sheetViews>
  <sheetFormatPr baseColWidth="10" defaultRowHeight="14.4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9</v>
      </c>
    </row>
    <row r="2" spans="1:8">
      <c r="A2">
        <f>$A$1*B1</f>
        <v>2</v>
      </c>
      <c r="B2">
        <f t="shared" ref="B2:F2" si="0">$A$1*C1</f>
        <v>3</v>
      </c>
      <c r="C2">
        <f t="shared" si="0"/>
        <v>4</v>
      </c>
      <c r="D2">
        <f t="shared" si="0"/>
        <v>5</v>
      </c>
      <c r="E2">
        <f t="shared" si="0"/>
        <v>9</v>
      </c>
      <c r="F2">
        <f t="shared" si="0"/>
        <v>0</v>
      </c>
      <c r="H2">
        <f>(SUM(test))+(SUM(test2))</f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"/>
  <sheetViews>
    <sheetView zoomScale="235" zoomScaleNormal="235" workbookViewId="0">
      <selection activeCell="B9" sqref="B9"/>
    </sheetView>
  </sheetViews>
  <sheetFormatPr baseColWidth="10" defaultRowHeight="14.4"/>
  <cols>
    <col min="2" max="2" width="17.44140625" bestFit="1" customWidth="1"/>
  </cols>
  <sheetData>
    <row r="1" spans="2:3">
      <c r="B1" t="s">
        <v>22</v>
      </c>
      <c r="C1">
        <v>3</v>
      </c>
    </row>
    <row r="2" spans="2:3">
      <c r="B2" t="s">
        <v>23</v>
      </c>
      <c r="C2">
        <v>4</v>
      </c>
    </row>
    <row r="3" spans="2:3">
      <c r="B3" t="s">
        <v>24</v>
      </c>
      <c r="C3">
        <f>SQRT(C1^2+C2^2)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"/>
  <sheetViews>
    <sheetView zoomScale="172" zoomScaleNormal="220" workbookViewId="0">
      <selection activeCell="F14" sqref="F14"/>
    </sheetView>
  </sheetViews>
  <sheetFormatPr baseColWidth="10" defaultRowHeight="14.4"/>
  <sheetData>
    <row r="1" spans="2:6" ht="15.6" thickTop="1" thickBot="1">
      <c r="B1" s="12" t="s">
        <v>14</v>
      </c>
      <c r="C1" s="12"/>
      <c r="E1" s="12" t="s">
        <v>15</v>
      </c>
      <c r="F1" s="12"/>
    </row>
    <row r="2" spans="2:6" ht="15" thickTop="1">
      <c r="B2" s="6" t="s">
        <v>6</v>
      </c>
      <c r="C2">
        <v>1240</v>
      </c>
      <c r="E2" s="6" t="s">
        <v>16</v>
      </c>
      <c r="F2" s="11">
        <f>1/C2</f>
        <v>8.0645161290322581E-4</v>
      </c>
    </row>
    <row r="3" spans="2:6">
      <c r="B3" s="6" t="s">
        <v>7</v>
      </c>
      <c r="C3">
        <v>1800</v>
      </c>
      <c r="E3" s="6" t="s">
        <v>17</v>
      </c>
      <c r="F3" s="11">
        <f t="shared" ref="F3:F6" si="0">1/C3</f>
        <v>5.5555555555555556E-4</v>
      </c>
    </row>
    <row r="4" spans="2:6">
      <c r="B4" s="6" t="s">
        <v>8</v>
      </c>
      <c r="C4">
        <v>2000</v>
      </c>
      <c r="E4" s="6" t="s">
        <v>18</v>
      </c>
      <c r="F4" s="11">
        <f t="shared" si="0"/>
        <v>5.0000000000000001E-4</v>
      </c>
    </row>
    <row r="5" spans="2:6">
      <c r="B5" s="6" t="s">
        <v>9</v>
      </c>
      <c r="C5">
        <v>2100</v>
      </c>
      <c r="E5" s="6" t="s">
        <v>19</v>
      </c>
      <c r="F5" s="11">
        <f t="shared" si="0"/>
        <v>4.7619047619047619E-4</v>
      </c>
    </row>
    <row r="6" spans="2:6">
      <c r="B6" s="6" t="s">
        <v>10</v>
      </c>
      <c r="C6">
        <v>1500</v>
      </c>
      <c r="E6" s="6" t="s">
        <v>20</v>
      </c>
      <c r="F6" s="11">
        <f t="shared" si="0"/>
        <v>6.6666666666666664E-4</v>
      </c>
    </row>
    <row r="7" spans="2:6">
      <c r="B7" s="9" t="s">
        <v>11</v>
      </c>
      <c r="C7">
        <f>SUM(C2:C6)</f>
        <v>8640</v>
      </c>
      <c r="E7" s="9" t="s">
        <v>21</v>
      </c>
      <c r="F7" s="11">
        <f>SUM(F2:F6)</f>
        <v>3.0048643113159243E-3</v>
      </c>
    </row>
    <row r="10" spans="2:6">
      <c r="B10" s="8" t="s">
        <v>12</v>
      </c>
      <c r="C10">
        <f>C7</f>
        <v>8640</v>
      </c>
      <c r="D10" t="str">
        <f>DEC2HEX(C10)</f>
        <v>21C0</v>
      </c>
    </row>
    <row r="11" spans="2:6">
      <c r="B11" s="7" t="s">
        <v>13</v>
      </c>
      <c r="C11" s="10">
        <f>1/F7</f>
        <v>332.79372923234217</v>
      </c>
      <c r="D11" t="str">
        <f>DEC2HEX(C11)</f>
        <v>14C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4864-FB38-4E17-8C6B-045838D14470}">
  <dimension ref="B2:G7"/>
  <sheetViews>
    <sheetView zoomScale="158" workbookViewId="0">
      <selection activeCell="G6" sqref="G6"/>
    </sheetView>
  </sheetViews>
  <sheetFormatPr baseColWidth="10" defaultRowHeight="14.4"/>
  <sheetData>
    <row r="2" spans="2:7">
      <c r="B2" t="s">
        <v>25</v>
      </c>
      <c r="C2">
        <v>1</v>
      </c>
      <c r="D2" t="s">
        <v>28</v>
      </c>
      <c r="E2">
        <f>+C3^2-4*C2*C4</f>
        <v>4</v>
      </c>
    </row>
    <row r="3" spans="2:7">
      <c r="B3" t="s">
        <v>26</v>
      </c>
      <c r="C3">
        <v>4</v>
      </c>
    </row>
    <row r="4" spans="2:7">
      <c r="B4" t="s">
        <v>27</v>
      </c>
      <c r="C4">
        <v>3</v>
      </c>
    </row>
    <row r="6" spans="2:7">
      <c r="G6" t="str">
        <f>IF(C2=0,"Raíz inválida.",IF(E2&lt;0,"Raíz inválida.",IF(E2=0,"Solución única","Solución doble")))</f>
        <v>Solución doble</v>
      </c>
    </row>
    <row r="7" spans="2:7">
      <c r="G7" t="e">
        <f>IF(G6="Solución única",(-C3+SQRT(E2))/2*C2),IF(G6="Solución doble",(-C3+SQRT(E2))/2*C2)</f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D2EE-8278-41D9-BC31-B72BC8C74A29}">
  <dimension ref="A2:C22"/>
  <sheetViews>
    <sheetView zoomScale="106" workbookViewId="0">
      <selection activeCell="E3" sqref="E3"/>
    </sheetView>
  </sheetViews>
  <sheetFormatPr baseColWidth="10" defaultRowHeight="14.4"/>
  <sheetData>
    <row r="2" spans="1:3">
      <c r="A2" t="s">
        <v>29</v>
      </c>
      <c r="B2" t="s">
        <v>30</v>
      </c>
      <c r="C2" t="s">
        <v>31</v>
      </c>
    </row>
    <row r="3" spans="1:3">
      <c r="A3">
        <v>1</v>
      </c>
      <c r="B3">
        <f>A3^2</f>
        <v>1</v>
      </c>
      <c r="C3">
        <f>B3^2</f>
        <v>1</v>
      </c>
    </row>
    <row r="4" spans="1:3">
      <c r="A4">
        <f>A3+1</f>
        <v>2</v>
      </c>
      <c r="B4">
        <f t="shared" ref="B4:B22" si="0">A4^2</f>
        <v>4</v>
      </c>
      <c r="C4">
        <f>C3+B4</f>
        <v>5</v>
      </c>
    </row>
    <row r="5" spans="1:3">
      <c r="A5">
        <f t="shared" ref="A5:A21" si="1">A4+1</f>
        <v>3</v>
      </c>
      <c r="B5">
        <f t="shared" si="0"/>
        <v>9</v>
      </c>
      <c r="C5">
        <f t="shared" ref="C5:C22" si="2">C4+B5</f>
        <v>14</v>
      </c>
    </row>
    <row r="6" spans="1:3">
      <c r="A6">
        <f t="shared" si="1"/>
        <v>4</v>
      </c>
      <c r="B6">
        <f t="shared" si="0"/>
        <v>16</v>
      </c>
      <c r="C6">
        <f t="shared" si="2"/>
        <v>30</v>
      </c>
    </row>
    <row r="7" spans="1:3">
      <c r="A7">
        <f t="shared" si="1"/>
        <v>5</v>
      </c>
      <c r="B7">
        <f t="shared" si="0"/>
        <v>25</v>
      </c>
      <c r="C7">
        <f t="shared" si="2"/>
        <v>55</v>
      </c>
    </row>
    <row r="8" spans="1:3">
      <c r="A8">
        <f t="shared" si="1"/>
        <v>6</v>
      </c>
      <c r="B8">
        <f t="shared" si="0"/>
        <v>36</v>
      </c>
      <c r="C8">
        <f t="shared" si="2"/>
        <v>91</v>
      </c>
    </row>
    <row r="9" spans="1:3">
      <c r="A9">
        <f t="shared" si="1"/>
        <v>7</v>
      </c>
      <c r="B9">
        <f t="shared" si="0"/>
        <v>49</v>
      </c>
      <c r="C9">
        <f t="shared" si="2"/>
        <v>140</v>
      </c>
    </row>
    <row r="10" spans="1:3">
      <c r="A10">
        <f t="shared" si="1"/>
        <v>8</v>
      </c>
      <c r="B10">
        <f t="shared" si="0"/>
        <v>64</v>
      </c>
      <c r="C10">
        <f t="shared" si="2"/>
        <v>204</v>
      </c>
    </row>
    <row r="11" spans="1:3">
      <c r="A11">
        <f t="shared" si="1"/>
        <v>9</v>
      </c>
      <c r="B11">
        <f t="shared" si="0"/>
        <v>81</v>
      </c>
      <c r="C11">
        <f t="shared" si="2"/>
        <v>285</v>
      </c>
    </row>
    <row r="12" spans="1:3">
      <c r="A12">
        <f t="shared" si="1"/>
        <v>10</v>
      </c>
      <c r="B12">
        <f t="shared" si="0"/>
        <v>100</v>
      </c>
      <c r="C12">
        <f t="shared" si="2"/>
        <v>385</v>
      </c>
    </row>
    <row r="13" spans="1:3">
      <c r="A13">
        <f t="shared" si="1"/>
        <v>11</v>
      </c>
      <c r="B13">
        <f t="shared" si="0"/>
        <v>121</v>
      </c>
      <c r="C13">
        <f t="shared" si="2"/>
        <v>506</v>
      </c>
    </row>
    <row r="14" spans="1:3">
      <c r="A14">
        <f t="shared" si="1"/>
        <v>12</v>
      </c>
      <c r="B14">
        <f t="shared" si="0"/>
        <v>144</v>
      </c>
      <c r="C14">
        <f t="shared" si="2"/>
        <v>650</v>
      </c>
    </row>
    <row r="15" spans="1:3">
      <c r="A15">
        <f t="shared" si="1"/>
        <v>13</v>
      </c>
      <c r="B15">
        <f t="shared" si="0"/>
        <v>169</v>
      </c>
      <c r="C15">
        <f t="shared" si="2"/>
        <v>819</v>
      </c>
    </row>
    <row r="16" spans="1:3">
      <c r="A16">
        <f t="shared" si="1"/>
        <v>14</v>
      </c>
      <c r="B16">
        <f t="shared" si="0"/>
        <v>196</v>
      </c>
      <c r="C16">
        <f t="shared" si="2"/>
        <v>1015</v>
      </c>
    </row>
    <row r="17" spans="1:3">
      <c r="A17">
        <f t="shared" si="1"/>
        <v>15</v>
      </c>
      <c r="B17">
        <f t="shared" si="0"/>
        <v>225</v>
      </c>
      <c r="C17">
        <f t="shared" si="2"/>
        <v>1240</v>
      </c>
    </row>
    <row r="18" spans="1:3">
      <c r="A18">
        <f t="shared" si="1"/>
        <v>16</v>
      </c>
      <c r="B18">
        <f t="shared" si="0"/>
        <v>256</v>
      </c>
      <c r="C18">
        <f t="shared" si="2"/>
        <v>1496</v>
      </c>
    </row>
    <row r="19" spans="1:3">
      <c r="A19">
        <f t="shared" si="1"/>
        <v>17</v>
      </c>
      <c r="B19">
        <f t="shared" si="0"/>
        <v>289</v>
      </c>
      <c r="C19">
        <f t="shared" si="2"/>
        <v>1785</v>
      </c>
    </row>
    <row r="20" spans="1:3">
      <c r="A20">
        <f t="shared" si="1"/>
        <v>18</v>
      </c>
      <c r="B20">
        <f t="shared" si="0"/>
        <v>324</v>
      </c>
      <c r="C20">
        <f t="shared" si="2"/>
        <v>2109</v>
      </c>
    </row>
    <row r="21" spans="1:3">
      <c r="A21">
        <f t="shared" si="1"/>
        <v>19</v>
      </c>
      <c r="B21">
        <f t="shared" si="0"/>
        <v>361</v>
      </c>
      <c r="C21">
        <f t="shared" si="2"/>
        <v>2470</v>
      </c>
    </row>
    <row r="22" spans="1:3">
      <c r="A22">
        <f>A21+1</f>
        <v>20</v>
      </c>
      <c r="B22">
        <f t="shared" si="0"/>
        <v>400</v>
      </c>
      <c r="C22">
        <f t="shared" si="2"/>
        <v>2870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71A6-1367-4FCC-9383-57709556209E}">
  <dimension ref="B2:E102"/>
  <sheetViews>
    <sheetView zoomScale="126" workbookViewId="0">
      <selection activeCell="D13" sqref="D13"/>
    </sheetView>
  </sheetViews>
  <sheetFormatPr baseColWidth="10" defaultRowHeight="14.4"/>
  <cols>
    <col min="4" max="4" width="19.88671875" bestFit="1" customWidth="1"/>
  </cols>
  <sheetData>
    <row r="2" spans="2:5">
      <c r="B2" s="13">
        <v>299.85000000000002</v>
      </c>
    </row>
    <row r="3" spans="2:5">
      <c r="B3" s="13">
        <v>299.74</v>
      </c>
    </row>
    <row r="4" spans="2:5">
      <c r="B4" s="13">
        <v>299.89999999999998</v>
      </c>
      <c r="D4" t="s">
        <v>36</v>
      </c>
      <c r="E4">
        <f>AVERAGE(Datos)</f>
        <v>299.85239999999993</v>
      </c>
    </row>
    <row r="5" spans="2:5">
      <c r="B5" s="13">
        <v>300.07</v>
      </c>
      <c r="D5" t="s">
        <v>35</v>
      </c>
      <c r="E5">
        <f>E8/SQRT(E14)</f>
        <v>7.9010547819050644E-3</v>
      </c>
    </row>
    <row r="6" spans="2:5">
      <c r="B6" s="13">
        <v>299.93</v>
      </c>
      <c r="D6" t="s">
        <v>34</v>
      </c>
      <c r="E6">
        <f>MEDIAN(Datos)</f>
        <v>299.85000000000002</v>
      </c>
    </row>
    <row r="7" spans="2:5">
      <c r="B7" s="13">
        <v>299.85000000000002</v>
      </c>
      <c r="D7" t="s">
        <v>33</v>
      </c>
      <c r="E7">
        <f>MODE(Datos)</f>
        <v>299.88</v>
      </c>
    </row>
    <row r="8" spans="2:5">
      <c r="B8" s="13">
        <v>299.95</v>
      </c>
      <c r="D8" t="s">
        <v>32</v>
      </c>
      <c r="E8">
        <f>STDEV(Datos)</f>
        <v>7.9010547819050647E-2</v>
      </c>
    </row>
    <row r="9" spans="2:5">
      <c r="B9" s="13">
        <v>299.98</v>
      </c>
      <c r="D9" t="s">
        <v>37</v>
      </c>
      <c r="E9">
        <f>VAR(Datos)</f>
        <v>6.2426666666664894E-3</v>
      </c>
    </row>
    <row r="10" spans="2:5">
      <c r="B10" s="13">
        <v>299.98</v>
      </c>
      <c r="D10" t="s">
        <v>38</v>
      </c>
      <c r="E10">
        <f>MAX(Datos)-MIN(Datos)</f>
        <v>0.44999999999998863</v>
      </c>
    </row>
    <row r="11" spans="2:5">
      <c r="B11" s="13">
        <v>299.88</v>
      </c>
      <c r="D11" t="s">
        <v>39</v>
      </c>
      <c r="E11">
        <f>MAX(Datos)</f>
        <v>300.07</v>
      </c>
    </row>
    <row r="12" spans="2:5">
      <c r="B12" s="13">
        <v>300</v>
      </c>
      <c r="D12" t="s">
        <v>40</v>
      </c>
      <c r="E12">
        <f>MIN(Datos)</f>
        <v>299.62</v>
      </c>
    </row>
    <row r="13" spans="2:5">
      <c r="B13" s="13">
        <v>299.98</v>
      </c>
      <c r="D13" t="s">
        <v>41</v>
      </c>
      <c r="E13">
        <f>SUM(Datos)</f>
        <v>29985.239999999991</v>
      </c>
    </row>
    <row r="14" spans="2:5">
      <c r="B14" s="13">
        <v>299.93</v>
      </c>
      <c r="D14" t="s">
        <v>42</v>
      </c>
      <c r="E14">
        <f>COUNT(Datos)</f>
        <v>100</v>
      </c>
    </row>
    <row r="15" spans="2:5">
      <c r="B15" s="13">
        <v>299.64999999999998</v>
      </c>
      <c r="D15" t="s">
        <v>43</v>
      </c>
      <c r="E15">
        <f>LARGE(Datos, E14)</f>
        <v>299.62</v>
      </c>
    </row>
    <row r="16" spans="2:5">
      <c r="B16" s="13">
        <v>299.76</v>
      </c>
      <c r="D16" t="s">
        <v>44</v>
      </c>
      <c r="E16">
        <f>SMALL(Datos, E14)</f>
        <v>300.07</v>
      </c>
    </row>
    <row r="17" spans="2:5">
      <c r="B17" s="13">
        <v>299.81</v>
      </c>
      <c r="D17" t="s">
        <v>45</v>
      </c>
      <c r="E17">
        <f>CONFIDENCE(0.05, E8, E14)</f>
        <v>1.5485782812411895E-2</v>
      </c>
    </row>
    <row r="18" spans="2:5">
      <c r="B18" s="13">
        <v>300</v>
      </c>
    </row>
    <row r="19" spans="2:5">
      <c r="B19" s="13">
        <v>300</v>
      </c>
    </row>
    <row r="20" spans="2:5">
      <c r="B20" s="13">
        <v>299.95999999999998</v>
      </c>
    </row>
    <row r="21" spans="2:5">
      <c r="B21" s="13">
        <v>299.95999999999998</v>
      </c>
    </row>
    <row r="22" spans="2:5">
      <c r="B22" s="13">
        <v>299.95999999999998</v>
      </c>
    </row>
    <row r="23" spans="2:5">
      <c r="B23" s="13">
        <v>299.94</v>
      </c>
    </row>
    <row r="24" spans="2:5">
      <c r="B24" s="13">
        <v>299.95999999999998</v>
      </c>
    </row>
    <row r="25" spans="2:5">
      <c r="B25" s="13">
        <v>299.94</v>
      </c>
    </row>
    <row r="26" spans="2:5">
      <c r="B26" s="13">
        <v>299.88</v>
      </c>
    </row>
    <row r="27" spans="2:5">
      <c r="B27" s="13">
        <v>299.8</v>
      </c>
    </row>
    <row r="28" spans="2:5">
      <c r="B28" s="13">
        <v>299.85000000000002</v>
      </c>
    </row>
    <row r="29" spans="2:5">
      <c r="B29" s="13">
        <v>299.88</v>
      </c>
    </row>
    <row r="30" spans="2:5">
      <c r="B30" s="13">
        <v>299.89999999999998</v>
      </c>
    </row>
    <row r="31" spans="2:5">
      <c r="B31" s="13">
        <v>299.83999999999997</v>
      </c>
    </row>
    <row r="32" spans="2:5">
      <c r="B32" s="13">
        <v>299.83</v>
      </c>
    </row>
    <row r="33" spans="2:2">
      <c r="B33" s="13">
        <v>299.79000000000002</v>
      </c>
    </row>
    <row r="34" spans="2:2">
      <c r="B34" s="13">
        <v>299.81</v>
      </c>
    </row>
    <row r="35" spans="2:2">
      <c r="B35" s="13">
        <v>299.88</v>
      </c>
    </row>
    <row r="36" spans="2:2">
      <c r="B36" s="13">
        <v>299.88</v>
      </c>
    </row>
    <row r="37" spans="2:2">
      <c r="B37" s="13">
        <v>299.83</v>
      </c>
    </row>
    <row r="38" spans="2:2">
      <c r="B38" s="13">
        <v>299.8</v>
      </c>
    </row>
    <row r="39" spans="2:2">
      <c r="B39" s="13">
        <v>299.79000000000002</v>
      </c>
    </row>
    <row r="40" spans="2:2">
      <c r="B40" s="13">
        <v>299.76</v>
      </c>
    </row>
    <row r="41" spans="2:2">
      <c r="B41" s="13">
        <v>299.8</v>
      </c>
    </row>
    <row r="42" spans="2:2">
      <c r="B42" s="13">
        <v>299.88</v>
      </c>
    </row>
    <row r="43" spans="2:2">
      <c r="B43" s="13">
        <v>299.88</v>
      </c>
    </row>
    <row r="44" spans="2:2">
      <c r="B44" s="13">
        <v>299.88</v>
      </c>
    </row>
    <row r="45" spans="2:2">
      <c r="B45" s="13">
        <v>299.86</v>
      </c>
    </row>
    <row r="46" spans="2:2">
      <c r="B46" s="13">
        <v>299.72000000000003</v>
      </c>
    </row>
    <row r="47" spans="2:2">
      <c r="B47" s="13">
        <v>299.72000000000003</v>
      </c>
    </row>
    <row r="48" spans="2:2">
      <c r="B48" s="13">
        <v>299.62</v>
      </c>
    </row>
    <row r="49" spans="2:2">
      <c r="B49" s="13">
        <v>299.86</v>
      </c>
    </row>
    <row r="50" spans="2:2">
      <c r="B50" s="13">
        <v>299.97000000000003</v>
      </c>
    </row>
    <row r="51" spans="2:2">
      <c r="B51" s="13">
        <v>299.95</v>
      </c>
    </row>
    <row r="52" spans="2:2">
      <c r="B52" s="13">
        <v>299.88</v>
      </c>
    </row>
    <row r="53" spans="2:2">
      <c r="B53" s="13">
        <v>299.91000000000003</v>
      </c>
    </row>
    <row r="54" spans="2:2">
      <c r="B54" s="13">
        <v>299.85000000000002</v>
      </c>
    </row>
    <row r="55" spans="2:2">
      <c r="B55" s="13">
        <v>299.87</v>
      </c>
    </row>
    <row r="56" spans="2:2">
      <c r="B56" s="13">
        <v>299.83999999999997</v>
      </c>
    </row>
    <row r="57" spans="2:2">
      <c r="B57" s="13">
        <v>299.83999999999997</v>
      </c>
    </row>
    <row r="58" spans="2:2">
      <c r="B58" s="13">
        <v>299.85000000000002</v>
      </c>
    </row>
    <row r="59" spans="2:2">
      <c r="B59" s="13">
        <v>299.83999999999997</v>
      </c>
    </row>
    <row r="60" spans="2:2">
      <c r="B60" s="13">
        <v>299.83999999999997</v>
      </c>
    </row>
    <row r="61" spans="2:2">
      <c r="B61" s="13">
        <v>299.83999999999997</v>
      </c>
    </row>
    <row r="62" spans="2:2">
      <c r="B62" s="13">
        <v>299.89</v>
      </c>
    </row>
    <row r="63" spans="2:2">
      <c r="B63" s="13">
        <v>299.81</v>
      </c>
    </row>
    <row r="64" spans="2:2">
      <c r="B64" s="13">
        <v>299.81</v>
      </c>
    </row>
    <row r="65" spans="2:2">
      <c r="B65" s="13">
        <v>299.82</v>
      </c>
    </row>
    <row r="66" spans="2:2">
      <c r="B66" s="13">
        <v>299.8</v>
      </c>
    </row>
    <row r="67" spans="2:2">
      <c r="B67" s="13">
        <v>299.77</v>
      </c>
    </row>
    <row r="68" spans="2:2">
      <c r="B68" s="13">
        <v>299.76</v>
      </c>
    </row>
    <row r="69" spans="2:2">
      <c r="B69" s="13">
        <v>299.74</v>
      </c>
    </row>
    <row r="70" spans="2:2">
      <c r="B70" s="13">
        <v>299.75</v>
      </c>
    </row>
    <row r="71" spans="2:2">
      <c r="B71" s="13">
        <v>299.76</v>
      </c>
    </row>
    <row r="72" spans="2:2">
      <c r="B72" s="13">
        <v>299.91000000000003</v>
      </c>
    </row>
    <row r="73" spans="2:2">
      <c r="B73" s="13">
        <v>299.92</v>
      </c>
    </row>
    <row r="74" spans="2:2">
      <c r="B74" s="13">
        <v>299.89</v>
      </c>
    </row>
    <row r="75" spans="2:2">
      <c r="B75" s="13">
        <v>299.86</v>
      </c>
    </row>
    <row r="76" spans="2:2">
      <c r="B76" s="13">
        <v>299.88</v>
      </c>
    </row>
    <row r="77" spans="2:2">
      <c r="B77" s="13">
        <v>299.72000000000003</v>
      </c>
    </row>
    <row r="78" spans="2:2">
      <c r="B78" s="13">
        <v>299.83999999999997</v>
      </c>
    </row>
    <row r="79" spans="2:2">
      <c r="B79" s="13">
        <v>299.85000000000002</v>
      </c>
    </row>
    <row r="80" spans="2:2">
      <c r="B80" s="13">
        <v>299.85000000000002</v>
      </c>
    </row>
    <row r="81" spans="2:2">
      <c r="B81" s="13">
        <v>299.77999999999997</v>
      </c>
    </row>
    <row r="82" spans="2:2">
      <c r="B82" s="13">
        <v>299.89</v>
      </c>
    </row>
    <row r="83" spans="2:2">
      <c r="B83" s="13">
        <v>299.83999999999997</v>
      </c>
    </row>
    <row r="84" spans="2:2">
      <c r="B84" s="13">
        <v>299.77999999999997</v>
      </c>
    </row>
    <row r="85" spans="2:2">
      <c r="B85" s="13">
        <v>299.81</v>
      </c>
    </row>
    <row r="86" spans="2:2">
      <c r="B86" s="13">
        <v>299.76</v>
      </c>
    </row>
    <row r="87" spans="2:2">
      <c r="B87" s="13">
        <v>299.81</v>
      </c>
    </row>
    <row r="88" spans="2:2">
      <c r="B88" s="13">
        <v>299.79000000000002</v>
      </c>
    </row>
    <row r="89" spans="2:2">
      <c r="B89" s="13">
        <v>299.81</v>
      </c>
    </row>
    <row r="90" spans="2:2">
      <c r="B90" s="13">
        <v>299.82</v>
      </c>
    </row>
    <row r="91" spans="2:2">
      <c r="B91" s="13">
        <v>299.85000000000002</v>
      </c>
    </row>
    <row r="92" spans="2:2">
      <c r="B92" s="13">
        <v>299.87</v>
      </c>
    </row>
    <row r="93" spans="2:2">
      <c r="B93" s="13">
        <v>299.87</v>
      </c>
    </row>
    <row r="94" spans="2:2">
      <c r="B94" s="13">
        <v>299.81</v>
      </c>
    </row>
    <row r="95" spans="2:2">
      <c r="B95" s="13">
        <v>299.74</v>
      </c>
    </row>
    <row r="96" spans="2:2">
      <c r="B96" s="13">
        <v>299.81</v>
      </c>
    </row>
    <row r="97" spans="2:2">
      <c r="B97" s="13">
        <v>299.94</v>
      </c>
    </row>
    <row r="98" spans="2:2">
      <c r="B98" s="13">
        <v>299.95</v>
      </c>
    </row>
    <row r="99" spans="2:2">
      <c r="B99" s="13">
        <v>299.8</v>
      </c>
    </row>
    <row r="100" spans="2:2">
      <c r="B100" s="13">
        <v>299.81</v>
      </c>
    </row>
    <row r="101" spans="2:2">
      <c r="B101" s="13">
        <v>299.87</v>
      </c>
    </row>
    <row r="102" spans="2:2">
      <c r="B102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E459-028E-49C2-828F-7578672BCBCC}">
  <dimension ref="A2:H9"/>
  <sheetViews>
    <sheetView tabSelected="1" workbookViewId="0">
      <selection activeCell="K6" sqref="K6"/>
    </sheetView>
  </sheetViews>
  <sheetFormatPr baseColWidth="10" defaultRowHeight="14.4"/>
  <cols>
    <col min="1" max="1" width="13.109375" bestFit="1" customWidth="1"/>
  </cols>
  <sheetData>
    <row r="2" spans="1:8">
      <c r="B2">
        <v>1</v>
      </c>
      <c r="C2">
        <v>4</v>
      </c>
      <c r="D2">
        <v>3</v>
      </c>
      <c r="F2" t="s">
        <v>49</v>
      </c>
    </row>
    <row r="3" spans="1:8">
      <c r="A3" t="s">
        <v>46</v>
      </c>
      <c r="B3">
        <v>4</v>
      </c>
      <c r="C3">
        <v>8</v>
      </c>
      <c r="D3">
        <v>12</v>
      </c>
      <c r="F3">
        <f>MDETERM(Matriz1)</f>
        <v>96</v>
      </c>
    </row>
    <row r="4" spans="1:8">
      <c r="A4" t="s">
        <v>47</v>
      </c>
      <c r="B4">
        <v>5</v>
      </c>
      <c r="C4">
        <v>9</v>
      </c>
      <c r="D4">
        <v>3</v>
      </c>
    </row>
    <row r="6" spans="1:8">
      <c r="B6">
        <f t="array" ref="B6:D8">MINVERSE(Matriz1)</f>
        <v>-0.875</v>
      </c>
      <c r="C6">
        <v>0.15625</v>
      </c>
      <c r="D6">
        <v>0.25</v>
      </c>
      <c r="F6" t="s">
        <v>50</v>
      </c>
    </row>
    <row r="7" spans="1:8">
      <c r="A7" t="s">
        <v>46</v>
      </c>
      <c r="B7">
        <v>0.5</v>
      </c>
      <c r="C7">
        <v>-0.125</v>
      </c>
      <c r="D7">
        <v>0</v>
      </c>
      <c r="F7" cm="1">
        <f t="array" ref="F7:H9">TRANSPOSE(Matriz1)</f>
        <v>1</v>
      </c>
      <c r="G7">
        <v>4</v>
      </c>
      <c r="H7">
        <v>5</v>
      </c>
    </row>
    <row r="8" spans="1:8">
      <c r="A8" t="s">
        <v>48</v>
      </c>
      <c r="B8">
        <v>-4.1666666666666657E-2</v>
      </c>
      <c r="C8">
        <v>0.11458333333333334</v>
      </c>
      <c r="D8">
        <v>-8.3333333333333343E-2</v>
      </c>
      <c r="F8">
        <v>4</v>
      </c>
      <c r="G8">
        <v>8</v>
      </c>
      <c r="H8">
        <v>9</v>
      </c>
    </row>
    <row r="9" spans="1:8">
      <c r="F9">
        <v>3</v>
      </c>
      <c r="G9">
        <v>12</v>
      </c>
      <c r="H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DE420EA551843A6537A432B28E4AF" ma:contentTypeVersion="7" ma:contentTypeDescription="Crear nuevo documento." ma:contentTypeScope="" ma:versionID="db1358b76b10205430868c4fde19a5cd">
  <xsd:schema xmlns:xsd="http://www.w3.org/2001/XMLSchema" xmlns:xs="http://www.w3.org/2001/XMLSchema" xmlns:p="http://schemas.microsoft.com/office/2006/metadata/properties" xmlns:ns3="4ba576c3-d8a6-4069-bbe5-036c7611b597" targetNamespace="http://schemas.microsoft.com/office/2006/metadata/properties" ma:root="true" ma:fieldsID="1a4bcbdf2ae1caeb85e66c50853b5e11" ns3:_="">
    <xsd:import namespace="4ba576c3-d8a6-4069-bbe5-036c7611b5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576c3-d8a6-4069-bbe5-036c7611b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F02C0E-0F13-4244-B8B4-584947C67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a576c3-d8a6-4069-bbe5-036c7611b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6F0E17-4187-473B-8BA6-0988DC393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870E7-E11D-463A-83B5-B4CA916416B1}">
  <ds:schemaRefs>
    <ds:schemaRef ds:uri="http://purl.org/dc/elements/1.1/"/>
    <ds:schemaRef ds:uri="http://schemas.microsoft.com/office/2006/documentManagement/types"/>
    <ds:schemaRef ds:uri="4ba576c3-d8a6-4069-bbe5-036c7611b59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Datos</vt:lpstr>
      <vt:lpstr>Matriz1</vt:lpstr>
      <vt:lpstr>Matriz1Inversa</vt:lpstr>
      <vt:lpstr>test</vt:lpstr>
      <vt:lpstr>test2</vt:lpstr>
    </vt:vector>
  </TitlesOfParts>
  <Company>Nombre de la organización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 usuario</dc:creator>
  <cp:lastModifiedBy>Juan</cp:lastModifiedBy>
  <dcterms:created xsi:type="dcterms:W3CDTF">2010-08-24T16:45:11Z</dcterms:created>
  <dcterms:modified xsi:type="dcterms:W3CDTF">2020-09-18T08:49:00Z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0x01010090BDE420EA551843A6537A432B28E4AF</vt:lpwstr>
  </property>
</Properties>
</file>