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76508_uniovi_es/Documents/4ºCurso/2ºSemestre/Proyectos/Trabajos semanales/"/>
    </mc:Choice>
  </mc:AlternateContent>
  <xr:revisionPtr revIDLastSave="92" documentId="8_{24585E6E-A9C9-4D19-A0D3-BECC5FB7D69D}" xr6:coauthVersionLast="47" xr6:coauthVersionMax="47" xr10:uidLastSave="{A7D455AD-E6EB-4A71-9B97-7D7A48A0FD36}"/>
  <bookViews>
    <workbookView xWindow="-28920" yWindow="-120" windowWidth="29040" windowHeight="15720" xr2:uid="{C09B7B98-5E2D-4383-8D54-6A6A8CDE21B6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E28" i="1" s="1"/>
  <c r="C27" i="1"/>
  <c r="E27" i="1" s="1"/>
  <c r="E14" i="1"/>
  <c r="E29" i="1"/>
  <c r="C6" i="1"/>
  <c r="D37" i="1"/>
  <c r="C37" i="1"/>
  <c r="C21" i="1"/>
  <c r="C22" i="1" s="1"/>
  <c r="E17" i="1"/>
  <c r="C20" i="1" s="1"/>
  <c r="I6" i="1" l="1"/>
  <c r="E32" i="1"/>
  <c r="E33" i="1" s="1"/>
  <c r="E37" i="1"/>
  <c r="I7" i="1" l="1"/>
  <c r="I8" i="1" s="1"/>
  <c r="I9" i="1" s="1"/>
</calcChain>
</file>

<file path=xl/sharedStrings.xml><?xml version="1.0" encoding="utf-8"?>
<sst xmlns="http://schemas.openxmlformats.org/spreadsheetml/2006/main" count="41" uniqueCount="37">
  <si>
    <t>Parametros de el estudio de viabilidad</t>
  </si>
  <si>
    <t>Numero de usuario que ofertan plaza en nuestro sistema</t>
  </si>
  <si>
    <t>Cantidad de personal de mantenimiento/tecnicos</t>
  </si>
  <si>
    <t>Resultado economico</t>
  </si>
  <si>
    <t>Personal de atencion al cliente</t>
  </si>
  <si>
    <t>Año (Inicio)</t>
  </si>
  <si>
    <t>Balance</t>
  </si>
  <si>
    <t>Numero medio de horas que un usuario tiene su plaza reservada por año</t>
  </si>
  <si>
    <t>(3h/dia)</t>
  </si>
  <si>
    <t>Precio medio al que los usuarios alquilan sus plazas</t>
  </si>
  <si>
    <t>Porcentaje del precio que nos quedamos como comision</t>
  </si>
  <si>
    <t>Descripcion Breve</t>
  </si>
  <si>
    <t>Unidades</t>
  </si>
  <si>
    <t>Costo/Unidad</t>
  </si>
  <si>
    <t>Coste total</t>
  </si>
  <si>
    <t>Costes Iniciales</t>
  </si>
  <si>
    <t>Desarrollo de la app</t>
  </si>
  <si>
    <t>En esta tabla y su respectivo total se esta teniendo en cuanta como usuario aquel que pone una plaza a alquilar unicamente, no los que alquilan plaza</t>
  </si>
  <si>
    <t>Costos por usuario</t>
  </si>
  <si>
    <t>Instalacion de Apertura del porton por bluetooth ()</t>
  </si>
  <si>
    <t>Total de gasto por usuario</t>
  </si>
  <si>
    <t>Estimacion de numero de usuarios</t>
  </si>
  <si>
    <t>Gasto total por los usuarios</t>
  </si>
  <si>
    <t>Costes mensuales</t>
  </si>
  <si>
    <t>Personal de mantenimiento / tecnicos</t>
  </si>
  <si>
    <t>Personal de atencion al cliente / Atencion de incidencias</t>
  </si>
  <si>
    <t>Oficinas, alquiler de servidores y gastos generales</t>
  </si>
  <si>
    <t>-</t>
  </si>
  <si>
    <t>Coste total mensual</t>
  </si>
  <si>
    <t>Coste total anual</t>
  </si>
  <si>
    <t>Descripcion</t>
  </si>
  <si>
    <t>Ingresos/año</t>
  </si>
  <si>
    <t>Ingresos totales</t>
  </si>
  <si>
    <t>Aclaracion</t>
  </si>
  <si>
    <t>Ingresos</t>
  </si>
  <si>
    <t>Comision de los alquileres de plaza de nuestros usuarios</t>
  </si>
  <si>
    <t>Hacemos una estimacion del numero de horas medio que cada usuario tendra reservada su plaza y del precio medio al que se ofertaran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</si>
</sst>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14" xfId="0" applyNumberFormat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6" xfId="0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wrapText="1"/>
    </xf>
    <xf numFmtId="164" fontId="0" fillId="4" borderId="7" xfId="0" applyNumberFormat="1" applyFill="1" applyBorder="1" applyAlignment="1">
      <alignment vertical="center"/>
    </xf>
    <xf numFmtId="0" fontId="0" fillId="0" borderId="8" xfId="0" applyBorder="1"/>
    <xf numFmtId="0" fontId="0" fillId="0" borderId="6" xfId="0" applyBorder="1"/>
    <xf numFmtId="164" fontId="0" fillId="0" borderId="4" xfId="0" applyNumberFormat="1" applyBorder="1"/>
    <xf numFmtId="164" fontId="1" fillId="0" borderId="7" xfId="0" applyNumberFormat="1" applyFont="1" applyBorder="1"/>
    <xf numFmtId="164" fontId="1" fillId="3" borderId="7" xfId="0" applyNumberFormat="1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8" xfId="0" applyFont="1" applyBorder="1"/>
    <xf numFmtId="0" fontId="1" fillId="0" borderId="0" xfId="0" applyFont="1"/>
    <xf numFmtId="164" fontId="1" fillId="0" borderId="0" xfId="0" applyNumberFormat="1" applyFont="1"/>
    <xf numFmtId="164" fontId="1" fillId="0" borderId="9" xfId="0" applyNumberFormat="1" applyFont="1" applyBorder="1"/>
    <xf numFmtId="0" fontId="1" fillId="0" borderId="8" xfId="0" applyFont="1" applyBorder="1" applyAlignment="1">
      <alignment wrapText="1"/>
    </xf>
    <xf numFmtId="0" fontId="1" fillId="0" borderId="5" xfId="0" applyFont="1" applyBorder="1"/>
    <xf numFmtId="0" fontId="1" fillId="0" borderId="6" xfId="0" applyFont="1" applyBorder="1" applyAlignment="1">
      <alignment horizontal="right"/>
    </xf>
    <xf numFmtId="164" fontId="1" fillId="0" borderId="6" xfId="0" applyNumberFormat="1" applyFont="1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0" fillId="5" borderId="2" xfId="0" applyFill="1" applyBorder="1"/>
    <xf numFmtId="0" fontId="0" fillId="5" borderId="8" xfId="0" applyFill="1" applyBorder="1"/>
    <xf numFmtId="0" fontId="0" fillId="5" borderId="5" xfId="0" applyFill="1" applyBorder="1"/>
    <xf numFmtId="0" fontId="0" fillId="0" borderId="0" xfId="0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" borderId="21" xfId="0" applyFill="1" applyBorder="1"/>
    <xf numFmtId="164" fontId="0" fillId="0" borderId="9" xfId="0" applyNumberFormat="1" applyBorder="1"/>
    <xf numFmtId="164" fontId="0" fillId="0" borderId="7" xfId="0" applyNumberFormat="1" applyBorder="1"/>
    <xf numFmtId="0" fontId="0" fillId="5" borderId="22" xfId="0" applyFill="1" applyBorder="1"/>
    <xf numFmtId="164" fontId="0" fillId="5" borderId="22" xfId="0" applyNumberFormat="1" applyFill="1" applyBorder="1"/>
    <xf numFmtId="9" fontId="0" fillId="5" borderId="15" xfId="0" applyNumberFormat="1" applyFill="1" applyBorder="1"/>
    <xf numFmtId="0" fontId="0" fillId="6" borderId="1" xfId="0" applyFill="1" applyBorder="1"/>
    <xf numFmtId="0" fontId="0" fillId="7" borderId="22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1" xfId="0" applyFill="1" applyBorder="1"/>
    <xf numFmtId="0" fontId="0" fillId="7" borderId="23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24" xfId="0" applyBorder="1" applyAlignment="1">
      <alignment horizontal="left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DB64-8B48-492E-A836-719D597DBD16}">
  <dimension ref="A1:I38"/>
  <sheetViews>
    <sheetView tabSelected="1" workbookViewId="0">
      <selection activeCell="I6" sqref="I6"/>
    </sheetView>
  </sheetViews>
  <sheetFormatPr defaultColWidth="11.42578125" defaultRowHeight="14.45"/>
  <cols>
    <col min="1" max="1" width="32" customWidth="1"/>
    <col min="2" max="2" width="64.5703125" bestFit="1" customWidth="1"/>
    <col min="3" max="3" width="14" bestFit="1" customWidth="1"/>
    <col min="4" max="4" width="13" customWidth="1"/>
    <col min="5" max="5" width="14.5703125" bestFit="1" customWidth="1"/>
    <col min="6" max="6" width="57.7109375" customWidth="1"/>
    <col min="9" max="9" width="15.28515625" bestFit="1" customWidth="1"/>
    <col min="11" max="11" width="11.28515625" bestFit="1" customWidth="1"/>
  </cols>
  <sheetData>
    <row r="1" spans="1:9" ht="15" thickBot="1"/>
    <row r="2" spans="1:9" ht="15" thickBot="1">
      <c r="B2" s="46" t="s">
        <v>0</v>
      </c>
      <c r="C2" s="61"/>
    </row>
    <row r="3" spans="1:9" ht="15" thickBot="1">
      <c r="B3" s="47" t="s">
        <v>1</v>
      </c>
      <c r="C3" s="58">
        <v>50000</v>
      </c>
    </row>
    <row r="4" spans="1:9" ht="15" thickBot="1">
      <c r="B4" s="47" t="s">
        <v>2</v>
      </c>
      <c r="C4" s="58">
        <v>50</v>
      </c>
      <c r="H4" s="69" t="s">
        <v>3</v>
      </c>
      <c r="I4" s="70"/>
    </row>
    <row r="5" spans="1:9" ht="15" thickBot="1">
      <c r="B5" s="47" t="s">
        <v>4</v>
      </c>
      <c r="C5" s="58">
        <v>100</v>
      </c>
      <c r="H5" s="64" t="s">
        <v>5</v>
      </c>
      <c r="I5" s="65" t="s">
        <v>6</v>
      </c>
    </row>
    <row r="6" spans="1:9">
      <c r="B6" s="47" t="s">
        <v>7</v>
      </c>
      <c r="C6" s="58">
        <f>365*3</f>
        <v>1095</v>
      </c>
      <c r="D6" s="49" t="s">
        <v>8</v>
      </c>
      <c r="H6" s="62">
        <v>0</v>
      </c>
      <c r="I6" s="56">
        <f>-(E14+C22)</f>
        <v>-5050000</v>
      </c>
    </row>
    <row r="7" spans="1:9">
      <c r="B7" s="47" t="s">
        <v>9</v>
      </c>
      <c r="C7" s="59">
        <v>1</v>
      </c>
      <c r="H7" s="62">
        <v>1</v>
      </c>
      <c r="I7" s="56">
        <f>I6-$E$33+$E$37</f>
        <v>-977500</v>
      </c>
    </row>
    <row r="8" spans="1:9" ht="15" thickBot="1">
      <c r="B8" s="48" t="s">
        <v>10</v>
      </c>
      <c r="C8" s="60">
        <v>0.15</v>
      </c>
      <c r="H8" s="62">
        <v>2</v>
      </c>
      <c r="I8" s="56">
        <f t="shared" ref="I8:I9" si="0">I7-$E$33+$E$37</f>
        <v>3095000</v>
      </c>
    </row>
    <row r="9" spans="1:9" ht="15" thickBot="1">
      <c r="H9" s="63">
        <v>3</v>
      </c>
      <c r="I9" s="57">
        <f t="shared" si="0"/>
        <v>7167500</v>
      </c>
    </row>
    <row r="13" spans="1:9">
      <c r="A13" s="50"/>
      <c r="B13" s="51" t="s">
        <v>11</v>
      </c>
      <c r="C13" s="51" t="s">
        <v>12</v>
      </c>
      <c r="D13" s="51" t="s">
        <v>13</v>
      </c>
      <c r="E13" s="52" t="s">
        <v>14</v>
      </c>
    </row>
    <row r="14" spans="1:9">
      <c r="A14" s="53" t="s">
        <v>15</v>
      </c>
      <c r="B14" s="54" t="s">
        <v>16</v>
      </c>
      <c r="C14" s="54">
        <v>1</v>
      </c>
      <c r="D14" s="54">
        <v>50000</v>
      </c>
      <c r="E14" s="55">
        <f>D14*C14</f>
        <v>50000</v>
      </c>
    </row>
    <row r="16" spans="1:9" ht="15" thickBot="1">
      <c r="A16" s="66" t="s">
        <v>17</v>
      </c>
      <c r="B16" s="67"/>
      <c r="C16" s="67"/>
      <c r="D16" s="67"/>
      <c r="E16" s="67"/>
      <c r="F16" s="68"/>
    </row>
    <row r="17" spans="1:6">
      <c r="A17" s="11" t="s">
        <v>18</v>
      </c>
      <c r="B17" s="2" t="s">
        <v>19</v>
      </c>
      <c r="C17" s="12">
        <v>1</v>
      </c>
      <c r="D17" s="12">
        <v>100</v>
      </c>
      <c r="E17" s="13">
        <f>D17*C17</f>
        <v>100</v>
      </c>
      <c r="F17" s="14"/>
    </row>
    <row r="18" spans="1:6">
      <c r="A18" s="9"/>
      <c r="B18" s="10"/>
      <c r="C18" s="5"/>
      <c r="D18" s="5"/>
      <c r="E18" s="6"/>
      <c r="F18" s="7"/>
    </row>
    <row r="19" spans="1:6" ht="15" thickBot="1"/>
    <row r="20" spans="1:6" ht="15" thickBot="1">
      <c r="B20" s="8" t="s">
        <v>20</v>
      </c>
      <c r="C20" s="18">
        <f>SUM(E17:E18)</f>
        <v>100</v>
      </c>
    </row>
    <row r="21" spans="1:6" ht="15" thickBot="1">
      <c r="B21" s="16" t="s">
        <v>21</v>
      </c>
      <c r="C21" s="15">
        <f>C3</f>
        <v>50000</v>
      </c>
      <c r="D21" s="1"/>
    </row>
    <row r="22" spans="1:6" ht="15" thickBot="1">
      <c r="B22" s="17" t="s">
        <v>22</v>
      </c>
      <c r="C22" s="19">
        <f>C20*C21</f>
        <v>5000000</v>
      </c>
    </row>
    <row r="25" spans="1:6" ht="15" thickBot="1"/>
    <row r="26" spans="1:6">
      <c r="A26" s="20" t="s">
        <v>23</v>
      </c>
      <c r="B26" s="32"/>
      <c r="C26" s="33" t="s">
        <v>12</v>
      </c>
      <c r="D26" s="33" t="s">
        <v>13</v>
      </c>
      <c r="E26" s="34" t="s">
        <v>14</v>
      </c>
    </row>
    <row r="27" spans="1:6">
      <c r="A27" s="27"/>
      <c r="B27" s="35" t="s">
        <v>24</v>
      </c>
      <c r="C27" s="36">
        <f>C4</f>
        <v>50</v>
      </c>
      <c r="D27" s="37">
        <v>2500</v>
      </c>
      <c r="E27" s="38">
        <f>C27*D27</f>
        <v>125000</v>
      </c>
    </row>
    <row r="28" spans="1:6">
      <c r="A28" s="27"/>
      <c r="B28" s="39" t="s">
        <v>25</v>
      </c>
      <c r="C28" s="36">
        <f>C5</f>
        <v>100</v>
      </c>
      <c r="D28" s="37">
        <v>2000</v>
      </c>
      <c r="E28" s="38">
        <f>C28*D28</f>
        <v>200000</v>
      </c>
    </row>
    <row r="29" spans="1:6" ht="15" thickBot="1">
      <c r="A29" s="4"/>
      <c r="B29" s="40" t="s">
        <v>26</v>
      </c>
      <c r="C29" s="41" t="s">
        <v>27</v>
      </c>
      <c r="D29" s="42">
        <v>20000</v>
      </c>
      <c r="E29" s="30">
        <f>D29</f>
        <v>20000</v>
      </c>
    </row>
    <row r="30" spans="1:6">
      <c r="B30" s="35"/>
      <c r="C30" s="36"/>
      <c r="D30" s="36"/>
      <c r="E30" s="43"/>
    </row>
    <row r="31" spans="1:6" ht="15" thickBot="1">
      <c r="B31" s="40"/>
      <c r="C31" s="44"/>
      <c r="D31" s="44"/>
      <c r="E31" s="45"/>
    </row>
    <row r="32" spans="1:6">
      <c r="B32" s="20" t="s">
        <v>28</v>
      </c>
      <c r="C32" s="21"/>
      <c r="D32" s="21"/>
      <c r="E32" s="29">
        <f>SUM(E27:E29)</f>
        <v>345000</v>
      </c>
    </row>
    <row r="33" spans="1:6" ht="15" thickBot="1">
      <c r="B33" s="4" t="s">
        <v>29</v>
      </c>
      <c r="C33" s="28"/>
      <c r="D33" s="28"/>
      <c r="E33" s="31">
        <f>E32*12</f>
        <v>4140000</v>
      </c>
    </row>
    <row r="35" spans="1:6" ht="15" thickBot="1"/>
    <row r="36" spans="1:6" ht="15">
      <c r="B36" s="20" t="s">
        <v>30</v>
      </c>
      <c r="C36" s="21" t="s">
        <v>12</v>
      </c>
      <c r="D36" s="21" t="s">
        <v>31</v>
      </c>
      <c r="E36" s="3" t="s">
        <v>32</v>
      </c>
      <c r="F36" s="24" t="s">
        <v>33</v>
      </c>
    </row>
    <row r="37" spans="1:6" ht="43.5">
      <c r="A37" s="71" t="s">
        <v>34</v>
      </c>
      <c r="B37" s="22" t="s">
        <v>35</v>
      </c>
      <c r="C37" s="22">
        <f>C3</f>
        <v>50000</v>
      </c>
      <c r="D37" s="23">
        <f>C6*C7*C8</f>
        <v>164.25</v>
      </c>
      <c r="E37" s="26">
        <f>D37*C37</f>
        <v>8212500</v>
      </c>
      <c r="F37" s="25" t="s">
        <v>36</v>
      </c>
    </row>
    <row r="38" spans="1:6" ht="15"/>
  </sheetData>
  <mergeCells count="2">
    <mergeCell ref="A16:F16"/>
    <mergeCell ref="H4:I4"/>
  </mergeCells>
  <conditionalFormatting sqref="I6:I9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77c7d1-2bb2-481b-aefe-101f32e9588a" xsi:nil="true"/>
    <lcf76f155ced4ddcb4097134ff3c332f xmlns="101eaf33-1701-464d-baef-164c6127d51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760B57A9050A41B8ECD167852D12BD" ma:contentTypeVersion="10" ma:contentTypeDescription="Crear nuevo documento." ma:contentTypeScope="" ma:versionID="017522e0e390b4dcd5dea7a453392f87">
  <xsd:schema xmlns:xsd="http://www.w3.org/2001/XMLSchema" xmlns:xs="http://www.w3.org/2001/XMLSchema" xmlns:p="http://schemas.microsoft.com/office/2006/metadata/properties" xmlns:ns2="101eaf33-1701-464d-baef-164c6127d51f" xmlns:ns3="4c77c7d1-2bb2-481b-aefe-101f32e9588a" targetNamespace="http://schemas.microsoft.com/office/2006/metadata/properties" ma:root="true" ma:fieldsID="67a159c79527be19bfac14fe95fc99df" ns2:_="" ns3:_="">
    <xsd:import namespace="101eaf33-1701-464d-baef-164c6127d51f"/>
    <xsd:import namespace="4c77c7d1-2bb2-481b-aefe-101f32e958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eaf33-1701-464d-baef-164c6127d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7c7d1-2bb2-481b-aefe-101f32e9588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7ce39c9-688e-4411-9501-255c93ef6400}" ma:internalName="TaxCatchAll" ma:showField="CatchAllData" ma:web="4c77c7d1-2bb2-481b-aefe-101f32e958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06CBFB-1E53-42BD-91C8-2B1CE24C718C}"/>
</file>

<file path=customXml/itemProps2.xml><?xml version="1.0" encoding="utf-8"?>
<ds:datastoreItem xmlns:ds="http://schemas.openxmlformats.org/officeDocument/2006/customXml" ds:itemID="{53B65655-F594-44AF-A0B5-9ADCF4058552}"/>
</file>

<file path=customXml/itemProps3.xml><?xml version="1.0" encoding="utf-8"?>
<ds:datastoreItem xmlns:ds="http://schemas.openxmlformats.org/officeDocument/2006/customXml" ds:itemID="{6D2BD5E7-A36D-4D5F-9C06-D31B9C3DE9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gonzalez</dc:creator>
  <cp:keywords/>
  <dc:description/>
  <cp:lastModifiedBy>Christian González Camblor</cp:lastModifiedBy>
  <cp:revision/>
  <dcterms:created xsi:type="dcterms:W3CDTF">2024-02-27T17:51:10Z</dcterms:created>
  <dcterms:modified xsi:type="dcterms:W3CDTF">2024-03-02T16:35:53Z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0x01010083760B57A9050A41B8ECD167852D12BD</vt:lpwstr>
  </property>
  <property fmtid="{D5CDD505-2E9C-101B-9397-08002B2CF9AE}" pid="3" name="MediaServiceImageTags">
    <vt:lpwstr/>
  </property>
</Properties>
</file>