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tsclient\home\git\benchmarkInjector\prácticas\5\"/>
    </mc:Choice>
  </mc:AlternateContent>
  <xr:revisionPtr revIDLastSave="0" documentId="13_ncr:1_{FCCC76E6-72F5-4624-AE98-F906B6BA824C}" xr6:coauthVersionLast="47" xr6:coauthVersionMax="47" xr10:uidLastSave="{00000000-0000-0000-0000-000000000000}"/>
  <bookViews>
    <workbookView xWindow="4380" yWindow="1590" windowWidth="21600" windowHeight="11835" tabRatio="500" xr2:uid="{00000000-000D-0000-FFFF-FFFF00000000}"/>
  </bookViews>
  <sheets>
    <sheet name="Tarea 1" sheetId="1" r:id="rId1"/>
    <sheet name="Hoja1" sheetId="2" r:id="rId2"/>
    <sheet name="jmva80" sheetId="3" r:id="rId3"/>
    <sheet name="jmva110" sheetId="4" r:id="rId4"/>
    <sheet name="jmva125" sheetId="5" r:id="rId5"/>
    <sheet name="jmvaOptimized" sheetId="6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4" i="2" l="1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F3" i="2"/>
  <c r="L24" i="2" s="1"/>
  <c r="D3" i="2"/>
  <c r="B3" i="2"/>
  <c r="H24" i="2" s="1"/>
  <c r="N24" i="2" s="1"/>
  <c r="I2" i="2"/>
  <c r="C32" i="1"/>
  <c r="B32" i="1"/>
  <c r="C31" i="1"/>
  <c r="B31" i="1"/>
  <c r="C30" i="1"/>
  <c r="B30" i="1"/>
  <c r="E3" i="2" s="1"/>
  <c r="C29" i="1"/>
  <c r="B29" i="1"/>
  <c r="C3" i="2" s="1"/>
  <c r="C28" i="1"/>
  <c r="B28" i="1"/>
  <c r="A3" i="2" s="1"/>
  <c r="C27" i="1"/>
  <c r="B27" i="1"/>
  <c r="C26" i="1"/>
  <c r="B26" i="1"/>
  <c r="C25" i="1"/>
  <c r="B25" i="1"/>
  <c r="H2" i="2" s="1"/>
  <c r="G24" i="2" l="1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H5" i="2"/>
  <c r="N5" i="2" s="1"/>
  <c r="L5" i="2"/>
  <c r="H6" i="2"/>
  <c r="N6" i="2" s="1"/>
  <c r="L6" i="2"/>
  <c r="H7" i="2"/>
  <c r="N7" i="2" s="1"/>
  <c r="L7" i="2"/>
  <c r="H8" i="2"/>
  <c r="N8" i="2" s="1"/>
  <c r="L8" i="2"/>
  <c r="H9" i="2"/>
  <c r="N9" i="2" s="1"/>
  <c r="L9" i="2"/>
  <c r="H10" i="2"/>
  <c r="N10" i="2" s="1"/>
  <c r="L10" i="2"/>
  <c r="H11" i="2"/>
  <c r="N11" i="2" s="1"/>
  <c r="L11" i="2"/>
  <c r="H12" i="2"/>
  <c r="N12" i="2" s="1"/>
  <c r="L12" i="2"/>
  <c r="H13" i="2"/>
  <c r="N13" i="2" s="1"/>
  <c r="L13" i="2"/>
  <c r="H14" i="2"/>
  <c r="N14" i="2" s="1"/>
  <c r="L14" i="2"/>
  <c r="H15" i="2"/>
  <c r="N15" i="2" s="1"/>
  <c r="L15" i="2"/>
  <c r="H16" i="2"/>
  <c r="N16" i="2" s="1"/>
  <c r="L16" i="2"/>
  <c r="H17" i="2"/>
  <c r="N17" i="2" s="1"/>
  <c r="L17" i="2"/>
  <c r="H18" i="2"/>
  <c r="N18" i="2" s="1"/>
  <c r="L18" i="2"/>
  <c r="H19" i="2"/>
  <c r="N19" i="2" s="1"/>
  <c r="L19" i="2"/>
  <c r="H20" i="2"/>
  <c r="N20" i="2" s="1"/>
  <c r="L20" i="2"/>
  <c r="H21" i="2"/>
  <c r="N21" i="2" s="1"/>
  <c r="L21" i="2"/>
  <c r="H22" i="2"/>
  <c r="N22" i="2" s="1"/>
  <c r="L22" i="2"/>
  <c r="H23" i="2"/>
  <c r="N23" i="2" s="1"/>
  <c r="L23" i="2"/>
  <c r="M6" i="2" l="1"/>
  <c r="M8" i="2"/>
  <c r="M10" i="2"/>
  <c r="M12" i="2"/>
  <c r="M14" i="2"/>
  <c r="M16" i="2"/>
  <c r="M18" i="2"/>
  <c r="M20" i="2"/>
  <c r="M22" i="2"/>
  <c r="M24" i="2"/>
  <c r="M5" i="2"/>
  <c r="M7" i="2"/>
  <c r="M9" i="2"/>
  <c r="M11" i="2"/>
  <c r="M13" i="2"/>
  <c r="M15" i="2"/>
  <c r="M17" i="2"/>
  <c r="M19" i="2"/>
  <c r="M21" i="2"/>
  <c r="M23" i="2"/>
</calcChain>
</file>

<file path=xl/sharedStrings.xml><?xml version="1.0" encoding="utf-8"?>
<sst xmlns="http://schemas.openxmlformats.org/spreadsheetml/2006/main" count="218" uniqueCount="57">
  <si>
    <t>Plantilla de recogida de datos para la práctica 3 de CES</t>
  </si>
  <si>
    <t>Parámetros de la máquina</t>
  </si>
  <si>
    <t>CPU</t>
  </si>
  <si>
    <t>Modelo:</t>
  </si>
  <si>
    <t>Núcleos</t>
  </si>
  <si>
    <t>Frecuencia</t>
  </si>
  <si>
    <t>3.2 GHz</t>
  </si>
  <si>
    <t>Memoria</t>
  </si>
  <si>
    <t>M. instalada</t>
  </si>
  <si>
    <t>16GB</t>
  </si>
  <si>
    <t>Red</t>
  </si>
  <si>
    <t>Ancho banda</t>
  </si>
  <si>
    <t>1.0 Gbps</t>
  </si>
  <si>
    <t>Parámetros de la carga</t>
  </si>
  <si>
    <t>Parámetros</t>
  </si>
  <si>
    <t>Grupo</t>
  </si>
  <si>
    <t>Equipo</t>
  </si>
  <si>
    <t>Lectura</t>
  </si>
  <si>
    <t>Escritura</t>
  </si>
  <si>
    <t>Z</t>
  </si>
  <si>
    <t>Punto nominal:</t>
  </si>
  <si>
    <t>110 usuarios</t>
  </si>
  <si>
    <t>Tabla de resultados</t>
  </si>
  <si>
    <t>Nº Usuariros</t>
  </si>
  <si>
    <r>
      <rPr>
        <b/>
        <sz val="10"/>
        <rFont val="Arial"/>
        <family val="2"/>
        <charset val="1"/>
      </rPr>
      <t>Tres (</t>
    </r>
    <r>
      <rPr>
        <b/>
        <sz val="10"/>
        <color rgb="FFFF0000"/>
        <rFont val="Arial"/>
        <family val="2"/>
        <charset val="1"/>
      </rPr>
      <t>seg</t>
    </r>
    <r>
      <rPr>
        <b/>
        <sz val="10"/>
        <rFont val="Arial"/>
        <family val="2"/>
        <charset val="1"/>
      </rPr>
      <t>)</t>
    </r>
  </si>
  <si>
    <r>
      <rPr>
        <b/>
        <sz val="10"/>
        <rFont val="Arial"/>
        <family val="2"/>
        <charset val="1"/>
      </rPr>
      <t>90 Per. Tres (</t>
    </r>
    <r>
      <rPr>
        <b/>
        <sz val="10"/>
        <color rgb="FFFF0000"/>
        <rFont val="Arial"/>
        <family val="2"/>
        <charset val="1"/>
      </rPr>
      <t>seg</t>
    </r>
    <r>
      <rPr>
        <b/>
        <sz val="10"/>
        <rFont val="Arial"/>
        <family val="2"/>
        <charset val="1"/>
      </rPr>
      <t>)</t>
    </r>
  </si>
  <si>
    <r>
      <rPr>
        <b/>
        <sz val="10"/>
        <rFont val="Arial"/>
        <family val="2"/>
        <charset val="1"/>
      </rPr>
      <t>X (</t>
    </r>
    <r>
      <rPr>
        <b/>
        <sz val="10"/>
        <color rgb="FFFF0000"/>
        <rFont val="Arial"/>
        <family val="2"/>
        <charset val="1"/>
      </rPr>
      <t>pet/seg</t>
    </r>
    <r>
      <rPr>
        <b/>
        <sz val="10"/>
        <rFont val="Arial"/>
        <family val="2"/>
        <charset val="1"/>
      </rPr>
      <t>)</t>
    </r>
  </si>
  <si>
    <t>% CPU</t>
  </si>
  <si>
    <t xml:space="preserve">% Disco </t>
  </si>
  <si>
    <t>% Red</t>
  </si>
  <si>
    <t>% Memoria</t>
  </si>
  <si>
    <t>Usuarios</t>
  </si>
  <si>
    <t>Tres (seg)</t>
  </si>
  <si>
    <t>Productividad</t>
  </si>
  <si>
    <t>N1</t>
  </si>
  <si>
    <t>N2</t>
  </si>
  <si>
    <t>N3</t>
  </si>
  <si>
    <t>0.1*Tres</t>
  </si>
  <si>
    <t>2.1*Tres</t>
  </si>
  <si>
    <t>Tr</t>
  </si>
  <si>
    <t>X</t>
  </si>
  <si>
    <t>Err Tr</t>
  </si>
  <si>
    <t>Err X</t>
  </si>
  <si>
    <t>EAMTR</t>
  </si>
  <si>
    <t>EAMX</t>
  </si>
  <si>
    <t>Ts</t>
  </si>
  <si>
    <t>Algorithm: MVA</t>
  </si>
  <si>
    <t xml:space="preserve">D for Peticiones at Sistema [s] </t>
  </si>
  <si>
    <t xml:space="preserve">Class </t>
  </si>
  <si>
    <t xml:space="preserve">Throughput (Sistema) </t>
  </si>
  <si>
    <t xml:space="preserve">Residence time (Sistema) </t>
  </si>
  <si>
    <t>Utilization (Sistema)</t>
  </si>
  <si>
    <t xml:space="preserve">Throughput (Usuarios) </t>
  </si>
  <si>
    <t xml:space="preserve">Residence time (Usuarios) </t>
  </si>
  <si>
    <t>Utilization (Usuarios)</t>
  </si>
  <si>
    <t xml:space="preserve"> Peticiones</t>
  </si>
  <si>
    <t xml:space="preserve">Ni for Peticiones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</si>
</sst>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  <charset val="1"/>
    </font>
    <font>
      <b/>
      <sz val="12"/>
      <name val="Arial"/>
      <family val="2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color rgb="FF333300"/>
      <name val="Arial"/>
      <family val="2"/>
      <charset val="1"/>
    </font>
    <font>
      <sz val="11"/>
      <color rgb="FF9C5700"/>
      <name val="Calibri"/>
      <family val="2"/>
      <charset val="1"/>
    </font>
    <font>
      <b/>
      <sz val="10"/>
      <color rgb="FF333300"/>
      <name val="Arial"/>
      <family val="2"/>
      <charset val="1"/>
    </font>
    <font>
      <sz val="10"/>
      <color rgb="FFFFFFD7"/>
      <name val="Arial"/>
      <charset val="1"/>
    </font>
  </fonts>
  <fills count="9">
    <fill>
      <patternFill patternType="none"/>
    </fill>
    <fill>
      <patternFill patternType="gray125"/>
    </fill>
    <fill>
      <patternFill patternType="solid">
        <fgColor rgb="FFFFEB9C"/>
        <bgColor rgb="FFFFFF99"/>
      </patternFill>
    </fill>
    <fill>
      <patternFill patternType="solid">
        <fgColor rgb="FFFFFF99"/>
        <bgColor rgb="FFFFEB9C"/>
      </patternFill>
    </fill>
    <fill>
      <patternFill patternType="solid">
        <fgColor rgb="FFCCFFCC"/>
        <bgColor rgb="FFCCFFFF"/>
      </patternFill>
    </fill>
    <fill>
      <patternFill patternType="solid">
        <fgColor rgb="FFB4C7DC"/>
        <bgColor rgb="FFBFBFBF"/>
      </patternFill>
    </fill>
    <fill>
      <patternFill patternType="solid">
        <fgColor rgb="FFFFA6A6"/>
        <bgColor rgb="FFBFBFBF"/>
      </patternFill>
    </fill>
    <fill>
      <patternFill patternType="solid">
        <fgColor rgb="FFFF3838"/>
        <bgColor rgb="FFFF420E"/>
      </patternFill>
    </fill>
    <fill>
      <patternFill patternType="solid">
        <fgColor rgb="FFFFFF00"/>
        <bgColor rgb="FFFFD320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7" fillId="2" borderId="0" applyBorder="0" applyProtection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3" fillId="3" borderId="3" xfId="0" applyFont="1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5" xfId="0" applyFill="1" applyBorder="1"/>
    <xf numFmtId="0" fontId="3" fillId="4" borderId="6" xfId="0" applyFont="1" applyFill="1" applyBorder="1"/>
    <xf numFmtId="0" fontId="3" fillId="4" borderId="7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2" borderId="0" xfId="1" applyBorder="1" applyAlignment="1" applyProtection="1">
      <alignment horizontal="center"/>
    </xf>
    <xf numFmtId="0" fontId="8" fillId="0" borderId="0" xfId="0" applyFont="1" applyAlignment="1">
      <alignment horizontal="center"/>
    </xf>
    <xf numFmtId="0" fontId="0" fillId="5" borderId="0" xfId="0" applyFill="1"/>
    <xf numFmtId="0" fontId="0" fillId="6" borderId="0" xfId="0" applyFill="1"/>
    <xf numFmtId="0" fontId="9" fillId="7" borderId="0" xfId="0" applyFont="1" applyFill="1"/>
    <xf numFmtId="0" fontId="0" fillId="8" borderId="0" xfId="0" applyFill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Excel Built-in Neutral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FF3838"/>
      <rgbColor rgb="FFFFFFD7"/>
      <rgbColor rgb="FFCCFFFF"/>
      <rgbColor rgb="FF660066"/>
      <rgbColor rgb="FFFF420E"/>
      <rgbColor rgb="FF0066CC"/>
      <rgbColor rgb="FFD9D9D9"/>
      <rgbColor rgb="FF000080"/>
      <rgbColor rgb="FFFF00FF"/>
      <rgbColor rgb="FFFFD32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4C7DC"/>
      <rgbColor rgb="FFFFA6A6"/>
      <rgbColor rgb="FFB3B3B3"/>
      <rgbColor rgb="FFFFEB9C"/>
      <rgbColor rgb="FF3366FF"/>
      <rgbColor rgb="FF33CCCC"/>
      <rgbColor rgb="FF99CC00"/>
      <rgbColor rgb="FFFFC000"/>
      <rgbColor rgb="FFFF9900"/>
      <rgbColor rgb="FFED7D31"/>
      <rgbColor rgb="FF595959"/>
      <rgbColor rgb="FFA5A5A5"/>
      <rgbColor rgb="FF00458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38145315487572"/>
          <c:y val="7.1437507819341897E-2"/>
          <c:w val="0.81222115997450595"/>
          <c:h val="0.73013887151257395"/>
        </c:manualLayout>
      </c:layout>
      <c:scatterChart>
        <c:scatterStyle val="lineMarker"/>
        <c:varyColors val="0"/>
        <c:ser>
          <c:idx val="0"/>
          <c:order val="0"/>
          <c:tx>
            <c:v>Empírico</c:v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1'!$A$25:$A$32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80</c:v>
                </c:pt>
                <c:pt idx="4">
                  <c:v>110</c:v>
                </c:pt>
                <c:pt idx="5">
                  <c:v>125</c:v>
                </c:pt>
                <c:pt idx="6">
                  <c:v>140</c:v>
                </c:pt>
                <c:pt idx="7">
                  <c:v>300</c:v>
                </c:pt>
              </c:numCache>
            </c:numRef>
          </c:xVal>
          <c:yVal>
            <c:numRef>
              <c:f>'Tarea 1'!$D$25:$D$32</c:f>
              <c:numCache>
                <c:formatCode>General</c:formatCode>
                <c:ptCount val="8"/>
                <c:pt idx="0">
                  <c:v>4.7</c:v>
                </c:pt>
                <c:pt idx="1">
                  <c:v>9.3866700000000005</c:v>
                </c:pt>
                <c:pt idx="2">
                  <c:v>18.703299999999999</c:v>
                </c:pt>
                <c:pt idx="3">
                  <c:v>72.703299999999999</c:v>
                </c:pt>
                <c:pt idx="4">
                  <c:v>95.06</c:v>
                </c:pt>
                <c:pt idx="5">
                  <c:v>103.127</c:v>
                </c:pt>
                <c:pt idx="6">
                  <c:v>109</c:v>
                </c:pt>
                <c:pt idx="7">
                  <c:v>118.24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9C-49C2-89C9-96CC2A50BE4E}"/>
            </c:ext>
          </c:extLst>
        </c:ser>
        <c:ser>
          <c:idx val="1"/>
          <c:order val="1"/>
          <c:tx>
            <c:v>Analítico</c:v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3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1'!$A$35:$A$94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'Tarea 1'!$C$35:$C$94</c:f>
              <c:numCache>
                <c:formatCode>General</c:formatCode>
                <c:ptCount val="60"/>
                <c:pt idx="0">
                  <c:v>4.4727369426053301</c:v>
                </c:pt>
                <c:pt idx="1">
                  <c:v>8.9424257329018904</c:v>
                </c:pt>
                <c:pt idx="2">
                  <c:v>13.408677147109801</c:v>
                </c:pt>
                <c:pt idx="3">
                  <c:v>17.871034193949601</c:v>
                </c:pt>
                <c:pt idx="4">
                  <c:v>22.3289570492149</c:v>
                </c:pt>
                <c:pt idx="5">
                  <c:v>26.7818038922479</c:v>
                </c:pt>
                <c:pt idx="6">
                  <c:v>31.228806321767799</c:v>
                </c:pt>
                <c:pt idx="7">
                  <c:v>35.669037534526403</c:v>
                </c:pt>
                <c:pt idx="8">
                  <c:v>40.101370747471897</c:v>
                </c:pt>
                <c:pt idx="9">
                  <c:v>44.524424334884003</c:v>
                </c:pt>
                <c:pt idx="10">
                  <c:v>48.936488689704298</c:v>
                </c:pt>
                <c:pt idx="11">
                  <c:v>53.335427682292497</c:v>
                </c:pt>
                <c:pt idx="12">
                  <c:v>57.718544448231398</c:v>
                </c:pt>
                <c:pt idx="13">
                  <c:v>62.082396594866204</c:v>
                </c:pt>
                <c:pt idx="14">
                  <c:v>66.422539051489096</c:v>
                </c:pt>
                <c:pt idx="15">
                  <c:v>70.733162690130101</c:v>
                </c:pt>
                <c:pt idx="16">
                  <c:v>75.006582227199203</c:v>
                </c:pt>
                <c:pt idx="17">
                  <c:v>79.232506507025903</c:v>
                </c:pt>
                <c:pt idx="18">
                  <c:v>83.396997906105</c:v>
                </c:pt>
                <c:pt idx="19">
                  <c:v>87.480999475545502</c:v>
                </c:pt>
                <c:pt idx="20">
                  <c:v>91.458295433049202</c:v>
                </c:pt>
                <c:pt idx="21">
                  <c:v>95.292821175935899</c:v>
                </c:pt>
                <c:pt idx="22">
                  <c:v>98.935468882773904</c:v>
                </c:pt>
                <c:pt idx="23">
                  <c:v>102.321170660573</c:v>
                </c:pt>
                <c:pt idx="24">
                  <c:v>105.36838651839101</c:v>
                </c:pt>
                <c:pt idx="25">
                  <c:v>107.985157200088</c:v>
                </c:pt>
                <c:pt idx="26">
                  <c:v>110.08703411901401</c:v>
                </c:pt>
                <c:pt idx="27">
                  <c:v>111.62801159089599</c:v>
                </c:pt>
                <c:pt idx="28">
                  <c:v>112.63209060405499</c:v>
                </c:pt>
                <c:pt idx="29">
                  <c:v>113.199508688252</c:v>
                </c:pt>
                <c:pt idx="30">
                  <c:v>113.47270330876199</c:v>
                </c:pt>
                <c:pt idx="31">
                  <c:v>113.58377292668</c:v>
                </c:pt>
                <c:pt idx="32">
                  <c:v>113.621862454254</c:v>
                </c:pt>
                <c:pt idx="33">
                  <c:v>113.632922846307</c:v>
                </c:pt>
                <c:pt idx="34">
                  <c:v>113.635658416482</c:v>
                </c:pt>
                <c:pt idx="35">
                  <c:v>113.636238281739</c:v>
                </c:pt>
                <c:pt idx="36">
                  <c:v>113.63634423636999</c:v>
                </c:pt>
                <c:pt idx="37">
                  <c:v>113.63636101259</c:v>
                </c:pt>
                <c:pt idx="38">
                  <c:v>113.636363325156</c:v>
                </c:pt>
                <c:pt idx="39">
                  <c:v>113.636363603882</c:v>
                </c:pt>
                <c:pt idx="40">
                  <c:v>113.636363633371</c:v>
                </c:pt>
                <c:pt idx="41">
                  <c:v>113.636363636119</c:v>
                </c:pt>
                <c:pt idx="42">
                  <c:v>113.636363636346</c:v>
                </c:pt>
                <c:pt idx="43">
                  <c:v>113.63636363636201</c:v>
                </c:pt>
                <c:pt idx="44">
                  <c:v>113.636363636364</c:v>
                </c:pt>
                <c:pt idx="45">
                  <c:v>113.636363636364</c:v>
                </c:pt>
                <c:pt idx="46">
                  <c:v>113.636363636364</c:v>
                </c:pt>
                <c:pt idx="47">
                  <c:v>113.636363636364</c:v>
                </c:pt>
                <c:pt idx="48">
                  <c:v>113.636363636364</c:v>
                </c:pt>
                <c:pt idx="49">
                  <c:v>113.636363636364</c:v>
                </c:pt>
                <c:pt idx="50">
                  <c:v>113.636363636364</c:v>
                </c:pt>
                <c:pt idx="51">
                  <c:v>113.636363636364</c:v>
                </c:pt>
                <c:pt idx="52">
                  <c:v>113.636363636364</c:v>
                </c:pt>
                <c:pt idx="53">
                  <c:v>113.636363636364</c:v>
                </c:pt>
                <c:pt idx="54">
                  <c:v>113.636363636364</c:v>
                </c:pt>
                <c:pt idx="55">
                  <c:v>113.636363636364</c:v>
                </c:pt>
                <c:pt idx="56">
                  <c:v>113.636363636364</c:v>
                </c:pt>
                <c:pt idx="57">
                  <c:v>113.636363636364</c:v>
                </c:pt>
                <c:pt idx="58">
                  <c:v>113.636363636364</c:v>
                </c:pt>
                <c:pt idx="59">
                  <c:v>113.636363636364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9C-49C2-89C9-96CC2A50B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5245"/>
        <c:axId val="51878005"/>
      </c:scatterChart>
      <c:valAx>
        <c:axId val="1472524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s-ES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s-ES" sz="1000" b="0" strike="noStrike" spc="-1">
                    <a:solidFill>
                      <a:srgbClr val="595959"/>
                    </a:solidFill>
                    <a:latin typeface="Calibri"/>
                  </a:rPr>
                  <a:t>Nº usuarios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51878005"/>
        <c:crosses val="autoZero"/>
        <c:crossBetween val="midCat"/>
      </c:valAx>
      <c:valAx>
        <c:axId val="5187800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s-ES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s-ES" sz="1000" b="0" strike="noStrike" spc="-1">
                    <a:solidFill>
                      <a:srgbClr val="595959"/>
                    </a:solidFill>
                    <a:latin typeface="Calibri"/>
                  </a:rPr>
                  <a:t>Productividad (pet/s)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1472524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'Tarea 1'!$B$24:$B$24</c:f>
              <c:strCache>
                <c:ptCount val="1"/>
                <c:pt idx="0">
                  <c:v>Tres (seg)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1'!$A$25:$A$32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80</c:v>
                </c:pt>
                <c:pt idx="4">
                  <c:v>110</c:v>
                </c:pt>
                <c:pt idx="5">
                  <c:v>125</c:v>
                </c:pt>
                <c:pt idx="6">
                  <c:v>140</c:v>
                </c:pt>
                <c:pt idx="7">
                  <c:v>300</c:v>
                </c:pt>
              </c:numCache>
            </c:numRef>
          </c:xVal>
          <c:yVal>
            <c:numRef>
              <c:f>'Tarea 1'!$B$25:$B$32</c:f>
              <c:numCache>
                <c:formatCode>General</c:formatCode>
                <c:ptCount val="8"/>
                <c:pt idx="0">
                  <c:v>2.7076899999999997E-2</c:v>
                </c:pt>
                <c:pt idx="1">
                  <c:v>2.7372800000000003E-2</c:v>
                </c:pt>
                <c:pt idx="2">
                  <c:v>2.8775800000000001E-2</c:v>
                </c:pt>
                <c:pt idx="3">
                  <c:v>5.9165200000000001E-2</c:v>
                </c:pt>
                <c:pt idx="4">
                  <c:v>0.11652899999999999</c:v>
                </c:pt>
                <c:pt idx="5">
                  <c:v>0.15934999999999999</c:v>
                </c:pt>
                <c:pt idx="6">
                  <c:v>0.24338599999999999</c:v>
                </c:pt>
                <c:pt idx="7">
                  <c:v>1.43777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8C-43A9-8063-D23C34BCA5AB}"/>
            </c:ext>
          </c:extLst>
        </c:ser>
        <c:ser>
          <c:idx val="1"/>
          <c:order val="1"/>
          <c:tx>
            <c:v>Tres analítico (seg)</c:v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1'!$A$35:$A$94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'Tarea 1'!$B$35:$B$94</c:f>
              <c:numCache>
                <c:formatCode>General</c:formatCode>
                <c:ptCount val="60"/>
                <c:pt idx="0">
                  <c:v>1.7883762036660901E-2</c:v>
                </c:pt>
                <c:pt idx="1">
                  <c:v>1.82648085303047E-2</c:v>
                </c:pt>
                <c:pt idx="2">
                  <c:v>1.86785866667868E-2</c:v>
                </c:pt>
                <c:pt idx="3">
                  <c:v>1.9129412598360301E-2</c:v>
                </c:pt>
                <c:pt idx="4">
                  <c:v>1.9622378461201899E-2</c:v>
                </c:pt>
                <c:pt idx="5">
                  <c:v>2.0163530458962801E-2</c:v>
                </c:pt>
                <c:pt idx="6">
                  <c:v>2.07600969238299E-2</c:v>
                </c:pt>
                <c:pt idx="7">
                  <c:v>2.1420782976871999E-2</c:v>
                </c:pt>
                <c:pt idx="8">
                  <c:v>2.2156154795206499E-2</c:v>
                </c:pt>
                <c:pt idx="9">
                  <c:v>2.2979145646718602E-2</c:v>
                </c:pt>
                <c:pt idx="10">
                  <c:v>2.3905729091907298E-2</c:v>
                </c:pt>
                <c:pt idx="11">
                  <c:v>2.4955824061388798E-2</c:v>
                </c:pt>
                <c:pt idx="12">
                  <c:v>2.6154524882369402E-2</c:v>
                </c:pt>
                <c:pt idx="13">
                  <c:v>2.75337912098024E-2</c:v>
                </c:pt>
                <c:pt idx="14">
                  <c:v>2.9134794769917999E-2</c:v>
                </c:pt>
                <c:pt idx="15">
                  <c:v>3.10112111127612E-2</c:v>
                </c:pt>
                <c:pt idx="16">
                  <c:v>3.3233877295331199E-2</c:v>
                </c:pt>
                <c:pt idx="17">
                  <c:v>3.5897423515426997E-2</c:v>
                </c:pt>
                <c:pt idx="18">
                  <c:v>3.9129733506217498E-2</c:v>
                </c:pt>
                <c:pt idx="19">
                  <c:v>4.3105366874026198E-2</c:v>
                </c:pt>
                <c:pt idx="20">
                  <c:v>4.8064257078394998E-2</c:v>
                </c:pt>
                <c:pt idx="21">
                  <c:v>5.4336692340241702E-2</c:v>
                </c:pt>
                <c:pt idx="22">
                  <c:v>6.2373831130881401E-2</c:v>
                </c:pt>
                <c:pt idx="23">
                  <c:v>7.2777825207579305E-2</c:v>
                </c:pt>
                <c:pt idx="24">
                  <c:v>8.6314075125198897E-2</c:v>
                </c:pt>
                <c:pt idx="25">
                  <c:v>0.10386915545365601</c:v>
                </c:pt>
                <c:pt idx="26">
                  <c:v>0.12630245314859301</c:v>
                </c:pt>
                <c:pt idx="27">
                  <c:v>0.154165491302342</c:v>
                </c:pt>
                <c:pt idx="28">
                  <c:v>0.18737732934151399</c:v>
                </c:pt>
                <c:pt idx="29">
                  <c:v>0.225094090408961</c:v>
                </c:pt>
                <c:pt idx="30">
                  <c:v>0.26596728094369498</c:v>
                </c:pt>
                <c:pt idx="31">
                  <c:v>0.30865192163745703</c:v>
                </c:pt>
                <c:pt idx="32">
                  <c:v>0.35218531395251201</c:v>
                </c:pt>
                <c:pt idx="33">
                  <c:v>0.39604529868453298</c:v>
                </c:pt>
                <c:pt idx="34">
                  <c:v>0.44000955719914497</c:v>
                </c:pt>
                <c:pt idx="35">
                  <c:v>0.48400174734511497</c:v>
                </c:pt>
                <c:pt idx="36">
                  <c:v>0.52800027793211002</c:v>
                </c:pt>
                <c:pt idx="37">
                  <c:v>0.57200003860515702</c:v>
                </c:pt>
                <c:pt idx="38">
                  <c:v>0.61600000469949101</c:v>
                </c:pt>
                <c:pt idx="39">
                  <c:v>0.66000000050306995</c:v>
                </c:pt>
                <c:pt idx="40">
                  <c:v>0.70400000004750896</c:v>
                </c:pt>
                <c:pt idx="41">
                  <c:v>0.74800000000397104</c:v>
                </c:pt>
                <c:pt idx="42">
                  <c:v>0.79200000000029502</c:v>
                </c:pt>
                <c:pt idx="43">
                  <c:v>0.83600000000001995</c:v>
                </c:pt>
                <c:pt idx="44">
                  <c:v>0.880000000000001</c:v>
                </c:pt>
                <c:pt idx="45">
                  <c:v>0.92400000000000004</c:v>
                </c:pt>
                <c:pt idx="46">
                  <c:v>0.96799999999999997</c:v>
                </c:pt>
                <c:pt idx="47">
                  <c:v>1.012</c:v>
                </c:pt>
                <c:pt idx="48">
                  <c:v>1.056</c:v>
                </c:pt>
                <c:pt idx="49">
                  <c:v>1.1000000000000001</c:v>
                </c:pt>
                <c:pt idx="50">
                  <c:v>1.1439999999999999</c:v>
                </c:pt>
                <c:pt idx="51">
                  <c:v>1.1879999999999999</c:v>
                </c:pt>
                <c:pt idx="52">
                  <c:v>1.232</c:v>
                </c:pt>
                <c:pt idx="53">
                  <c:v>1.276</c:v>
                </c:pt>
                <c:pt idx="54">
                  <c:v>1.32</c:v>
                </c:pt>
                <c:pt idx="55">
                  <c:v>1.3640000000000001</c:v>
                </c:pt>
                <c:pt idx="56">
                  <c:v>1.4079999999999999</c:v>
                </c:pt>
                <c:pt idx="57">
                  <c:v>1.452</c:v>
                </c:pt>
                <c:pt idx="58">
                  <c:v>1.496</c:v>
                </c:pt>
                <c:pt idx="59">
                  <c:v>1.54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8C-43A9-8063-D23C34BCA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23606"/>
        <c:axId val="15926288"/>
      </c:scatterChart>
      <c:valAx>
        <c:axId val="8252360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s-ES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s-ES" sz="1000" b="0" strike="noStrike" spc="-1">
                    <a:solidFill>
                      <a:srgbClr val="595959"/>
                    </a:solidFill>
                    <a:latin typeface="Calibri"/>
                  </a:rPr>
                  <a:t>Nº usuarios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15926288"/>
        <c:crosses val="autoZero"/>
        <c:crossBetween val="midCat"/>
      </c:valAx>
      <c:valAx>
        <c:axId val="159262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s-ES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s-ES" sz="1000" b="0" strike="noStrike" spc="-1">
                    <a:solidFill>
                      <a:srgbClr val="595959"/>
                    </a:solidFill>
                    <a:latin typeface="Calibri"/>
                  </a:rPr>
                  <a:t>Tiempo (s)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2523606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Utilización de Recursos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92492317913799"/>
          <c:y val="0.13184178985217701"/>
          <c:w val="0.80433518810729998"/>
          <c:h val="0.613264083100280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'Tarea 1'!$E$24:$E$24</c:f>
              <c:strCache>
                <c:ptCount val="1"/>
                <c:pt idx="0">
                  <c:v>% CPU</c:v>
                </c:pt>
              </c:strCache>
            </c:strRef>
          </c:tx>
          <c:spPr>
            <a:ln w="19080" cap="rnd">
              <a:solidFill>
                <a:srgbClr val="5B9BD5"/>
              </a:solidFill>
              <a:round/>
            </a:ln>
          </c:spPr>
          <c:marker>
            <c:symbol val="x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1'!$A$25:$A$32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80</c:v>
                </c:pt>
                <c:pt idx="4">
                  <c:v>110</c:v>
                </c:pt>
                <c:pt idx="5">
                  <c:v>125</c:v>
                </c:pt>
                <c:pt idx="6">
                  <c:v>140</c:v>
                </c:pt>
                <c:pt idx="7">
                  <c:v>300</c:v>
                </c:pt>
              </c:numCache>
            </c:numRef>
          </c:xVal>
          <c:yVal>
            <c:numRef>
              <c:f>'Tarea 1'!$E$25:$E$32</c:f>
              <c:numCache>
                <c:formatCode>General</c:formatCode>
                <c:ptCount val="8"/>
                <c:pt idx="0">
                  <c:v>3.1728999999999998</c:v>
                </c:pt>
                <c:pt idx="1">
                  <c:v>6.0275999999999996</c:v>
                </c:pt>
                <c:pt idx="2">
                  <c:v>11.398899999999999</c:v>
                </c:pt>
                <c:pt idx="3">
                  <c:v>43.513199999999998</c:v>
                </c:pt>
                <c:pt idx="4">
                  <c:v>57.768799999999999</c:v>
                </c:pt>
                <c:pt idx="5">
                  <c:v>62.689799999999998</c:v>
                </c:pt>
                <c:pt idx="6">
                  <c:v>65.299099999999996</c:v>
                </c:pt>
                <c:pt idx="7">
                  <c:v>76.075400000000002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FC-48B9-80E1-C20EAF9AF6AC}"/>
            </c:ext>
          </c:extLst>
        </c:ser>
        <c:ser>
          <c:idx val="1"/>
          <c:order val="1"/>
          <c:tx>
            <c:strRef>
              <c:f>'Tarea 1'!$F$24:$F$24</c:f>
              <c:strCache>
                <c:ptCount val="1"/>
                <c:pt idx="0">
                  <c:v>% Disco </c:v>
                </c:pt>
              </c:strCache>
            </c:strRef>
          </c:tx>
          <c:spPr>
            <a:ln w="19080" cap="rnd">
              <a:solidFill>
                <a:srgbClr val="ED7D31"/>
              </a:solidFill>
              <a:round/>
            </a:ln>
          </c:spPr>
          <c:marker>
            <c:symbol val="triang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1'!$A$25:$A$32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80</c:v>
                </c:pt>
                <c:pt idx="4">
                  <c:v>110</c:v>
                </c:pt>
                <c:pt idx="5">
                  <c:v>125</c:v>
                </c:pt>
                <c:pt idx="6">
                  <c:v>140</c:v>
                </c:pt>
                <c:pt idx="7">
                  <c:v>300</c:v>
                </c:pt>
              </c:numCache>
            </c:numRef>
          </c:xVal>
          <c:yVal>
            <c:numRef>
              <c:f>'Tarea 1'!$F$25:$F$32</c:f>
              <c:numCache>
                <c:formatCode>General</c:formatCode>
                <c:ptCount val="8"/>
                <c:pt idx="0">
                  <c:v>4.577</c:v>
                </c:pt>
                <c:pt idx="1">
                  <c:v>8.5602999999999998</c:v>
                </c:pt>
                <c:pt idx="2">
                  <c:v>15.5139</c:v>
                </c:pt>
                <c:pt idx="3">
                  <c:v>45.470300000000002</c:v>
                </c:pt>
                <c:pt idx="4">
                  <c:v>54.080100000000002</c:v>
                </c:pt>
                <c:pt idx="5">
                  <c:v>56.658299999999997</c:v>
                </c:pt>
                <c:pt idx="6">
                  <c:v>59.438200000000002</c:v>
                </c:pt>
                <c:pt idx="7">
                  <c:v>63.230600000000003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FC-48B9-80E1-C20EAF9AF6AC}"/>
            </c:ext>
          </c:extLst>
        </c:ser>
        <c:ser>
          <c:idx val="2"/>
          <c:order val="2"/>
          <c:tx>
            <c:strRef>
              <c:f>'Tarea 1'!$G$24:$G$24</c:f>
              <c:strCache>
                <c:ptCount val="1"/>
                <c:pt idx="0">
                  <c:v>% Red</c:v>
                </c:pt>
              </c:strCache>
            </c:strRef>
          </c:tx>
          <c:spPr>
            <a:ln w="1908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1'!$A$25:$A$32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80</c:v>
                </c:pt>
                <c:pt idx="4">
                  <c:v>110</c:v>
                </c:pt>
                <c:pt idx="5">
                  <c:v>125</c:v>
                </c:pt>
                <c:pt idx="6">
                  <c:v>140</c:v>
                </c:pt>
                <c:pt idx="7">
                  <c:v>300</c:v>
                </c:pt>
              </c:numCache>
            </c:numRef>
          </c:xVal>
          <c:yVal>
            <c:numRef>
              <c:f>'Tarea 1'!$G$25:$G$32</c:f>
              <c:numCache>
                <c:formatCode>General</c:formatCode>
                <c:ptCount val="8"/>
                <c:pt idx="0">
                  <c:v>1.5E-3</c:v>
                </c:pt>
                <c:pt idx="1">
                  <c:v>3.0000000000000001E-3</c:v>
                </c:pt>
                <c:pt idx="2">
                  <c:v>5.7999999999999996E-3</c:v>
                </c:pt>
                <c:pt idx="3">
                  <c:v>2.23E-2</c:v>
                </c:pt>
                <c:pt idx="4">
                  <c:v>0.03</c:v>
                </c:pt>
                <c:pt idx="5">
                  <c:v>3.2500000000000001E-2</c:v>
                </c:pt>
                <c:pt idx="6">
                  <c:v>3.3599999999999998E-2</c:v>
                </c:pt>
                <c:pt idx="7">
                  <c:v>3.9E-2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FC-48B9-80E1-C20EAF9AF6AC}"/>
            </c:ext>
          </c:extLst>
        </c:ser>
        <c:ser>
          <c:idx val="3"/>
          <c:order val="3"/>
          <c:tx>
            <c:strRef>
              <c:f>'Tarea 1'!$H$24:$H$24</c:f>
              <c:strCache>
                <c:ptCount val="1"/>
                <c:pt idx="0">
                  <c:v>% Memoria</c:v>
                </c:pt>
              </c:strCache>
            </c:strRef>
          </c:tx>
          <c:spPr>
            <a:ln w="19080" cap="rnd">
              <a:solidFill>
                <a:srgbClr val="FFC000"/>
              </a:solidFill>
              <a:round/>
            </a:ln>
          </c:spPr>
          <c:marker>
            <c:symbol val="diamond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1'!$A$25:$A$32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80</c:v>
                </c:pt>
                <c:pt idx="4">
                  <c:v>110</c:v>
                </c:pt>
                <c:pt idx="5">
                  <c:v>125</c:v>
                </c:pt>
                <c:pt idx="6">
                  <c:v>140</c:v>
                </c:pt>
                <c:pt idx="7">
                  <c:v>300</c:v>
                </c:pt>
              </c:numCache>
            </c:numRef>
          </c:xVal>
          <c:yVal>
            <c:numRef>
              <c:f>'Tarea 1'!$H$25:$H$32</c:f>
              <c:numCache>
                <c:formatCode>General</c:formatCode>
                <c:ptCount val="8"/>
                <c:pt idx="0">
                  <c:v>6.6067</c:v>
                </c:pt>
                <c:pt idx="1">
                  <c:v>6.6041999999999996</c:v>
                </c:pt>
                <c:pt idx="2">
                  <c:v>6.6182999999999996</c:v>
                </c:pt>
                <c:pt idx="3">
                  <c:v>6.6433999999999997</c:v>
                </c:pt>
                <c:pt idx="4">
                  <c:v>6.718</c:v>
                </c:pt>
                <c:pt idx="5">
                  <c:v>6.7389999999999999</c:v>
                </c:pt>
                <c:pt idx="6">
                  <c:v>6.7451999999999996</c:v>
                </c:pt>
                <c:pt idx="7">
                  <c:v>7.1980000000000004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FC-48B9-80E1-C20EAF9AF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323"/>
        <c:axId val="26594864"/>
      </c:scatterChart>
      <c:valAx>
        <c:axId val="6066332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número de usuarios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26594864"/>
        <c:crosses val="autoZero"/>
        <c:crossBetween val="midCat"/>
      </c:valAx>
      <c:valAx>
        <c:axId val="26594864"/>
        <c:scaling>
          <c:orientation val="minMax"/>
          <c:max val="1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% de uso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60663323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Hoja1!$N$4:$N$4</c:f>
              <c:strCache>
                <c:ptCount val="1"/>
                <c:pt idx="0">
                  <c:v>EAMX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Hoja1!$O$5:$O$24</c:f>
              <c:numCache>
                <c:formatCode>General</c:formatCode>
                <c:ptCount val="20"/>
                <c:pt idx="0">
                  <c:v>2.7000000000000001E-3</c:v>
                </c:pt>
                <c:pt idx="1">
                  <c:v>6.4263157894736802E-3</c:v>
                </c:pt>
                <c:pt idx="2">
                  <c:v>1.0152631578947399E-2</c:v>
                </c:pt>
                <c:pt idx="3">
                  <c:v>1.38789473684211E-2</c:v>
                </c:pt>
                <c:pt idx="4">
                  <c:v>1.76052631578947E-2</c:v>
                </c:pt>
                <c:pt idx="5">
                  <c:v>2.1331578947368399E-2</c:v>
                </c:pt>
                <c:pt idx="6">
                  <c:v>2.5057894736842098E-2</c:v>
                </c:pt>
                <c:pt idx="7">
                  <c:v>2.8784210526315801E-2</c:v>
                </c:pt>
                <c:pt idx="8">
                  <c:v>3.2510526315789497E-2</c:v>
                </c:pt>
                <c:pt idx="9">
                  <c:v>3.6236842105263199E-2</c:v>
                </c:pt>
                <c:pt idx="10">
                  <c:v>3.9963157894736798E-2</c:v>
                </c:pt>
                <c:pt idx="11">
                  <c:v>4.36894736842105E-2</c:v>
                </c:pt>
                <c:pt idx="12">
                  <c:v>4.7415789473684203E-2</c:v>
                </c:pt>
                <c:pt idx="13">
                  <c:v>5.1142105263157898E-2</c:v>
                </c:pt>
                <c:pt idx="14">
                  <c:v>5.4868421052631601E-2</c:v>
                </c:pt>
                <c:pt idx="15">
                  <c:v>5.8594736842105297E-2</c:v>
                </c:pt>
                <c:pt idx="16">
                  <c:v>6.2321052631578902E-2</c:v>
                </c:pt>
                <c:pt idx="17">
                  <c:v>6.6047368421052605E-2</c:v>
                </c:pt>
                <c:pt idx="18">
                  <c:v>6.9773684210526293E-2</c:v>
                </c:pt>
                <c:pt idx="19">
                  <c:v>7.3499999999999996E-2</c:v>
                </c:pt>
              </c:numCache>
            </c:numRef>
          </c:xVal>
          <c:yVal>
            <c:numRef>
              <c:f>Hoja1!$N$5:$N$24</c:f>
              <c:numCache>
                <c:formatCode>General</c:formatCode>
                <c:ptCount val="20"/>
                <c:pt idx="0">
                  <c:v>5.0154364651432672</c:v>
                </c:pt>
                <c:pt idx="1">
                  <c:v>4.7846603425126659</c:v>
                </c:pt>
                <c:pt idx="2">
                  <c:v>4.4120606430780027</c:v>
                </c:pt>
                <c:pt idx="3">
                  <c:v>3.6384626958812967</c:v>
                </c:pt>
                <c:pt idx="4">
                  <c:v>1.4763770012581336</c:v>
                </c:pt>
                <c:pt idx="5">
                  <c:v>6.0934600341684346</c:v>
                </c:pt>
                <c:pt idx="6">
                  <c:v>14.548684720986666</c:v>
                </c:pt>
                <c:pt idx="7">
                  <c:v>22.355975902908636</c:v>
                </c:pt>
                <c:pt idx="8">
                  <c:v>29.187037050335565</c:v>
                </c:pt>
                <c:pt idx="9">
                  <c:v>35.173984502298332</c:v>
                </c:pt>
                <c:pt idx="10">
                  <c:v>40.258836258586228</c:v>
                </c:pt>
                <c:pt idx="11">
                  <c:v>44.51989485565317</c:v>
                </c:pt>
                <c:pt idx="12">
                  <c:v>48.11678328777689</c:v>
                </c:pt>
                <c:pt idx="13">
                  <c:v>51.190050789189193</c:v>
                </c:pt>
                <c:pt idx="14">
                  <c:v>53.845927644343597</c:v>
                </c:pt>
                <c:pt idx="15">
                  <c:v>56.1640082226902</c:v>
                </c:pt>
                <c:pt idx="16">
                  <c:v>58.204882536853795</c:v>
                </c:pt>
                <c:pt idx="17">
                  <c:v>60.015469352260368</c:v>
                </c:pt>
                <c:pt idx="18">
                  <c:v>61.632664682818636</c:v>
                </c:pt>
                <c:pt idx="19">
                  <c:v>63.085882312925968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C4-4C03-964A-1055CF194C4C}"/>
            </c:ext>
          </c:extLst>
        </c:ser>
        <c:ser>
          <c:idx val="1"/>
          <c:order val="1"/>
          <c:tx>
            <c:strRef>
              <c:f>Hoja1!$M$4:$M$4</c:f>
              <c:strCache>
                <c:ptCount val="1"/>
                <c:pt idx="0">
                  <c:v>EAMTR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Hoja1!$O$5:$O$24</c:f>
              <c:numCache>
                <c:formatCode>General</c:formatCode>
                <c:ptCount val="20"/>
                <c:pt idx="0">
                  <c:v>2.7000000000000001E-3</c:v>
                </c:pt>
                <c:pt idx="1">
                  <c:v>6.4263157894736802E-3</c:v>
                </c:pt>
                <c:pt idx="2">
                  <c:v>1.0152631578947399E-2</c:v>
                </c:pt>
                <c:pt idx="3">
                  <c:v>1.38789473684211E-2</c:v>
                </c:pt>
                <c:pt idx="4">
                  <c:v>1.76052631578947E-2</c:v>
                </c:pt>
                <c:pt idx="5">
                  <c:v>2.1331578947368399E-2</c:v>
                </c:pt>
                <c:pt idx="6">
                  <c:v>2.5057894736842098E-2</c:v>
                </c:pt>
                <c:pt idx="7">
                  <c:v>2.8784210526315801E-2</c:v>
                </c:pt>
                <c:pt idx="8">
                  <c:v>3.2510526315789497E-2</c:v>
                </c:pt>
                <c:pt idx="9">
                  <c:v>3.6236842105263199E-2</c:v>
                </c:pt>
                <c:pt idx="10">
                  <c:v>3.9963157894736798E-2</c:v>
                </c:pt>
                <c:pt idx="11">
                  <c:v>4.36894736842105E-2</c:v>
                </c:pt>
                <c:pt idx="12">
                  <c:v>4.7415789473684203E-2</c:v>
                </c:pt>
                <c:pt idx="13">
                  <c:v>5.1142105263157898E-2</c:v>
                </c:pt>
                <c:pt idx="14">
                  <c:v>5.4868421052631601E-2</c:v>
                </c:pt>
                <c:pt idx="15">
                  <c:v>5.8594736842105297E-2</c:v>
                </c:pt>
                <c:pt idx="16">
                  <c:v>6.2321052631578902E-2</c:v>
                </c:pt>
                <c:pt idx="17">
                  <c:v>6.6047368421052605E-2</c:v>
                </c:pt>
                <c:pt idx="18">
                  <c:v>6.9773684210526293E-2</c:v>
                </c:pt>
                <c:pt idx="19">
                  <c:v>7.3499999999999996E-2</c:v>
                </c:pt>
              </c:numCache>
            </c:numRef>
          </c:xVal>
          <c:yVal>
            <c:numRef>
              <c:f>Hoja1!$M$5:$M$24</c:f>
              <c:numCache>
                <c:formatCode>General</c:formatCode>
                <c:ptCount val="20"/>
                <c:pt idx="0">
                  <c:v>0.10878374172490124</c:v>
                </c:pt>
                <c:pt idx="1">
                  <c:v>0.10384892693334609</c:v>
                </c:pt>
                <c:pt idx="2">
                  <c:v>9.680901710283317E-2</c:v>
                </c:pt>
                <c:pt idx="3">
                  <c:v>8.4437660610382159E-2</c:v>
                </c:pt>
                <c:pt idx="4">
                  <c:v>5.4391746690834429E-2</c:v>
                </c:pt>
                <c:pt idx="5">
                  <c:v>3.4128764136188643E-2</c:v>
                </c:pt>
                <c:pt idx="6">
                  <c:v>0.16414297565977939</c:v>
                </c:pt>
                <c:pt idx="7">
                  <c:v>0.32686710680801501</c:v>
                </c:pt>
                <c:pt idx="8">
                  <c:v>0.50393880636294264</c:v>
                </c:pt>
                <c:pt idx="9">
                  <c:v>0.69258932558117881</c:v>
                </c:pt>
                <c:pt idx="10">
                  <c:v>0.88664530586574475</c:v>
                </c:pt>
                <c:pt idx="11">
                  <c:v>1.0820444236007269</c:v>
                </c:pt>
                <c:pt idx="12">
                  <c:v>1.2776501913816367</c:v>
                </c:pt>
                <c:pt idx="13">
                  <c:v>1.4732793514409976</c:v>
                </c:pt>
                <c:pt idx="14">
                  <c:v>1.6689107237005765</c:v>
                </c:pt>
                <c:pt idx="15">
                  <c:v>1.8645422857106135</c:v>
                </c:pt>
                <c:pt idx="16">
                  <c:v>2.0601738632817868</c:v>
                </c:pt>
                <c:pt idx="17">
                  <c:v>2.2558054421158</c:v>
                </c:pt>
                <c:pt idx="18">
                  <c:v>2.4514370210535632</c:v>
                </c:pt>
                <c:pt idx="19">
                  <c:v>2.6470686000000865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C4-4C03-964A-1055CF194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8841"/>
        <c:axId val="4161708"/>
      </c:scatterChart>
      <c:valAx>
        <c:axId val="1361884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Tiempo de servicio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s-ES"/>
          </a:p>
        </c:txPr>
        <c:crossAx val="4161708"/>
        <c:crosses val="autoZero"/>
        <c:crossBetween val="midCat"/>
      </c:valAx>
      <c:valAx>
        <c:axId val="416170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Error abs. medio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s-ES"/>
          </a:p>
        </c:txPr>
        <c:crossAx val="1361884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s-ES"/>
        </a:p>
      </c:txPr>
    </c:legend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4320</xdr:colOff>
      <xdr:row>1</xdr:row>
      <xdr:rowOff>19800</xdr:rowOff>
    </xdr:from>
    <xdr:to>
      <xdr:col>15</xdr:col>
      <xdr:colOff>3960</xdr:colOff>
      <xdr:row>16</xdr:row>
      <xdr:rowOff>1440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6120</xdr:colOff>
      <xdr:row>17</xdr:row>
      <xdr:rowOff>1440</xdr:rowOff>
    </xdr:from>
    <xdr:to>
      <xdr:col>15</xdr:col>
      <xdr:colOff>5760</xdr:colOff>
      <xdr:row>33</xdr:row>
      <xdr:rowOff>90000</xdr:rowOff>
    </xdr:to>
    <xdr:graphicFrame macro="">
      <xdr:nvGraphicFramePr>
        <xdr:cNvPr id="3" name="Gráfico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190440</xdr:colOff>
      <xdr:row>10</xdr:row>
      <xdr:rowOff>65880</xdr:rowOff>
    </xdr:from>
    <xdr:to>
      <xdr:col>21</xdr:col>
      <xdr:colOff>6120</xdr:colOff>
      <xdr:row>25</xdr:row>
      <xdr:rowOff>130320</xdr:rowOff>
    </xdr:to>
    <xdr:graphicFrame macro="">
      <xdr:nvGraphicFramePr>
        <xdr:cNvPr id="4" name="Chart 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480600</xdr:colOff>
      <xdr:row>3</xdr:row>
      <xdr:rowOff>5760</xdr:rowOff>
    </xdr:from>
    <xdr:to>
      <xdr:col>23</xdr:col>
      <xdr:colOff>215640</xdr:colOff>
      <xdr:row>23</xdr:row>
      <xdr:rowOff>6840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4"/>
  <sheetViews>
    <sheetView tabSelected="1" zoomScale="145" zoomScaleNormal="145" workbookViewId="0">
      <selection activeCell="F33" sqref="F33"/>
    </sheetView>
  </sheetViews>
  <sheetFormatPr baseColWidth="10" defaultColWidth="10.7109375" defaultRowHeight="12.75" x14ac:dyDescent="0.2"/>
  <cols>
    <col min="1" max="1" width="11.7109375" customWidth="1"/>
    <col min="3" max="3" width="17" customWidth="1"/>
    <col min="6" max="6" width="13.140625" customWidth="1"/>
  </cols>
  <sheetData>
    <row r="1" spans="1:7" ht="15.75" x14ac:dyDescent="0.25">
      <c r="A1" s="1" t="s">
        <v>0</v>
      </c>
    </row>
    <row r="2" spans="1:7" ht="15.75" x14ac:dyDescent="0.25">
      <c r="A2" s="1"/>
    </row>
    <row r="3" spans="1:7" ht="15.75" x14ac:dyDescent="0.25">
      <c r="A3" s="1" t="s">
        <v>1</v>
      </c>
    </row>
    <row r="4" spans="1:7" ht="15.75" x14ac:dyDescent="0.25">
      <c r="A4" s="1" t="s">
        <v>2</v>
      </c>
      <c r="B4" t="s">
        <v>3</v>
      </c>
      <c r="C4">
        <v>2</v>
      </c>
    </row>
    <row r="5" spans="1:7" ht="15.75" x14ac:dyDescent="0.25">
      <c r="B5" s="1" t="s">
        <v>4</v>
      </c>
    </row>
    <row r="6" spans="1:7" ht="15.75" x14ac:dyDescent="0.25">
      <c r="A6" s="1"/>
      <c r="B6" t="s">
        <v>5</v>
      </c>
      <c r="C6" t="s">
        <v>6</v>
      </c>
    </row>
    <row r="7" spans="1:7" ht="15.75" x14ac:dyDescent="0.25">
      <c r="A7" s="1"/>
    </row>
    <row r="8" spans="1:7" ht="15.75" x14ac:dyDescent="0.25">
      <c r="A8" s="1" t="s">
        <v>7</v>
      </c>
      <c r="B8" t="s">
        <v>8</v>
      </c>
      <c r="C8" t="s">
        <v>9</v>
      </c>
    </row>
    <row r="9" spans="1:7" ht="15.75" x14ac:dyDescent="0.25">
      <c r="A9" s="1"/>
    </row>
    <row r="10" spans="1:7" ht="15.75" x14ac:dyDescent="0.25">
      <c r="A10" s="1" t="s">
        <v>10</v>
      </c>
      <c r="B10" s="2" t="s">
        <v>11</v>
      </c>
      <c r="C10" s="2" t="s">
        <v>12</v>
      </c>
    </row>
    <row r="11" spans="1:7" ht="15.75" x14ac:dyDescent="0.25">
      <c r="A11" s="1"/>
    </row>
    <row r="12" spans="1:7" ht="15.75" x14ac:dyDescent="0.25">
      <c r="A12" s="1"/>
    </row>
    <row r="13" spans="1:7" ht="15.75" x14ac:dyDescent="0.25">
      <c r="A13" s="26" t="s">
        <v>13</v>
      </c>
      <c r="B13" s="26"/>
      <c r="C13" s="26"/>
    </row>
    <row r="15" spans="1:7" x14ac:dyDescent="0.2">
      <c r="A15" s="3"/>
      <c r="B15" s="4"/>
      <c r="C15" s="5" t="s">
        <v>14</v>
      </c>
      <c r="D15" s="6"/>
      <c r="E15" s="6"/>
      <c r="F15" s="7"/>
      <c r="G15" s="8"/>
    </row>
    <row r="16" spans="1:7" x14ac:dyDescent="0.2">
      <c r="A16" s="9" t="s">
        <v>15</v>
      </c>
      <c r="B16" s="10" t="s">
        <v>16</v>
      </c>
      <c r="C16" s="11" t="s">
        <v>2</v>
      </c>
      <c r="D16" s="11" t="s">
        <v>17</v>
      </c>
      <c r="E16" s="11" t="s">
        <v>18</v>
      </c>
      <c r="F16" s="12" t="s">
        <v>7</v>
      </c>
      <c r="G16" s="13" t="s">
        <v>19</v>
      </c>
    </row>
    <row r="17" spans="1:8" x14ac:dyDescent="0.2">
      <c r="A17" s="14">
        <v>4</v>
      </c>
      <c r="B17" s="15">
        <v>1</v>
      </c>
      <c r="C17" s="15">
        <v>85000</v>
      </c>
      <c r="D17" s="15">
        <v>40</v>
      </c>
      <c r="E17" s="15">
        <v>40</v>
      </c>
      <c r="F17" s="15">
        <v>400</v>
      </c>
      <c r="G17" s="16">
        <v>1.1000000000000001</v>
      </c>
    </row>
    <row r="20" spans="1:8" ht="15.75" x14ac:dyDescent="0.25">
      <c r="A20" s="27" t="s">
        <v>20</v>
      </c>
      <c r="B20" s="27"/>
      <c r="C20" s="17" t="s">
        <v>21</v>
      </c>
    </row>
    <row r="23" spans="1:8" ht="15.75" x14ac:dyDescent="0.25">
      <c r="A23" s="27" t="s">
        <v>22</v>
      </c>
      <c r="B23" s="27"/>
    </row>
    <row r="24" spans="1:8" x14ac:dyDescent="0.2">
      <c r="A24" s="18" t="s">
        <v>23</v>
      </c>
      <c r="B24" s="18" t="s">
        <v>24</v>
      </c>
      <c r="C24" s="18" t="s">
        <v>25</v>
      </c>
      <c r="D24" s="18" t="s">
        <v>26</v>
      </c>
      <c r="E24" s="18" t="s">
        <v>27</v>
      </c>
      <c r="F24" s="18" t="s">
        <v>28</v>
      </c>
      <c r="G24" s="18" t="s">
        <v>29</v>
      </c>
      <c r="H24" s="18" t="s">
        <v>30</v>
      </c>
    </row>
    <row r="25" spans="1:8" x14ac:dyDescent="0.2">
      <c r="A25" s="19">
        <v>5</v>
      </c>
      <c r="B25" s="19">
        <f>27.0769/1000</f>
        <v>2.7076899999999997E-2</v>
      </c>
      <c r="C25" s="19" t="e">
        <f>PERCENTILE(#REF!,0.9)</f>
        <v>#REF!</v>
      </c>
      <c r="D25" s="19">
        <v>4.7</v>
      </c>
      <c r="E25" s="19">
        <v>3.1728999999999998</v>
      </c>
      <c r="F25" s="19">
        <v>4.577</v>
      </c>
      <c r="G25" s="19">
        <v>1.5E-3</v>
      </c>
      <c r="H25" s="19">
        <v>6.6067</v>
      </c>
    </row>
    <row r="26" spans="1:8" x14ac:dyDescent="0.2">
      <c r="A26" s="19">
        <v>10</v>
      </c>
      <c r="B26" s="19">
        <f>27.3728/1000</f>
        <v>2.7372800000000003E-2</v>
      </c>
      <c r="C26" s="19" t="e">
        <f>PERCENTILE(#REF!,0.9)</f>
        <v>#REF!</v>
      </c>
      <c r="D26" s="19">
        <v>9.3866700000000005</v>
      </c>
      <c r="E26" s="19">
        <v>6.0275999999999996</v>
      </c>
      <c r="F26" s="19">
        <v>8.5602999999999998</v>
      </c>
      <c r="G26" s="19">
        <v>3.0000000000000001E-3</v>
      </c>
      <c r="H26" s="19">
        <v>6.6041999999999996</v>
      </c>
    </row>
    <row r="27" spans="1:8" x14ac:dyDescent="0.2">
      <c r="A27" s="19">
        <v>20</v>
      </c>
      <c r="B27" s="19">
        <f>28.7758/1000</f>
        <v>2.8775800000000001E-2</v>
      </c>
      <c r="C27" s="19" t="e">
        <f>PERCENTILE(#REF!,0.9)</f>
        <v>#REF!</v>
      </c>
      <c r="D27" s="19">
        <v>18.703299999999999</v>
      </c>
      <c r="E27" s="19">
        <v>11.398899999999999</v>
      </c>
      <c r="F27" s="19">
        <v>15.5139</v>
      </c>
      <c r="G27" s="19">
        <v>5.7999999999999996E-3</v>
      </c>
      <c r="H27" s="19">
        <v>6.6182999999999996</v>
      </c>
    </row>
    <row r="28" spans="1:8" ht="15" x14ac:dyDescent="0.25">
      <c r="A28" s="20">
        <v>80</v>
      </c>
      <c r="B28" s="20">
        <f>59.1652/1000</f>
        <v>5.9165200000000001E-2</v>
      </c>
      <c r="C28" s="20" t="e">
        <f>PERCENTILE(#REF!,0.9)</f>
        <v>#REF!</v>
      </c>
      <c r="D28" s="20">
        <v>72.703299999999999</v>
      </c>
      <c r="E28" s="20">
        <v>43.513199999999998</v>
      </c>
      <c r="F28" s="20">
        <v>45.470300000000002</v>
      </c>
      <c r="G28" s="20">
        <v>2.23E-2</v>
      </c>
      <c r="H28" s="20">
        <v>6.6433999999999997</v>
      </c>
    </row>
    <row r="29" spans="1:8" ht="15" x14ac:dyDescent="0.25">
      <c r="A29" s="20">
        <v>110</v>
      </c>
      <c r="B29" s="20">
        <f>116.529/1000</f>
        <v>0.11652899999999999</v>
      </c>
      <c r="C29" s="20" t="e">
        <f>PERCENTILE(#REF!,0.9)</f>
        <v>#REF!</v>
      </c>
      <c r="D29" s="20">
        <v>95.06</v>
      </c>
      <c r="E29" s="20">
        <v>57.768799999999999</v>
      </c>
      <c r="F29" s="20">
        <v>54.080100000000002</v>
      </c>
      <c r="G29" s="20">
        <v>0.03</v>
      </c>
      <c r="H29" s="20">
        <v>6.718</v>
      </c>
    </row>
    <row r="30" spans="1:8" ht="15" x14ac:dyDescent="0.25">
      <c r="A30" s="20">
        <v>125</v>
      </c>
      <c r="B30" s="20">
        <f>159.35/1000</f>
        <v>0.15934999999999999</v>
      </c>
      <c r="C30" s="20" t="e">
        <f>PERCENTILE(#REF!,0.9)</f>
        <v>#REF!</v>
      </c>
      <c r="D30" s="20">
        <v>103.127</v>
      </c>
      <c r="E30" s="20">
        <v>62.689799999999998</v>
      </c>
      <c r="F30" s="20">
        <v>56.658299999999997</v>
      </c>
      <c r="G30" s="20">
        <v>3.2500000000000001E-2</v>
      </c>
      <c r="H30" s="20">
        <v>6.7389999999999999</v>
      </c>
    </row>
    <row r="31" spans="1:8" x14ac:dyDescent="0.2">
      <c r="A31" s="19">
        <v>140</v>
      </c>
      <c r="B31" s="19">
        <f>243.386/1000</f>
        <v>0.24338599999999999</v>
      </c>
      <c r="C31" s="19" t="e">
        <f>PERCENTILE(#REF!,0.9)</f>
        <v>#REF!</v>
      </c>
      <c r="D31" s="19">
        <v>109</v>
      </c>
      <c r="E31" s="19">
        <v>65.299099999999996</v>
      </c>
      <c r="F31" s="19">
        <v>59.438200000000002</v>
      </c>
      <c r="G31" s="19">
        <v>3.3599999999999998E-2</v>
      </c>
      <c r="H31" s="19">
        <v>6.7451999999999996</v>
      </c>
    </row>
    <row r="32" spans="1:8" x14ac:dyDescent="0.2">
      <c r="A32" s="19">
        <v>300</v>
      </c>
      <c r="B32" s="19">
        <f>1437.77/1000</f>
        <v>1.43777</v>
      </c>
      <c r="C32" s="19" t="e">
        <f>PERCENTILE(#REF!,0.9)</f>
        <v>#REF!</v>
      </c>
      <c r="D32" s="19">
        <v>118.24</v>
      </c>
      <c r="E32" s="19">
        <v>76.075400000000002</v>
      </c>
      <c r="F32" s="19">
        <v>63.230600000000003</v>
      </c>
      <c r="G32" s="19">
        <v>3.9E-2</v>
      </c>
      <c r="H32" s="19">
        <v>7.1980000000000004</v>
      </c>
    </row>
    <row r="34" spans="1:6" x14ac:dyDescent="0.2">
      <c r="A34" t="s">
        <v>31</v>
      </c>
      <c r="B34" t="s">
        <v>32</v>
      </c>
      <c r="C34" t="s">
        <v>33</v>
      </c>
    </row>
    <row r="35" spans="1:6" x14ac:dyDescent="0.2">
      <c r="A35">
        <v>5</v>
      </c>
      <c r="B35">
        <v>1.7883762036660901E-2</v>
      </c>
      <c r="C35">
        <v>4.4727369426053301</v>
      </c>
    </row>
    <row r="36" spans="1:6" x14ac:dyDescent="0.2">
      <c r="A36">
        <v>10</v>
      </c>
      <c r="B36">
        <v>1.82648085303047E-2</v>
      </c>
      <c r="C36">
        <v>8.9424257329018904</v>
      </c>
      <c r="D36" s="21"/>
      <c r="E36" s="21"/>
      <c r="F36" s="21"/>
    </row>
    <row r="37" spans="1:6" x14ac:dyDescent="0.2">
      <c r="A37">
        <v>15</v>
      </c>
      <c r="B37">
        <v>1.86785866667868E-2</v>
      </c>
      <c r="C37">
        <v>13.408677147109801</v>
      </c>
    </row>
    <row r="38" spans="1:6" x14ac:dyDescent="0.2">
      <c r="A38">
        <v>20</v>
      </c>
      <c r="B38">
        <v>1.9129412598360301E-2</v>
      </c>
      <c r="C38">
        <v>17.871034193949601</v>
      </c>
    </row>
    <row r="39" spans="1:6" x14ac:dyDescent="0.2">
      <c r="A39">
        <v>25</v>
      </c>
      <c r="B39">
        <v>1.9622378461201899E-2</v>
      </c>
      <c r="C39">
        <v>22.3289570492149</v>
      </c>
    </row>
    <row r="40" spans="1:6" x14ac:dyDescent="0.2">
      <c r="A40">
        <v>30</v>
      </c>
      <c r="B40">
        <v>2.0163530458962801E-2</v>
      </c>
      <c r="C40">
        <v>26.7818038922479</v>
      </c>
    </row>
    <row r="41" spans="1:6" x14ac:dyDescent="0.2">
      <c r="A41">
        <v>35</v>
      </c>
      <c r="B41">
        <v>2.07600969238299E-2</v>
      </c>
      <c r="C41">
        <v>31.228806321767799</v>
      </c>
    </row>
    <row r="42" spans="1:6" x14ac:dyDescent="0.2">
      <c r="A42">
        <v>40</v>
      </c>
      <c r="B42">
        <v>2.1420782976871999E-2</v>
      </c>
      <c r="C42">
        <v>35.669037534526403</v>
      </c>
      <c r="D42" s="21"/>
      <c r="E42" s="21"/>
      <c r="F42" s="21"/>
    </row>
    <row r="43" spans="1:6" x14ac:dyDescent="0.2">
      <c r="A43">
        <v>45</v>
      </c>
      <c r="B43">
        <v>2.2156154795206499E-2</v>
      </c>
      <c r="C43">
        <v>40.101370747471897</v>
      </c>
    </row>
    <row r="44" spans="1:6" x14ac:dyDescent="0.2">
      <c r="A44">
        <v>50</v>
      </c>
      <c r="B44">
        <v>2.2979145646718602E-2</v>
      </c>
      <c r="C44">
        <v>44.524424334884003</v>
      </c>
    </row>
    <row r="45" spans="1:6" x14ac:dyDescent="0.2">
      <c r="A45">
        <v>55</v>
      </c>
      <c r="B45">
        <v>2.3905729091907298E-2</v>
      </c>
      <c r="C45">
        <v>48.936488689704298</v>
      </c>
    </row>
    <row r="46" spans="1:6" x14ac:dyDescent="0.2">
      <c r="A46">
        <v>60</v>
      </c>
      <c r="B46">
        <v>2.4955824061388798E-2</v>
      </c>
      <c r="C46">
        <v>53.335427682292497</v>
      </c>
    </row>
    <row r="47" spans="1:6" x14ac:dyDescent="0.2">
      <c r="A47">
        <v>65</v>
      </c>
      <c r="B47">
        <v>2.6154524882369402E-2</v>
      </c>
      <c r="C47">
        <v>57.718544448231398</v>
      </c>
    </row>
    <row r="48" spans="1:6" x14ac:dyDescent="0.2">
      <c r="A48">
        <v>70</v>
      </c>
      <c r="B48">
        <v>2.75337912098024E-2</v>
      </c>
      <c r="C48">
        <v>62.082396594866204</v>
      </c>
    </row>
    <row r="49" spans="1:3" x14ac:dyDescent="0.2">
      <c r="A49">
        <v>75</v>
      </c>
      <c r="B49">
        <v>2.9134794769917999E-2</v>
      </c>
      <c r="C49">
        <v>66.422539051489096</v>
      </c>
    </row>
    <row r="50" spans="1:3" x14ac:dyDescent="0.2">
      <c r="A50">
        <v>80</v>
      </c>
      <c r="B50">
        <v>3.10112111127612E-2</v>
      </c>
      <c r="C50">
        <v>70.733162690130101</v>
      </c>
    </row>
    <row r="51" spans="1:3" x14ac:dyDescent="0.2">
      <c r="A51">
        <v>85</v>
      </c>
      <c r="B51">
        <v>3.3233877295331199E-2</v>
      </c>
      <c r="C51">
        <v>75.006582227199203</v>
      </c>
    </row>
    <row r="52" spans="1:3" x14ac:dyDescent="0.2">
      <c r="A52">
        <v>90</v>
      </c>
      <c r="B52">
        <v>3.5897423515426997E-2</v>
      </c>
      <c r="C52">
        <v>79.232506507025903</v>
      </c>
    </row>
    <row r="53" spans="1:3" x14ac:dyDescent="0.2">
      <c r="A53">
        <v>95</v>
      </c>
      <c r="B53">
        <v>3.9129733506217498E-2</v>
      </c>
      <c r="C53">
        <v>83.396997906105</v>
      </c>
    </row>
    <row r="54" spans="1:3" x14ac:dyDescent="0.2">
      <c r="A54">
        <v>100</v>
      </c>
      <c r="B54">
        <v>4.3105366874026198E-2</v>
      </c>
      <c r="C54">
        <v>87.480999475545502</v>
      </c>
    </row>
    <row r="55" spans="1:3" x14ac:dyDescent="0.2">
      <c r="A55">
        <v>105</v>
      </c>
      <c r="B55">
        <v>4.8064257078394998E-2</v>
      </c>
      <c r="C55">
        <v>91.458295433049202</v>
      </c>
    </row>
    <row r="56" spans="1:3" x14ac:dyDescent="0.2">
      <c r="A56">
        <v>110</v>
      </c>
      <c r="B56">
        <v>5.4336692340241702E-2</v>
      </c>
      <c r="C56">
        <v>95.292821175935899</v>
      </c>
    </row>
    <row r="57" spans="1:3" x14ac:dyDescent="0.2">
      <c r="A57">
        <v>115</v>
      </c>
      <c r="B57">
        <v>6.2373831130881401E-2</v>
      </c>
      <c r="C57">
        <v>98.935468882773904</v>
      </c>
    </row>
    <row r="58" spans="1:3" x14ac:dyDescent="0.2">
      <c r="A58">
        <v>120</v>
      </c>
      <c r="B58">
        <v>7.2777825207579305E-2</v>
      </c>
      <c r="C58">
        <v>102.321170660573</v>
      </c>
    </row>
    <row r="59" spans="1:3" x14ac:dyDescent="0.2">
      <c r="A59">
        <v>125</v>
      </c>
      <c r="B59">
        <v>8.6314075125198897E-2</v>
      </c>
      <c r="C59">
        <v>105.36838651839101</v>
      </c>
    </row>
    <row r="60" spans="1:3" x14ac:dyDescent="0.2">
      <c r="A60">
        <v>130</v>
      </c>
      <c r="B60">
        <v>0.10386915545365601</v>
      </c>
      <c r="C60">
        <v>107.985157200088</v>
      </c>
    </row>
    <row r="61" spans="1:3" x14ac:dyDescent="0.2">
      <c r="A61">
        <v>135</v>
      </c>
      <c r="B61">
        <v>0.12630245314859301</v>
      </c>
      <c r="C61">
        <v>110.08703411901401</v>
      </c>
    </row>
    <row r="62" spans="1:3" x14ac:dyDescent="0.2">
      <c r="A62">
        <v>140</v>
      </c>
      <c r="B62">
        <v>0.154165491302342</v>
      </c>
      <c r="C62">
        <v>111.62801159089599</v>
      </c>
    </row>
    <row r="63" spans="1:3" x14ac:dyDescent="0.2">
      <c r="A63">
        <v>145</v>
      </c>
      <c r="B63">
        <v>0.18737732934151399</v>
      </c>
      <c r="C63">
        <v>112.63209060405499</v>
      </c>
    </row>
    <row r="64" spans="1:3" x14ac:dyDescent="0.2">
      <c r="A64">
        <v>150</v>
      </c>
      <c r="B64">
        <v>0.225094090408961</v>
      </c>
      <c r="C64">
        <v>113.199508688252</v>
      </c>
    </row>
    <row r="65" spans="1:3" x14ac:dyDescent="0.2">
      <c r="A65">
        <v>155</v>
      </c>
      <c r="B65">
        <v>0.26596728094369498</v>
      </c>
      <c r="C65">
        <v>113.47270330876199</v>
      </c>
    </row>
    <row r="66" spans="1:3" x14ac:dyDescent="0.2">
      <c r="A66">
        <v>160</v>
      </c>
      <c r="B66">
        <v>0.30865192163745703</v>
      </c>
      <c r="C66">
        <v>113.58377292668</v>
      </c>
    </row>
    <row r="67" spans="1:3" x14ac:dyDescent="0.2">
      <c r="A67">
        <v>165</v>
      </c>
      <c r="B67">
        <v>0.35218531395251201</v>
      </c>
      <c r="C67">
        <v>113.621862454254</v>
      </c>
    </row>
    <row r="68" spans="1:3" x14ac:dyDescent="0.2">
      <c r="A68">
        <v>170</v>
      </c>
      <c r="B68">
        <v>0.39604529868453298</v>
      </c>
      <c r="C68">
        <v>113.632922846307</v>
      </c>
    </row>
    <row r="69" spans="1:3" x14ac:dyDescent="0.2">
      <c r="A69">
        <v>175</v>
      </c>
      <c r="B69">
        <v>0.44000955719914497</v>
      </c>
      <c r="C69">
        <v>113.635658416482</v>
      </c>
    </row>
    <row r="70" spans="1:3" x14ac:dyDescent="0.2">
      <c r="A70">
        <v>180</v>
      </c>
      <c r="B70">
        <v>0.48400174734511497</v>
      </c>
      <c r="C70">
        <v>113.636238281739</v>
      </c>
    </row>
    <row r="71" spans="1:3" x14ac:dyDescent="0.2">
      <c r="A71">
        <v>185</v>
      </c>
      <c r="B71">
        <v>0.52800027793211002</v>
      </c>
      <c r="C71">
        <v>113.63634423636999</v>
      </c>
    </row>
    <row r="72" spans="1:3" x14ac:dyDescent="0.2">
      <c r="A72">
        <v>190</v>
      </c>
      <c r="B72">
        <v>0.57200003860515702</v>
      </c>
      <c r="C72">
        <v>113.63636101259</v>
      </c>
    </row>
    <row r="73" spans="1:3" x14ac:dyDescent="0.2">
      <c r="A73">
        <v>195</v>
      </c>
      <c r="B73">
        <v>0.61600000469949101</v>
      </c>
      <c r="C73">
        <v>113.636363325156</v>
      </c>
    </row>
    <row r="74" spans="1:3" x14ac:dyDescent="0.2">
      <c r="A74">
        <v>200</v>
      </c>
      <c r="B74">
        <v>0.66000000050306995</v>
      </c>
      <c r="C74">
        <v>113.636363603882</v>
      </c>
    </row>
    <row r="75" spans="1:3" x14ac:dyDescent="0.2">
      <c r="A75">
        <v>205</v>
      </c>
      <c r="B75">
        <v>0.70400000004750896</v>
      </c>
      <c r="C75">
        <v>113.636363633371</v>
      </c>
    </row>
    <row r="76" spans="1:3" x14ac:dyDescent="0.2">
      <c r="A76">
        <v>210</v>
      </c>
      <c r="B76">
        <v>0.74800000000397104</v>
      </c>
      <c r="C76">
        <v>113.636363636119</v>
      </c>
    </row>
    <row r="77" spans="1:3" x14ac:dyDescent="0.2">
      <c r="A77">
        <v>215</v>
      </c>
      <c r="B77">
        <v>0.79200000000029502</v>
      </c>
      <c r="C77">
        <v>113.636363636346</v>
      </c>
    </row>
    <row r="78" spans="1:3" x14ac:dyDescent="0.2">
      <c r="A78">
        <v>220</v>
      </c>
      <c r="B78">
        <v>0.83600000000001995</v>
      </c>
      <c r="C78">
        <v>113.63636363636201</v>
      </c>
    </row>
    <row r="79" spans="1:3" x14ac:dyDescent="0.2">
      <c r="A79">
        <v>225</v>
      </c>
      <c r="B79">
        <v>0.880000000000001</v>
      </c>
      <c r="C79">
        <v>113.636363636364</v>
      </c>
    </row>
    <row r="80" spans="1:3" x14ac:dyDescent="0.2">
      <c r="A80">
        <v>230</v>
      </c>
      <c r="B80">
        <v>0.92400000000000004</v>
      </c>
      <c r="C80">
        <v>113.636363636364</v>
      </c>
    </row>
    <row r="81" spans="1:3" x14ac:dyDescent="0.2">
      <c r="A81">
        <v>235</v>
      </c>
      <c r="B81">
        <v>0.96799999999999997</v>
      </c>
      <c r="C81">
        <v>113.636363636364</v>
      </c>
    </row>
    <row r="82" spans="1:3" x14ac:dyDescent="0.2">
      <c r="A82">
        <v>240</v>
      </c>
      <c r="B82">
        <v>1.012</v>
      </c>
      <c r="C82">
        <v>113.636363636364</v>
      </c>
    </row>
    <row r="83" spans="1:3" x14ac:dyDescent="0.2">
      <c r="A83">
        <v>245</v>
      </c>
      <c r="B83">
        <v>1.056</v>
      </c>
      <c r="C83">
        <v>113.636363636364</v>
      </c>
    </row>
    <row r="84" spans="1:3" x14ac:dyDescent="0.2">
      <c r="A84">
        <v>250</v>
      </c>
      <c r="B84">
        <v>1.1000000000000001</v>
      </c>
      <c r="C84">
        <v>113.636363636364</v>
      </c>
    </row>
    <row r="85" spans="1:3" x14ac:dyDescent="0.2">
      <c r="A85">
        <v>255</v>
      </c>
      <c r="B85">
        <v>1.1439999999999999</v>
      </c>
      <c r="C85">
        <v>113.636363636364</v>
      </c>
    </row>
    <row r="86" spans="1:3" x14ac:dyDescent="0.2">
      <c r="A86">
        <v>260</v>
      </c>
      <c r="B86">
        <v>1.1879999999999999</v>
      </c>
      <c r="C86">
        <v>113.636363636364</v>
      </c>
    </row>
    <row r="87" spans="1:3" x14ac:dyDescent="0.2">
      <c r="A87">
        <v>265</v>
      </c>
      <c r="B87">
        <v>1.232</v>
      </c>
      <c r="C87">
        <v>113.636363636364</v>
      </c>
    </row>
    <row r="88" spans="1:3" x14ac:dyDescent="0.2">
      <c r="A88">
        <v>270</v>
      </c>
      <c r="B88">
        <v>1.276</v>
      </c>
      <c r="C88">
        <v>113.636363636364</v>
      </c>
    </row>
    <row r="89" spans="1:3" x14ac:dyDescent="0.2">
      <c r="A89">
        <v>275</v>
      </c>
      <c r="B89">
        <v>1.32</v>
      </c>
      <c r="C89">
        <v>113.636363636364</v>
      </c>
    </row>
    <row r="90" spans="1:3" x14ac:dyDescent="0.2">
      <c r="A90">
        <v>280</v>
      </c>
      <c r="B90">
        <v>1.3640000000000001</v>
      </c>
      <c r="C90">
        <v>113.636363636364</v>
      </c>
    </row>
    <row r="91" spans="1:3" x14ac:dyDescent="0.2">
      <c r="A91">
        <v>285</v>
      </c>
      <c r="B91">
        <v>1.4079999999999999</v>
      </c>
      <c r="C91">
        <v>113.636363636364</v>
      </c>
    </row>
    <row r="92" spans="1:3" x14ac:dyDescent="0.2">
      <c r="A92">
        <v>290</v>
      </c>
      <c r="B92">
        <v>1.452</v>
      </c>
      <c r="C92">
        <v>113.636363636364</v>
      </c>
    </row>
    <row r="93" spans="1:3" x14ac:dyDescent="0.2">
      <c r="A93">
        <v>295</v>
      </c>
      <c r="B93">
        <v>1.496</v>
      </c>
      <c r="C93">
        <v>113.636363636364</v>
      </c>
    </row>
    <row r="94" spans="1:3" x14ac:dyDescent="0.2">
      <c r="A94">
        <v>300</v>
      </c>
      <c r="B94">
        <v>1.54</v>
      </c>
      <c r="C94">
        <v>113.636363636364</v>
      </c>
    </row>
  </sheetData>
  <mergeCells count="3">
    <mergeCell ref="A13:C13"/>
    <mergeCell ref="A20:B20"/>
    <mergeCell ref="A23:B23"/>
  </mergeCells>
  <pageMargins left="0.75" right="0.75" top="1" bottom="1" header="0.511811023622047" footer="0.511811023622047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4"/>
  <sheetViews>
    <sheetView zoomScale="160" zoomScaleNormal="160" workbookViewId="0">
      <selection activeCell="J12" sqref="J12"/>
    </sheetView>
  </sheetViews>
  <sheetFormatPr baseColWidth="10" defaultColWidth="10.7109375" defaultRowHeight="12.75" x14ac:dyDescent="0.2"/>
  <sheetData>
    <row r="1" spans="1:15" x14ac:dyDescent="0.2">
      <c r="A1" t="s">
        <v>34</v>
      </c>
      <c r="C1" t="s">
        <v>35</v>
      </c>
      <c r="E1" t="s">
        <v>36</v>
      </c>
      <c r="H1" t="s">
        <v>37</v>
      </c>
      <c r="I1" t="s">
        <v>38</v>
      </c>
    </row>
    <row r="2" spans="1:15" x14ac:dyDescent="0.2">
      <c r="A2" t="s">
        <v>39</v>
      </c>
      <c r="B2" t="s">
        <v>40</v>
      </c>
      <c r="C2" t="s">
        <v>39</v>
      </c>
      <c r="D2" t="s">
        <v>40</v>
      </c>
      <c r="E2" t="s">
        <v>39</v>
      </c>
      <c r="F2" t="s">
        <v>40</v>
      </c>
      <c r="H2">
        <f>0.1*'Tarea 1'!B25</f>
        <v>2.70769E-3</v>
      </c>
      <c r="I2">
        <f>2.1*'Tarea 1'!B25</f>
        <v>5.6861489999999994E-2</v>
      </c>
    </row>
    <row r="3" spans="1:15" x14ac:dyDescent="0.2">
      <c r="A3">
        <f>'Tarea 1'!B28</f>
        <v>5.9165200000000001E-2</v>
      </c>
      <c r="B3">
        <f>'Tarea 1'!D28</f>
        <v>72.703299999999999</v>
      </c>
      <c r="C3">
        <f>'Tarea 1'!$B29</f>
        <v>0.11652899999999999</v>
      </c>
      <c r="D3">
        <f>'Tarea 1'!D29</f>
        <v>95.06</v>
      </c>
      <c r="E3">
        <f>'Tarea 1'!B30</f>
        <v>0.15934999999999999</v>
      </c>
      <c r="F3">
        <f>'Tarea 1'!D30</f>
        <v>103.127</v>
      </c>
    </row>
    <row r="4" spans="1:15" x14ac:dyDescent="0.2">
      <c r="A4" t="s">
        <v>39</v>
      </c>
      <c r="B4" t="s">
        <v>40</v>
      </c>
      <c r="C4" t="s">
        <v>39</v>
      </c>
      <c r="D4" t="s">
        <v>40</v>
      </c>
      <c r="E4" t="s">
        <v>39</v>
      </c>
      <c r="F4" t="s">
        <v>40</v>
      </c>
      <c r="G4" t="s">
        <v>41</v>
      </c>
      <c r="H4" t="s">
        <v>42</v>
      </c>
      <c r="I4" t="s">
        <v>41</v>
      </c>
      <c r="J4" t="s">
        <v>42</v>
      </c>
      <c r="K4" t="s">
        <v>41</v>
      </c>
      <c r="L4" t="s">
        <v>42</v>
      </c>
      <c r="M4" t="s">
        <v>43</v>
      </c>
      <c r="N4" t="s">
        <v>44</v>
      </c>
      <c r="O4" t="s">
        <v>45</v>
      </c>
    </row>
    <row r="5" spans="1:15" x14ac:dyDescent="0.2">
      <c r="A5" s="22">
        <v>2.8443117024736899E-3</v>
      </c>
      <c r="B5" s="22">
        <v>72.539704064396005</v>
      </c>
      <c r="C5" s="22">
        <v>2.9075111566926001E-3</v>
      </c>
      <c r="D5" s="22">
        <v>99.736377608522801</v>
      </c>
      <c r="E5" s="22">
        <v>2.9411519661300101E-3</v>
      </c>
      <c r="F5" s="22">
        <v>113.333335851303</v>
      </c>
      <c r="G5" s="23">
        <f t="shared" ref="G5:G24" si="0">ABS(A$3-A5)</f>
        <v>5.6320888297526309E-2</v>
      </c>
      <c r="H5" s="23">
        <f t="shared" ref="H5:H24" si="1">ABS(B$3-B5)</f>
        <v>0.16359593560399333</v>
      </c>
      <c r="I5" s="23">
        <f t="shared" ref="I5:I24" si="2">ABS(C$3-C5)</f>
        <v>0.11362148884330739</v>
      </c>
      <c r="J5" s="23">
        <f t="shared" ref="J5:J24" si="3">ABS(D$3-D5)</f>
        <v>4.6763776085227988</v>
      </c>
      <c r="K5" s="23">
        <f t="shared" ref="K5:K24" si="4">ABS(E$3-E5)</f>
        <v>0.15640884803386998</v>
      </c>
      <c r="L5" s="23">
        <f t="shared" ref="L5:L24" si="5">ABS(F$3-F5)</f>
        <v>10.20633585130301</v>
      </c>
      <c r="M5" s="24">
        <f t="shared" ref="M5:M24" si="6">AVERAGE(G5,I5,K5)</f>
        <v>0.10878374172490124</v>
      </c>
      <c r="N5" s="24">
        <f t="shared" ref="N5:N24" si="7">AVERAGE(H5,J5,L5)</f>
        <v>5.0154364651432672</v>
      </c>
      <c r="O5">
        <v>2.7000000000000001E-3</v>
      </c>
    </row>
    <row r="6" spans="1:15" x14ac:dyDescent="0.2">
      <c r="A6" s="22">
        <v>7.3773037742841602E-3</v>
      </c>
      <c r="B6" s="22">
        <v>72.242766514479996</v>
      </c>
      <c r="C6" s="22">
        <v>7.90257996988066E-3</v>
      </c>
      <c r="D6" s="22">
        <v>99.286708045205998</v>
      </c>
      <c r="E6" s="22">
        <v>8.2175354557968601E-3</v>
      </c>
      <c r="F6" s="22">
        <v>112.79373949681199</v>
      </c>
      <c r="G6" s="23">
        <f t="shared" si="0"/>
        <v>5.1787896225715842E-2</v>
      </c>
      <c r="H6" s="23">
        <f t="shared" si="1"/>
        <v>0.46053348552000273</v>
      </c>
      <c r="I6" s="23">
        <f t="shared" si="2"/>
        <v>0.10862642003011934</v>
      </c>
      <c r="J6" s="23">
        <f t="shared" si="3"/>
        <v>4.2267080452059957</v>
      </c>
      <c r="K6" s="23">
        <f t="shared" si="4"/>
        <v>0.15113246454420312</v>
      </c>
      <c r="L6" s="23">
        <f t="shared" si="5"/>
        <v>9.6667394968119993</v>
      </c>
      <c r="M6" s="24">
        <f t="shared" si="6"/>
        <v>0.10384892693334609</v>
      </c>
      <c r="N6" s="24">
        <f t="shared" si="7"/>
        <v>4.7846603425126659</v>
      </c>
      <c r="O6">
        <v>6.4263157894736802E-3</v>
      </c>
    </row>
    <row r="7" spans="1:15" x14ac:dyDescent="0.2">
      <c r="A7" s="22">
        <v>1.29812827076961E-2</v>
      </c>
      <c r="B7" s="22">
        <v>71.879016514431797</v>
      </c>
      <c r="C7" s="22">
        <v>1.50682123107518E-2</v>
      </c>
      <c r="D7" s="22">
        <v>98.648673494195805</v>
      </c>
      <c r="E7" s="22">
        <v>1.6567653673052601E-2</v>
      </c>
      <c r="F7" s="22">
        <v>111.95022494947</v>
      </c>
      <c r="G7" s="23">
        <f t="shared" si="0"/>
        <v>4.6183917292303901E-2</v>
      </c>
      <c r="H7" s="23">
        <f t="shared" si="1"/>
        <v>0.82428348556820197</v>
      </c>
      <c r="I7" s="23">
        <f t="shared" si="2"/>
        <v>0.1014607876892482</v>
      </c>
      <c r="J7" s="23">
        <f t="shared" si="3"/>
        <v>3.5886734941958025</v>
      </c>
      <c r="K7" s="23">
        <f t="shared" si="4"/>
        <v>0.14278234632694739</v>
      </c>
      <c r="L7" s="23">
        <f t="shared" si="5"/>
        <v>8.8232249494700028</v>
      </c>
      <c r="M7" s="24">
        <f t="shared" si="6"/>
        <v>9.680901710283317E-2</v>
      </c>
      <c r="N7" s="24">
        <f t="shared" si="7"/>
        <v>4.4120606430780027</v>
      </c>
      <c r="O7">
        <v>1.0152631578947399E-2</v>
      </c>
    </row>
    <row r="8" spans="1:15" x14ac:dyDescent="0.2">
      <c r="A8" s="22">
        <v>2.0381761295558999E-2</v>
      </c>
      <c r="B8" s="22">
        <v>71.404232703227507</v>
      </c>
      <c r="C8" s="22">
        <v>2.7353236368987399E-2</v>
      </c>
      <c r="D8" s="22">
        <v>97.573676511801395</v>
      </c>
      <c r="E8" s="22">
        <v>3.3996220504307097E-2</v>
      </c>
      <c r="F8" s="22">
        <v>110.22964427907</v>
      </c>
      <c r="G8" s="23">
        <f t="shared" si="0"/>
        <v>3.8783438704441002E-2</v>
      </c>
      <c r="H8" s="23">
        <f t="shared" si="1"/>
        <v>1.2990672967724919</v>
      </c>
      <c r="I8" s="23">
        <f t="shared" si="2"/>
        <v>8.9175763631012595E-2</v>
      </c>
      <c r="J8" s="23">
        <f t="shared" si="3"/>
        <v>2.5136765118013926</v>
      </c>
      <c r="K8" s="23">
        <f t="shared" si="4"/>
        <v>0.1253537794956929</v>
      </c>
      <c r="L8" s="23">
        <f t="shared" si="5"/>
        <v>7.102644279070006</v>
      </c>
      <c r="M8" s="24">
        <f t="shared" si="6"/>
        <v>8.4437660610382159E-2</v>
      </c>
      <c r="N8" s="24">
        <f t="shared" si="7"/>
        <v>3.6384626958812967</v>
      </c>
      <c r="O8">
        <v>1.38789473684211E-2</v>
      </c>
    </row>
    <row r="9" spans="1:15" x14ac:dyDescent="0.2">
      <c r="A9" s="22">
        <v>3.1029694471311299E-2</v>
      </c>
      <c r="B9" s="22">
        <v>70.732006764327394</v>
      </c>
      <c r="C9" s="22">
        <v>5.4395875601855E-2</v>
      </c>
      <c r="D9" s="22">
        <v>95.287935728850798</v>
      </c>
      <c r="E9" s="22">
        <v>8.6443389854330394E-2</v>
      </c>
      <c r="F9" s="22">
        <v>105.356902039251</v>
      </c>
      <c r="G9" s="23">
        <f t="shared" si="0"/>
        <v>2.8135505528688702E-2</v>
      </c>
      <c r="H9" s="23">
        <f t="shared" si="1"/>
        <v>1.9712932356726043</v>
      </c>
      <c r="I9" s="23">
        <f t="shared" si="2"/>
        <v>6.2133124398144994E-2</v>
      </c>
      <c r="J9" s="23">
        <f t="shared" si="3"/>
        <v>0.22793572885079527</v>
      </c>
      <c r="K9" s="23">
        <f t="shared" si="4"/>
        <v>7.2906610145669598E-2</v>
      </c>
      <c r="L9" s="23">
        <f t="shared" si="5"/>
        <v>2.2299020392510016</v>
      </c>
      <c r="M9" s="24">
        <f t="shared" si="6"/>
        <v>5.4391746690834429E-2</v>
      </c>
      <c r="N9" s="24">
        <f t="shared" si="7"/>
        <v>1.4763770012581336</v>
      </c>
      <c r="O9" s="25">
        <v>1.76052631578947E-2</v>
      </c>
    </row>
    <row r="10" spans="1:15" x14ac:dyDescent="0.2">
      <c r="A10" s="22">
        <v>4.8019129176819102E-2</v>
      </c>
      <c r="B10" s="22">
        <v>69.685249981299194</v>
      </c>
      <c r="C10" s="22">
        <v>0.127047765359694</v>
      </c>
      <c r="D10" s="22">
        <v>89.646061958928598</v>
      </c>
      <c r="E10" s="22">
        <v>0.24007145622569101</v>
      </c>
      <c r="F10" s="22">
        <v>93.2786079572669</v>
      </c>
      <c r="G10" s="23">
        <f t="shared" si="0"/>
        <v>1.1146070823180899E-2</v>
      </c>
      <c r="H10" s="23">
        <f t="shared" si="1"/>
        <v>3.018050018700805</v>
      </c>
      <c r="I10" s="23">
        <f t="shared" si="2"/>
        <v>1.051876535969401E-2</v>
      </c>
      <c r="J10" s="23">
        <f t="shared" si="3"/>
        <v>5.413938041071404</v>
      </c>
      <c r="K10" s="23">
        <f t="shared" si="4"/>
        <v>8.0721456225691018E-2</v>
      </c>
      <c r="L10" s="23">
        <f t="shared" si="5"/>
        <v>9.8483920427330958</v>
      </c>
      <c r="M10" s="24">
        <f t="shared" si="6"/>
        <v>3.4128764136188643E-2</v>
      </c>
      <c r="N10" s="24">
        <f t="shared" si="7"/>
        <v>6.0934600341684346</v>
      </c>
      <c r="O10">
        <v>2.1331578947368399E-2</v>
      </c>
    </row>
    <row r="11" spans="1:15" x14ac:dyDescent="0.2">
      <c r="A11" s="22">
        <v>7.8016882558842093E-2</v>
      </c>
      <c r="B11" s="22">
        <v>67.910741505017398</v>
      </c>
      <c r="C11" s="22">
        <v>0.28325732174520901</v>
      </c>
      <c r="D11" s="22">
        <v>79.5224418991086</v>
      </c>
      <c r="E11" s="22">
        <v>0.46619892267528701</v>
      </c>
      <c r="F11" s="22">
        <v>79.811062432913999</v>
      </c>
      <c r="G11" s="23">
        <f t="shared" si="0"/>
        <v>1.8851682558842092E-2</v>
      </c>
      <c r="H11" s="23">
        <f t="shared" si="1"/>
        <v>4.7925584949826003</v>
      </c>
      <c r="I11" s="23">
        <f t="shared" si="2"/>
        <v>0.16672832174520902</v>
      </c>
      <c r="J11" s="23">
        <f t="shared" si="3"/>
        <v>15.537558100891403</v>
      </c>
      <c r="K11" s="23">
        <f t="shared" si="4"/>
        <v>0.30684892267528702</v>
      </c>
      <c r="L11" s="23">
        <f t="shared" si="5"/>
        <v>23.315937567085996</v>
      </c>
      <c r="M11" s="24">
        <f t="shared" si="6"/>
        <v>0.16414297565977939</v>
      </c>
      <c r="N11" s="24">
        <f t="shared" si="7"/>
        <v>14.548684720986666</v>
      </c>
      <c r="O11">
        <v>2.5057894736842098E-2</v>
      </c>
    </row>
    <row r="12" spans="1:15" x14ac:dyDescent="0.2">
      <c r="A12" s="22">
        <v>0.133358759890218</v>
      </c>
      <c r="B12" s="22">
        <v>64.863527630128402</v>
      </c>
      <c r="C12" s="22">
        <v>0.483273309748392</v>
      </c>
      <c r="D12" s="22">
        <v>69.476318032216895</v>
      </c>
      <c r="E12" s="22">
        <v>0.69901345078543498</v>
      </c>
      <c r="F12" s="22">
        <v>69.482526628928795</v>
      </c>
      <c r="G12" s="23">
        <f t="shared" si="0"/>
        <v>7.4193559890218003E-2</v>
      </c>
      <c r="H12" s="23">
        <f t="shared" si="1"/>
        <v>7.8397723698715964</v>
      </c>
      <c r="I12" s="23">
        <f t="shared" si="2"/>
        <v>0.36674430974839201</v>
      </c>
      <c r="J12" s="23">
        <f t="shared" si="3"/>
        <v>25.583681967783107</v>
      </c>
      <c r="K12" s="23">
        <f t="shared" si="4"/>
        <v>0.53966345078543498</v>
      </c>
      <c r="L12" s="23">
        <f t="shared" si="5"/>
        <v>33.6444733710712</v>
      </c>
      <c r="M12" s="24">
        <f t="shared" si="6"/>
        <v>0.32686710680801501</v>
      </c>
      <c r="N12" s="24">
        <f t="shared" si="7"/>
        <v>22.355975902908636</v>
      </c>
      <c r="O12">
        <v>2.8784210526315801E-2</v>
      </c>
    </row>
    <row r="13" spans="1:15" x14ac:dyDescent="0.2">
      <c r="A13" s="22">
        <v>0.22687190158509499</v>
      </c>
      <c r="B13" s="22">
        <v>60.2921803562433</v>
      </c>
      <c r="C13" s="22">
        <v>0.68808082212694099</v>
      </c>
      <c r="D13" s="22">
        <v>61.518472005730601</v>
      </c>
      <c r="E13" s="22">
        <v>0.93190789537679197</v>
      </c>
      <c r="F13" s="22">
        <v>61.518536487019396</v>
      </c>
      <c r="G13" s="23">
        <f t="shared" si="0"/>
        <v>0.16770670158509499</v>
      </c>
      <c r="H13" s="23">
        <f t="shared" si="1"/>
        <v>12.411119643756699</v>
      </c>
      <c r="I13" s="23">
        <f t="shared" si="2"/>
        <v>0.571551822126941</v>
      </c>
      <c r="J13" s="23">
        <f t="shared" si="3"/>
        <v>33.541527994269401</v>
      </c>
      <c r="K13" s="23">
        <f t="shared" si="4"/>
        <v>0.77255789537679198</v>
      </c>
      <c r="L13" s="23">
        <f t="shared" si="5"/>
        <v>41.608463512980599</v>
      </c>
      <c r="M13" s="24">
        <f t="shared" si="6"/>
        <v>0.50393880636294264</v>
      </c>
      <c r="N13" s="24">
        <f t="shared" si="7"/>
        <v>29.187037050335565</v>
      </c>
      <c r="O13">
        <v>3.2510526315789497E-2</v>
      </c>
    </row>
    <row r="14" spans="1:15" x14ac:dyDescent="0.2">
      <c r="A14" s="22">
        <v>0.35498321207703099</v>
      </c>
      <c r="B14" s="22">
        <v>54.983452273512903</v>
      </c>
      <c r="C14" s="22">
        <v>0.89302633308636503</v>
      </c>
      <c r="D14" s="22">
        <v>55.192446870311002</v>
      </c>
      <c r="E14" s="22">
        <v>1.1648026315801401</v>
      </c>
      <c r="F14" s="22">
        <v>55.192447349281103</v>
      </c>
      <c r="G14" s="23">
        <f t="shared" si="0"/>
        <v>0.29581801207703096</v>
      </c>
      <c r="H14" s="23">
        <f t="shared" si="1"/>
        <v>17.719847726487096</v>
      </c>
      <c r="I14" s="23">
        <f t="shared" si="2"/>
        <v>0.77649733308636504</v>
      </c>
      <c r="J14" s="23">
        <f t="shared" si="3"/>
        <v>39.867553129689</v>
      </c>
      <c r="K14" s="23">
        <f t="shared" si="4"/>
        <v>1.0054526315801402</v>
      </c>
      <c r="L14" s="23">
        <f t="shared" si="5"/>
        <v>47.934552650718892</v>
      </c>
      <c r="M14" s="24">
        <f t="shared" si="6"/>
        <v>0.69258932558117881</v>
      </c>
      <c r="N14" s="24">
        <f t="shared" si="7"/>
        <v>35.173984502298332</v>
      </c>
      <c r="O14">
        <v>3.6236842105263199E-2</v>
      </c>
    </row>
    <row r="15" spans="1:15" x14ac:dyDescent="0.2">
      <c r="A15" s="22">
        <v>0.49930906482681398</v>
      </c>
      <c r="B15" s="22">
        <v>50.021601052241301</v>
      </c>
      <c r="C15" s="22">
        <v>1.0979736843493699</v>
      </c>
      <c r="D15" s="22">
        <v>50.046095084419399</v>
      </c>
      <c r="E15" s="22">
        <v>1.3976973684210501</v>
      </c>
      <c r="F15" s="22">
        <v>50.046095087580603</v>
      </c>
      <c r="G15" s="23">
        <f t="shared" si="0"/>
        <v>0.440143864826814</v>
      </c>
      <c r="H15" s="23">
        <f t="shared" si="1"/>
        <v>22.681698947758697</v>
      </c>
      <c r="I15" s="23">
        <f t="shared" si="2"/>
        <v>0.98144468434936993</v>
      </c>
      <c r="J15" s="23">
        <f t="shared" si="3"/>
        <v>45.013904915580603</v>
      </c>
      <c r="K15" s="23">
        <f t="shared" si="4"/>
        <v>1.2383473684210502</v>
      </c>
      <c r="L15" s="23">
        <f t="shared" si="5"/>
        <v>53.080904912419392</v>
      </c>
      <c r="M15" s="24">
        <f t="shared" si="6"/>
        <v>0.88664530586574475</v>
      </c>
      <c r="N15" s="24">
        <f t="shared" si="7"/>
        <v>40.258836258586228</v>
      </c>
      <c r="O15">
        <v>3.9963157894736798E-2</v>
      </c>
    </row>
    <row r="16" spans="1:15" x14ac:dyDescent="0.2">
      <c r="A16" s="22">
        <v>0.64766431290634097</v>
      </c>
      <c r="B16" s="22">
        <v>45.775381123941997</v>
      </c>
      <c r="C16" s="22">
        <v>1.30292105263268</v>
      </c>
      <c r="D16" s="22">
        <v>45.777617154538802</v>
      </c>
      <c r="E16" s="22">
        <v>1.63059210526316</v>
      </c>
      <c r="F16" s="22">
        <v>45.777617154559699</v>
      </c>
      <c r="G16" s="23">
        <f t="shared" si="0"/>
        <v>0.58849911290634094</v>
      </c>
      <c r="H16" s="23">
        <f t="shared" si="1"/>
        <v>26.927918876058001</v>
      </c>
      <c r="I16" s="23">
        <f t="shared" si="2"/>
        <v>1.1863920526326801</v>
      </c>
      <c r="J16" s="23">
        <f t="shared" si="3"/>
        <v>49.2823828454612</v>
      </c>
      <c r="K16" s="23">
        <f t="shared" si="4"/>
        <v>1.4712421052631601</v>
      </c>
      <c r="L16" s="23">
        <f t="shared" si="5"/>
        <v>57.349382845440296</v>
      </c>
      <c r="M16" s="24">
        <f t="shared" si="6"/>
        <v>1.0820444236007269</v>
      </c>
      <c r="N16" s="24">
        <f t="shared" si="7"/>
        <v>44.51989485565317</v>
      </c>
      <c r="O16">
        <v>4.36894736842105E-2</v>
      </c>
    </row>
    <row r="17" spans="1:15" x14ac:dyDescent="0.2">
      <c r="A17" s="22">
        <v>0.79663951098701002</v>
      </c>
      <c r="B17" s="22">
        <v>42.179865776585103</v>
      </c>
      <c r="C17" s="22">
        <v>1.5078684210526401</v>
      </c>
      <c r="D17" s="22">
        <v>42.180042180042001</v>
      </c>
      <c r="E17" s="22">
        <v>1.8634868421052599</v>
      </c>
      <c r="F17" s="22">
        <v>42.1800421800422</v>
      </c>
      <c r="G17" s="23">
        <f t="shared" si="0"/>
        <v>0.73747431098701</v>
      </c>
      <c r="H17" s="23">
        <f t="shared" si="1"/>
        <v>30.523434223414895</v>
      </c>
      <c r="I17" s="23">
        <f t="shared" si="2"/>
        <v>1.3913394210526402</v>
      </c>
      <c r="J17" s="23">
        <f t="shared" si="3"/>
        <v>52.879957819958001</v>
      </c>
      <c r="K17" s="23">
        <f t="shared" si="4"/>
        <v>1.7041368421052598</v>
      </c>
      <c r="L17" s="23">
        <f t="shared" si="5"/>
        <v>60.946957819957795</v>
      </c>
      <c r="M17" s="24">
        <f t="shared" si="6"/>
        <v>1.2776501913816367</v>
      </c>
      <c r="N17" s="24">
        <f t="shared" si="7"/>
        <v>48.11678328777689</v>
      </c>
      <c r="O17">
        <v>4.7415789473684203E-2</v>
      </c>
    </row>
    <row r="18" spans="1:15" x14ac:dyDescent="0.2">
      <c r="A18" s="22">
        <v>0.945684885901943</v>
      </c>
      <c r="B18" s="22">
        <v>39.1067072701806</v>
      </c>
      <c r="C18" s="22">
        <v>1.71281578947368</v>
      </c>
      <c r="D18" s="22">
        <v>39.106720181125901</v>
      </c>
      <c r="E18" s="22">
        <v>2.0963815789473701</v>
      </c>
      <c r="F18" s="22">
        <v>39.106720181125901</v>
      </c>
      <c r="G18" s="23">
        <f t="shared" si="0"/>
        <v>0.88651968590194297</v>
      </c>
      <c r="H18" s="23">
        <f t="shared" si="1"/>
        <v>33.596592729819399</v>
      </c>
      <c r="I18" s="23">
        <f t="shared" si="2"/>
        <v>1.5962867894736799</v>
      </c>
      <c r="J18" s="23">
        <f t="shared" si="3"/>
        <v>55.953279818874101</v>
      </c>
      <c r="K18" s="23">
        <f t="shared" si="4"/>
        <v>1.9370315789473702</v>
      </c>
      <c r="L18" s="23">
        <f t="shared" si="5"/>
        <v>64.020279818874087</v>
      </c>
      <c r="M18" s="24">
        <f t="shared" si="6"/>
        <v>1.4732793514409976</v>
      </c>
      <c r="N18" s="24">
        <f t="shared" si="7"/>
        <v>51.190050789189193</v>
      </c>
      <c r="O18">
        <v>5.1142105263157898E-2</v>
      </c>
    </row>
    <row r="19" spans="1:15" x14ac:dyDescent="0.2">
      <c r="A19" s="22">
        <v>1.09473689741752</v>
      </c>
      <c r="B19" s="22">
        <v>36.4508384098948</v>
      </c>
      <c r="C19" s="22">
        <v>1.9177631578947401</v>
      </c>
      <c r="D19" s="22">
        <v>36.450839328537199</v>
      </c>
      <c r="E19" s="22">
        <v>2.3292763157894698</v>
      </c>
      <c r="F19" s="22">
        <v>36.450839328537199</v>
      </c>
      <c r="G19" s="23">
        <f t="shared" si="0"/>
        <v>1.03557169741752</v>
      </c>
      <c r="H19" s="23">
        <f t="shared" si="1"/>
        <v>36.252461590105199</v>
      </c>
      <c r="I19" s="23">
        <f t="shared" si="2"/>
        <v>1.80123415789474</v>
      </c>
      <c r="J19" s="23">
        <f t="shared" si="3"/>
        <v>58.609160671462803</v>
      </c>
      <c r="K19" s="23">
        <f t="shared" si="4"/>
        <v>2.1699263157894699</v>
      </c>
      <c r="L19" s="23">
        <f t="shared" si="5"/>
        <v>66.676160671462796</v>
      </c>
      <c r="M19" s="24">
        <f t="shared" si="6"/>
        <v>1.6689107237005765</v>
      </c>
      <c r="N19" s="24">
        <f t="shared" si="7"/>
        <v>53.845927644343597</v>
      </c>
      <c r="O19">
        <v>5.4868421052631601E-2</v>
      </c>
    </row>
    <row r="20" spans="1:15" x14ac:dyDescent="0.2">
      <c r="A20" s="22">
        <v>1.2437894781844701</v>
      </c>
      <c r="B20" s="22">
        <v>34.1327584002848</v>
      </c>
      <c r="C20" s="22">
        <v>2.1227105263157902</v>
      </c>
      <c r="D20" s="22">
        <v>34.132758465822299</v>
      </c>
      <c r="E20" s="22">
        <v>2.5621710526315802</v>
      </c>
      <c r="F20" s="22">
        <v>34.132758465822299</v>
      </c>
      <c r="G20" s="23">
        <f t="shared" si="0"/>
        <v>1.18462427818447</v>
      </c>
      <c r="H20" s="23">
        <f t="shared" si="1"/>
        <v>38.570541599715199</v>
      </c>
      <c r="I20" s="23">
        <f t="shared" si="2"/>
        <v>2.0061815263157903</v>
      </c>
      <c r="J20" s="23">
        <f t="shared" si="3"/>
        <v>60.927241534177703</v>
      </c>
      <c r="K20" s="23">
        <f t="shared" si="4"/>
        <v>2.4028210526315803</v>
      </c>
      <c r="L20" s="23">
        <f t="shared" si="5"/>
        <v>68.994241534177689</v>
      </c>
      <c r="M20" s="24">
        <f t="shared" si="6"/>
        <v>1.8645422857106135</v>
      </c>
      <c r="N20" s="24">
        <f t="shared" si="7"/>
        <v>56.1640082226902</v>
      </c>
      <c r="O20">
        <v>5.8594736842105297E-2</v>
      </c>
    </row>
    <row r="21" spans="1:15" x14ac:dyDescent="0.2">
      <c r="A21" s="22">
        <v>1.3928421056348399</v>
      </c>
      <c r="B21" s="22">
        <v>32.091884126623</v>
      </c>
      <c r="C21" s="22">
        <v>2.32765789473684</v>
      </c>
      <c r="D21" s="22">
        <v>32.091884131407802</v>
      </c>
      <c r="E21" s="22">
        <v>2.7950657894736799</v>
      </c>
      <c r="F21" s="22">
        <v>32.091884131407802</v>
      </c>
      <c r="G21" s="23">
        <f t="shared" si="0"/>
        <v>1.3336769056348399</v>
      </c>
      <c r="H21" s="23">
        <f t="shared" si="1"/>
        <v>40.611415873376998</v>
      </c>
      <c r="I21" s="23">
        <f t="shared" si="2"/>
        <v>2.2111288947368402</v>
      </c>
      <c r="J21" s="23">
        <f t="shared" si="3"/>
        <v>62.9681158685922</v>
      </c>
      <c r="K21" s="23">
        <f t="shared" si="4"/>
        <v>2.63571578947368</v>
      </c>
      <c r="L21" s="23">
        <f t="shared" si="5"/>
        <v>71.035115868592186</v>
      </c>
      <c r="M21" s="24">
        <f t="shared" si="6"/>
        <v>2.0601738632817868</v>
      </c>
      <c r="N21" s="24">
        <f t="shared" si="7"/>
        <v>58.204882536853795</v>
      </c>
      <c r="O21">
        <v>6.2321052631578902E-2</v>
      </c>
    </row>
    <row r="22" spans="1:15" x14ac:dyDescent="0.2">
      <c r="A22" s="22">
        <v>1.5418947368737199</v>
      </c>
      <c r="B22" s="22">
        <v>30.2812973141647</v>
      </c>
      <c r="C22" s="22">
        <v>2.5326052631578899</v>
      </c>
      <c r="D22" s="22">
        <v>30.281297314527102</v>
      </c>
      <c r="E22" s="22">
        <v>3.0279605263157898</v>
      </c>
      <c r="F22" s="22">
        <v>30.281297314527102</v>
      </c>
      <c r="G22" s="23">
        <f t="shared" si="0"/>
        <v>1.4827295368737199</v>
      </c>
      <c r="H22" s="23">
        <f t="shared" si="1"/>
        <v>42.422002685835295</v>
      </c>
      <c r="I22" s="23">
        <f t="shared" si="2"/>
        <v>2.41607626315789</v>
      </c>
      <c r="J22" s="23">
        <f t="shared" si="3"/>
        <v>64.778702685472894</v>
      </c>
      <c r="K22" s="23">
        <f t="shared" si="4"/>
        <v>2.8686105263157899</v>
      </c>
      <c r="L22" s="23">
        <f t="shared" si="5"/>
        <v>72.845702685472901</v>
      </c>
      <c r="M22" s="24">
        <f t="shared" si="6"/>
        <v>2.2558054421158</v>
      </c>
      <c r="N22" s="24">
        <f t="shared" si="7"/>
        <v>60.015469352260368</v>
      </c>
      <c r="O22">
        <v>6.6047368421052605E-2</v>
      </c>
    </row>
    <row r="23" spans="1:15" x14ac:dyDescent="0.2">
      <c r="A23" s="22">
        <v>1.6909473684238501</v>
      </c>
      <c r="B23" s="22">
        <v>28.6641019838289</v>
      </c>
      <c r="C23" s="22">
        <v>2.73755263157895</v>
      </c>
      <c r="D23" s="22">
        <v>28.664101983857599</v>
      </c>
      <c r="E23" s="22">
        <v>3.26085526315789</v>
      </c>
      <c r="F23" s="22">
        <v>28.664101983857599</v>
      </c>
      <c r="G23" s="23">
        <f t="shared" si="0"/>
        <v>1.63178216842385</v>
      </c>
      <c r="H23" s="23">
        <f t="shared" si="1"/>
        <v>44.039198016171099</v>
      </c>
      <c r="I23" s="23">
        <f t="shared" si="2"/>
        <v>2.6210236315789501</v>
      </c>
      <c r="J23" s="23">
        <f t="shared" si="3"/>
        <v>66.395898016142411</v>
      </c>
      <c r="K23" s="23">
        <f t="shared" si="4"/>
        <v>3.1015052631578901</v>
      </c>
      <c r="L23" s="23">
        <f t="shared" si="5"/>
        <v>74.46289801614239</v>
      </c>
      <c r="M23" s="24">
        <f t="shared" si="6"/>
        <v>2.4514370210535632</v>
      </c>
      <c r="N23" s="24">
        <f t="shared" si="7"/>
        <v>61.632664682818636</v>
      </c>
      <c r="O23">
        <v>6.9773684210526293E-2</v>
      </c>
    </row>
    <row r="24" spans="1:15" x14ac:dyDescent="0.2">
      <c r="A24" s="22">
        <v>1.8400000000002601</v>
      </c>
      <c r="B24" s="22">
        <v>27.2108843537391</v>
      </c>
      <c r="C24" s="22">
        <v>2.9424999999999999</v>
      </c>
      <c r="D24" s="22">
        <v>27.210884353741498</v>
      </c>
      <c r="E24" s="22">
        <v>3.4937499999999999</v>
      </c>
      <c r="F24" s="22">
        <v>27.210884353741498</v>
      </c>
      <c r="G24" s="23">
        <f t="shared" si="0"/>
        <v>1.7808348000002601</v>
      </c>
      <c r="H24" s="23">
        <f t="shared" si="1"/>
        <v>45.492415646260895</v>
      </c>
      <c r="I24" s="23">
        <f t="shared" si="2"/>
        <v>2.825971</v>
      </c>
      <c r="J24" s="23">
        <f t="shared" si="3"/>
        <v>67.849115646258497</v>
      </c>
      <c r="K24" s="23">
        <f t="shared" si="4"/>
        <v>3.3344</v>
      </c>
      <c r="L24" s="23">
        <f t="shared" si="5"/>
        <v>75.916115646258504</v>
      </c>
      <c r="M24" s="24">
        <f t="shared" si="6"/>
        <v>2.6470686000000865</v>
      </c>
      <c r="N24" s="24">
        <f t="shared" si="7"/>
        <v>63.085882312925968</v>
      </c>
      <c r="O24">
        <v>7.3499999999999996E-2</v>
      </c>
    </row>
  </sheetData>
  <pageMargins left="0.7" right="0.7" top="0.75" bottom="0.75" header="0.511811023622047" footer="0.511811023622047"/>
  <pageSetup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2"/>
  <sheetViews>
    <sheetView zoomScaleNormal="100" workbookViewId="0">
      <selection activeCell="C3" sqref="C3"/>
    </sheetView>
  </sheetViews>
  <sheetFormatPr baseColWidth="10" defaultColWidth="11.5703125" defaultRowHeight="12.75" x14ac:dyDescent="0.2"/>
  <cols>
    <col min="1" max="1" width="26.140625" customWidth="1"/>
    <col min="2" max="2" width="10.28515625" customWidth="1"/>
    <col min="3" max="3" width="18.85546875" customWidth="1"/>
    <col min="4" max="4" width="22.28515625" customWidth="1"/>
    <col min="5" max="5" width="17.28515625" customWidth="1"/>
    <col min="6" max="6" width="19.28515625" customWidth="1"/>
    <col min="7" max="7" width="22.5703125" customWidth="1"/>
    <col min="8" max="8" width="17.7109375" customWidth="1"/>
  </cols>
  <sheetData>
    <row r="1" spans="1:8" x14ac:dyDescent="0.2">
      <c r="A1" t="s">
        <v>46</v>
      </c>
    </row>
    <row r="2" spans="1:8" x14ac:dyDescent="0.2">
      <c r="A2" t="s">
        <v>47</v>
      </c>
      <c r="B2" t="s">
        <v>48</v>
      </c>
      <c r="C2" t="s">
        <v>49</v>
      </c>
      <c r="D2" t="s">
        <v>50</v>
      </c>
      <c r="E2" t="s">
        <v>51</v>
      </c>
      <c r="F2" t="s">
        <v>52</v>
      </c>
      <c r="G2" t="s">
        <v>53</v>
      </c>
      <c r="H2" t="s">
        <v>54</v>
      </c>
    </row>
    <row r="3" spans="1:8" x14ac:dyDescent="0.2">
      <c r="A3">
        <v>2.7000000000000001E-3</v>
      </c>
      <c r="B3" t="s">
        <v>55</v>
      </c>
      <c r="C3">
        <v>72.539704064396005</v>
      </c>
      <c r="D3">
        <v>2.8443117024736899E-3</v>
      </c>
      <c r="E3">
        <v>0.19585720097386899</v>
      </c>
      <c r="F3">
        <v>72.539704064396005</v>
      </c>
      <c r="G3">
        <v>1.1000000000000001</v>
      </c>
      <c r="H3">
        <v>79.793674470835697</v>
      </c>
    </row>
    <row r="4" spans="1:8" x14ac:dyDescent="0.2">
      <c r="A4">
        <v>6.4263157894736802E-3</v>
      </c>
      <c r="B4" t="s">
        <v>55</v>
      </c>
      <c r="C4">
        <v>72.242766514479996</v>
      </c>
      <c r="D4">
        <v>7.3773037742841602E-3</v>
      </c>
      <c r="E4">
        <v>0.46425483112726401</v>
      </c>
      <c r="F4">
        <v>72.242766514479996</v>
      </c>
      <c r="G4">
        <v>1.1000000000000001</v>
      </c>
      <c r="H4">
        <v>79.467043165928004</v>
      </c>
    </row>
    <row r="5" spans="1:8" x14ac:dyDescent="0.2">
      <c r="A5">
        <v>1.0152631578947399E-2</v>
      </c>
      <c r="B5" t="s">
        <v>55</v>
      </c>
      <c r="C5">
        <v>71.879016514431797</v>
      </c>
      <c r="D5">
        <v>1.29812827076961E-2</v>
      </c>
      <c r="E5">
        <v>0.72976117292810005</v>
      </c>
      <c r="F5">
        <v>71.879016514431797</v>
      </c>
      <c r="G5">
        <v>1.1000000000000001</v>
      </c>
      <c r="H5">
        <v>79.066918165874995</v>
      </c>
    </row>
    <row r="6" spans="1:8" x14ac:dyDescent="0.2">
      <c r="A6">
        <v>1.38789473684211E-2</v>
      </c>
      <c r="B6" t="s">
        <v>55</v>
      </c>
      <c r="C6">
        <v>71.404232703227507</v>
      </c>
      <c r="D6">
        <v>2.0381761295558999E-2</v>
      </c>
      <c r="E6">
        <v>0.99101558757058394</v>
      </c>
      <c r="F6">
        <v>71.404232703227507</v>
      </c>
      <c r="G6">
        <v>1.1000000000000001</v>
      </c>
      <c r="H6">
        <v>78.544655973550306</v>
      </c>
    </row>
    <row r="7" spans="1:8" x14ac:dyDescent="0.2">
      <c r="A7">
        <v>1.76052631578947E-2</v>
      </c>
      <c r="B7" t="s">
        <v>55</v>
      </c>
      <c r="C7">
        <v>70.732006764327394</v>
      </c>
      <c r="D7">
        <v>3.1029694471311299E-2</v>
      </c>
      <c r="E7">
        <v>1.2452555927719799</v>
      </c>
      <c r="F7">
        <v>70.732006764327394</v>
      </c>
      <c r="G7">
        <v>1.1000000000000001</v>
      </c>
      <c r="H7">
        <v>77.805207440760199</v>
      </c>
    </row>
    <row r="8" spans="1:8" x14ac:dyDescent="0.2">
      <c r="A8">
        <v>2.1331578947368399E-2</v>
      </c>
      <c r="B8" t="s">
        <v>55</v>
      </c>
      <c r="C8">
        <v>69.685249981299194</v>
      </c>
      <c r="D8">
        <v>4.8019129176819102E-2</v>
      </c>
      <c r="E8">
        <v>1.48649641144319</v>
      </c>
      <c r="F8">
        <v>69.685249981299194</v>
      </c>
      <c r="G8">
        <v>1.1000000000000001</v>
      </c>
      <c r="H8">
        <v>76.653774979429102</v>
      </c>
    </row>
    <row r="9" spans="1:8" x14ac:dyDescent="0.2">
      <c r="A9">
        <v>2.5057894736842098E-2</v>
      </c>
      <c r="B9" t="s">
        <v>55</v>
      </c>
      <c r="C9">
        <v>67.910741505017398</v>
      </c>
      <c r="D9">
        <v>7.8016882558842093E-2</v>
      </c>
      <c r="E9">
        <v>1.70170021213362</v>
      </c>
      <c r="F9">
        <v>67.910741505017398</v>
      </c>
      <c r="G9">
        <v>1.1000000000000001</v>
      </c>
      <c r="H9">
        <v>74.701815655519198</v>
      </c>
    </row>
    <row r="10" spans="1:8" x14ac:dyDescent="0.2">
      <c r="A10">
        <v>2.8784210526315801E-2</v>
      </c>
      <c r="B10" t="s">
        <v>55</v>
      </c>
      <c r="C10">
        <v>64.863527630128402</v>
      </c>
      <c r="D10">
        <v>0.133358759890218</v>
      </c>
      <c r="E10">
        <v>1.86704543478512</v>
      </c>
      <c r="F10">
        <v>64.863527630128402</v>
      </c>
      <c r="G10">
        <v>1.1000000000000001</v>
      </c>
      <c r="H10">
        <v>71.349880393141206</v>
      </c>
    </row>
    <row r="11" spans="1:8" x14ac:dyDescent="0.2">
      <c r="A11">
        <v>3.2510526315789497E-2</v>
      </c>
      <c r="B11" t="s">
        <v>55</v>
      </c>
      <c r="C11">
        <v>60.2921803562433</v>
      </c>
      <c r="D11">
        <v>0.22687190158509499</v>
      </c>
      <c r="E11">
        <v>1.9601305161079701</v>
      </c>
      <c r="F11">
        <v>60.2921803562433</v>
      </c>
      <c r="G11">
        <v>1.1000000000000001</v>
      </c>
      <c r="H11">
        <v>66.321398391867604</v>
      </c>
    </row>
    <row r="12" spans="1:8" x14ac:dyDescent="0.2">
      <c r="A12">
        <v>3.6236842105263199E-2</v>
      </c>
      <c r="B12" t="s">
        <v>55</v>
      </c>
      <c r="C12">
        <v>54.983452273512903</v>
      </c>
      <c r="D12">
        <v>0.35498321207703099</v>
      </c>
      <c r="E12">
        <v>1.9924266784375599</v>
      </c>
      <c r="F12">
        <v>54.983452273512903</v>
      </c>
      <c r="G12">
        <v>1.1000000000000001</v>
      </c>
      <c r="H12">
        <v>60.481797500864197</v>
      </c>
    </row>
    <row r="13" spans="1:8" x14ac:dyDescent="0.2">
      <c r="A13">
        <v>3.9963157894736798E-2</v>
      </c>
      <c r="B13" t="s">
        <v>55</v>
      </c>
      <c r="C13">
        <v>50.021601052241301</v>
      </c>
      <c r="D13">
        <v>0.49930906482681398</v>
      </c>
      <c r="E13">
        <v>1.9990211409982499</v>
      </c>
      <c r="F13">
        <v>50.021601052241301</v>
      </c>
      <c r="G13">
        <v>1.1000000000000001</v>
      </c>
      <c r="H13">
        <v>55.023761157465401</v>
      </c>
    </row>
    <row r="14" spans="1:8" x14ac:dyDescent="0.2">
      <c r="A14">
        <v>4.36894736842105E-2</v>
      </c>
      <c r="B14" t="s">
        <v>55</v>
      </c>
      <c r="C14">
        <v>45.775381123941997</v>
      </c>
      <c r="D14">
        <v>0.64766431290634097</v>
      </c>
      <c r="E14">
        <v>1.9999023089991701</v>
      </c>
      <c r="F14">
        <v>45.775381123941997</v>
      </c>
      <c r="G14">
        <v>1.1000000000000001</v>
      </c>
      <c r="H14">
        <v>50.352919236336199</v>
      </c>
    </row>
    <row r="15" spans="1:8" x14ac:dyDescent="0.2">
      <c r="A15">
        <v>4.7415789473684203E-2</v>
      </c>
      <c r="B15" t="s">
        <v>55</v>
      </c>
      <c r="C15">
        <v>42.179865776585103</v>
      </c>
      <c r="D15">
        <v>0.79663951098701002</v>
      </c>
      <c r="E15">
        <v>1.9999916356908101</v>
      </c>
      <c r="F15">
        <v>42.179865776585103</v>
      </c>
      <c r="G15">
        <v>1.1000000000000001</v>
      </c>
      <c r="H15">
        <v>46.397852354243597</v>
      </c>
    </row>
    <row r="16" spans="1:8" x14ac:dyDescent="0.2">
      <c r="A16">
        <v>5.1142105263157898E-2</v>
      </c>
      <c r="B16" t="s">
        <v>55</v>
      </c>
      <c r="C16">
        <v>39.1067072701806</v>
      </c>
      <c r="D16">
        <v>0.945684885901943</v>
      </c>
      <c r="E16">
        <v>1.9999993397070801</v>
      </c>
      <c r="F16">
        <v>39.1067072701806</v>
      </c>
      <c r="G16">
        <v>1.1000000000000001</v>
      </c>
      <c r="H16">
        <v>43.017377997198601</v>
      </c>
    </row>
    <row r="17" spans="1:8" x14ac:dyDescent="0.2">
      <c r="A17">
        <v>5.4868421052631601E-2</v>
      </c>
      <c r="B17" t="s">
        <v>55</v>
      </c>
      <c r="C17">
        <v>36.4508384098948</v>
      </c>
      <c r="D17">
        <v>1.09473689741752</v>
      </c>
      <c r="E17">
        <v>1.9999999495955501</v>
      </c>
      <c r="F17">
        <v>36.4508384098948</v>
      </c>
      <c r="G17">
        <v>1.1000000000000001</v>
      </c>
      <c r="H17">
        <v>40.0959222508843</v>
      </c>
    </row>
    <row r="18" spans="1:8" x14ac:dyDescent="0.2">
      <c r="A18">
        <v>5.8594736842105297E-2</v>
      </c>
      <c r="B18" t="s">
        <v>55</v>
      </c>
      <c r="C18">
        <v>34.1327584002848</v>
      </c>
      <c r="D18">
        <v>1.2437894781844701</v>
      </c>
      <c r="E18">
        <v>1.99999999615985</v>
      </c>
      <c r="F18">
        <v>34.1327584002848</v>
      </c>
      <c r="G18">
        <v>1.1000000000000001</v>
      </c>
      <c r="H18">
        <v>37.546034240313297</v>
      </c>
    </row>
    <row r="19" spans="1:8" x14ac:dyDescent="0.2">
      <c r="A19">
        <v>6.2321052631578902E-2</v>
      </c>
      <c r="B19" t="s">
        <v>55</v>
      </c>
      <c r="C19">
        <v>32.091884126623</v>
      </c>
      <c r="D19">
        <v>1.3928421056348399</v>
      </c>
      <c r="E19">
        <v>1.9999999997018001</v>
      </c>
      <c r="F19">
        <v>32.091884126623</v>
      </c>
      <c r="G19">
        <v>1.1000000000000001</v>
      </c>
      <c r="H19">
        <v>35.3010725392853</v>
      </c>
    </row>
    <row r="20" spans="1:8" x14ac:dyDescent="0.2">
      <c r="A20">
        <v>6.6047368421052605E-2</v>
      </c>
      <c r="B20" t="s">
        <v>55</v>
      </c>
      <c r="C20">
        <v>30.2812973141647</v>
      </c>
      <c r="D20">
        <v>1.5418947368737199</v>
      </c>
      <c r="E20">
        <v>1.99999999997607</v>
      </c>
      <c r="F20">
        <v>30.2812973141647</v>
      </c>
      <c r="G20">
        <v>1.1000000000000001</v>
      </c>
      <c r="H20">
        <v>33.309427045581202</v>
      </c>
    </row>
    <row r="21" spans="1:8" x14ac:dyDescent="0.2">
      <c r="A21">
        <v>6.9773684210526293E-2</v>
      </c>
      <c r="B21" t="s">
        <v>55</v>
      </c>
      <c r="C21">
        <v>28.6641019838289</v>
      </c>
      <c r="D21">
        <v>1.6909473684238501</v>
      </c>
      <c r="E21">
        <v>1.999999999998</v>
      </c>
      <c r="F21">
        <v>28.6641019838289</v>
      </c>
      <c r="G21">
        <v>1.1000000000000001</v>
      </c>
      <c r="H21">
        <v>31.530512182211801</v>
      </c>
    </row>
    <row r="22" spans="1:8" x14ac:dyDescent="0.2">
      <c r="A22">
        <v>7.3499999999999996E-2</v>
      </c>
      <c r="B22" t="s">
        <v>55</v>
      </c>
      <c r="C22">
        <v>27.2108843537391</v>
      </c>
      <c r="D22">
        <v>1.8400000000002601</v>
      </c>
      <c r="E22">
        <v>1.9999999999998199</v>
      </c>
      <c r="F22">
        <v>27.2108843537391</v>
      </c>
      <c r="G22">
        <v>1.1000000000000001</v>
      </c>
      <c r="H22">
        <v>29.931972789113001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2"/>
  <sheetViews>
    <sheetView zoomScaleNormal="100" workbookViewId="0">
      <selection activeCell="C3" sqref="C3"/>
    </sheetView>
  </sheetViews>
  <sheetFormatPr baseColWidth="10" defaultColWidth="11.5703125" defaultRowHeight="12.75" x14ac:dyDescent="0.2"/>
  <cols>
    <col min="1" max="1" width="26.140625" customWidth="1"/>
    <col min="2" max="2" width="10.28515625" customWidth="1"/>
    <col min="3" max="3" width="18.85546875" customWidth="1"/>
    <col min="4" max="4" width="22.28515625" customWidth="1"/>
    <col min="5" max="5" width="17.28515625" customWidth="1"/>
    <col min="6" max="6" width="19.28515625" customWidth="1"/>
    <col min="7" max="7" width="22.5703125" customWidth="1"/>
    <col min="8" max="8" width="17.7109375" customWidth="1"/>
  </cols>
  <sheetData>
    <row r="1" spans="1:8" x14ac:dyDescent="0.2">
      <c r="A1" t="s">
        <v>46</v>
      </c>
    </row>
    <row r="2" spans="1:8" x14ac:dyDescent="0.2">
      <c r="A2" t="s">
        <v>47</v>
      </c>
      <c r="B2" t="s">
        <v>48</v>
      </c>
      <c r="C2" t="s">
        <v>49</v>
      </c>
      <c r="D2" t="s">
        <v>50</v>
      </c>
      <c r="E2" t="s">
        <v>51</v>
      </c>
      <c r="F2" t="s">
        <v>52</v>
      </c>
      <c r="G2" t="s">
        <v>53</v>
      </c>
      <c r="H2" t="s">
        <v>54</v>
      </c>
    </row>
    <row r="3" spans="1:8" x14ac:dyDescent="0.2">
      <c r="A3">
        <v>2.7000000000000001E-3</v>
      </c>
      <c r="B3" t="s">
        <v>55</v>
      </c>
      <c r="C3">
        <v>99.736377608522801</v>
      </c>
      <c r="D3">
        <v>2.9075111566926001E-3</v>
      </c>
      <c r="E3">
        <v>0.26928821954301202</v>
      </c>
      <c r="F3">
        <v>99.736377608522801</v>
      </c>
      <c r="G3">
        <v>1.1000000000000001</v>
      </c>
      <c r="H3">
        <v>109.710015369375</v>
      </c>
    </row>
    <row r="4" spans="1:8" x14ac:dyDescent="0.2">
      <c r="A4">
        <v>6.4263157894736802E-3</v>
      </c>
      <c r="B4" t="s">
        <v>55</v>
      </c>
      <c r="C4">
        <v>99.286708045205998</v>
      </c>
      <c r="D4">
        <v>7.90257996988066E-3</v>
      </c>
      <c r="E4">
        <v>0.63804773959577099</v>
      </c>
      <c r="F4">
        <v>99.286708045205998</v>
      </c>
      <c r="G4">
        <v>1.1000000000000001</v>
      </c>
      <c r="H4">
        <v>109.215378849727</v>
      </c>
    </row>
    <row r="5" spans="1:8" x14ac:dyDescent="0.2">
      <c r="A5">
        <v>1.0152631578947399E-2</v>
      </c>
      <c r="B5" t="s">
        <v>55</v>
      </c>
      <c r="C5">
        <v>98.648673494195805</v>
      </c>
      <c r="D5">
        <v>1.50682123107518E-2</v>
      </c>
      <c r="E5">
        <v>1.0015436377384399</v>
      </c>
      <c r="F5">
        <v>98.648673494195805</v>
      </c>
      <c r="G5">
        <v>1.1000000000000001</v>
      </c>
      <c r="H5">
        <v>108.513540843615</v>
      </c>
    </row>
    <row r="6" spans="1:8" x14ac:dyDescent="0.2">
      <c r="A6">
        <v>1.38789473684211E-2</v>
      </c>
      <c r="B6" t="s">
        <v>55</v>
      </c>
      <c r="C6">
        <v>97.573676511801395</v>
      </c>
      <c r="D6">
        <v>2.7353236368987399E-2</v>
      </c>
      <c r="E6">
        <v>1.35421992085063</v>
      </c>
      <c r="F6">
        <v>97.573676511801395</v>
      </c>
      <c r="G6">
        <v>1.1000000000000001</v>
      </c>
      <c r="H6">
        <v>107.331044162982</v>
      </c>
    </row>
    <row r="7" spans="1:8" x14ac:dyDescent="0.2">
      <c r="A7">
        <v>1.76052631578947E-2</v>
      </c>
      <c r="B7" t="s">
        <v>55</v>
      </c>
      <c r="C7">
        <v>95.287935728850798</v>
      </c>
      <c r="D7">
        <v>5.4395875601855E-2</v>
      </c>
      <c r="E7">
        <v>1.6775691842789799</v>
      </c>
      <c r="F7">
        <v>95.287935728850798</v>
      </c>
      <c r="G7">
        <v>1.1000000000000001</v>
      </c>
      <c r="H7">
        <v>104.816729301736</v>
      </c>
    </row>
    <row r="8" spans="1:8" x14ac:dyDescent="0.2">
      <c r="A8">
        <v>2.1331578947368399E-2</v>
      </c>
      <c r="B8" t="s">
        <v>55</v>
      </c>
      <c r="C8">
        <v>89.646061958928598</v>
      </c>
      <c r="D8">
        <v>0.127047765359694</v>
      </c>
      <c r="E8">
        <v>1.91229204799757</v>
      </c>
      <c r="F8">
        <v>89.646061958928598</v>
      </c>
      <c r="G8">
        <v>1.1000000000000001</v>
      </c>
      <c r="H8">
        <v>98.610668154821497</v>
      </c>
    </row>
    <row r="9" spans="1:8" x14ac:dyDescent="0.2">
      <c r="A9">
        <v>2.5057894736842098E-2</v>
      </c>
      <c r="B9" t="s">
        <v>55</v>
      </c>
      <c r="C9">
        <v>79.5224418991086</v>
      </c>
      <c r="D9">
        <v>0.28325732174520901</v>
      </c>
      <c r="E9">
        <v>1.9926649783245101</v>
      </c>
      <c r="F9">
        <v>79.5224418991086</v>
      </c>
      <c r="G9">
        <v>1.1000000000000001</v>
      </c>
      <c r="H9">
        <v>87.474686089019499</v>
      </c>
    </row>
    <row r="10" spans="1:8" x14ac:dyDescent="0.2">
      <c r="A10">
        <v>2.8784210526315801E-2</v>
      </c>
      <c r="B10" t="s">
        <v>55</v>
      </c>
      <c r="C10">
        <v>69.476318032216895</v>
      </c>
      <c r="D10">
        <v>0.483273309748392</v>
      </c>
      <c r="E10">
        <v>1.9998209648326</v>
      </c>
      <c r="F10">
        <v>69.476318032216895</v>
      </c>
      <c r="G10">
        <v>1.1000000000000001</v>
      </c>
      <c r="H10">
        <v>76.423949835438606</v>
      </c>
    </row>
    <row r="11" spans="1:8" x14ac:dyDescent="0.2">
      <c r="A11">
        <v>3.2510526315789497E-2</v>
      </c>
      <c r="B11" t="s">
        <v>55</v>
      </c>
      <c r="C11">
        <v>61.518472005730601</v>
      </c>
      <c r="D11">
        <v>0.68808082212694099</v>
      </c>
      <c r="E11">
        <v>1.9999979030494599</v>
      </c>
      <c r="F11">
        <v>61.518472005730601</v>
      </c>
      <c r="G11">
        <v>1.1000000000000001</v>
      </c>
      <c r="H11">
        <v>67.670319206303702</v>
      </c>
    </row>
    <row r="12" spans="1:8" x14ac:dyDescent="0.2">
      <c r="A12">
        <v>3.6236842105263199E-2</v>
      </c>
      <c r="B12" t="s">
        <v>55</v>
      </c>
      <c r="C12">
        <v>55.192446870311002</v>
      </c>
      <c r="D12">
        <v>0.89302633308636503</v>
      </c>
      <c r="E12">
        <v>1.99999998264259</v>
      </c>
      <c r="F12">
        <v>55.192446870311002</v>
      </c>
      <c r="G12">
        <v>1.1000000000000001</v>
      </c>
      <c r="H12">
        <v>60.7116915573421</v>
      </c>
    </row>
    <row r="13" spans="1:8" x14ac:dyDescent="0.2">
      <c r="A13">
        <v>3.9963157894736798E-2</v>
      </c>
      <c r="B13" t="s">
        <v>55</v>
      </c>
      <c r="C13">
        <v>50.046095084419399</v>
      </c>
      <c r="D13">
        <v>1.0979736843493699</v>
      </c>
      <c r="E13">
        <v>1.9999999998736699</v>
      </c>
      <c r="F13">
        <v>50.046095084419399</v>
      </c>
      <c r="G13">
        <v>1.1000000000000001</v>
      </c>
      <c r="H13">
        <v>55.0507045928614</v>
      </c>
    </row>
    <row r="14" spans="1:8" x14ac:dyDescent="0.2">
      <c r="A14">
        <v>4.36894736842105E-2</v>
      </c>
      <c r="B14" t="s">
        <v>55</v>
      </c>
      <c r="C14">
        <v>45.777617154538802</v>
      </c>
      <c r="D14">
        <v>1.30292105263268</v>
      </c>
      <c r="E14">
        <v>1.9999999999990901</v>
      </c>
      <c r="F14">
        <v>45.777617154538802</v>
      </c>
      <c r="G14">
        <v>1.1000000000000001</v>
      </c>
      <c r="H14">
        <v>50.355378869992698</v>
      </c>
    </row>
    <row r="15" spans="1:8" x14ac:dyDescent="0.2">
      <c r="A15">
        <v>4.7415789473684203E-2</v>
      </c>
      <c r="B15" t="s">
        <v>55</v>
      </c>
      <c r="C15">
        <v>42.180042180042001</v>
      </c>
      <c r="D15">
        <v>1.5078684210526401</v>
      </c>
      <c r="E15">
        <v>1.99999999999999</v>
      </c>
      <c r="F15">
        <v>42.180042180042001</v>
      </c>
      <c r="G15">
        <v>1.1000000000000001</v>
      </c>
      <c r="H15">
        <v>46.398046398046198</v>
      </c>
    </row>
    <row r="16" spans="1:8" x14ac:dyDescent="0.2">
      <c r="A16">
        <v>5.1142105263157898E-2</v>
      </c>
      <c r="B16" t="s">
        <v>55</v>
      </c>
      <c r="C16">
        <v>39.106720181125901</v>
      </c>
      <c r="D16">
        <v>1.71281578947368</v>
      </c>
      <c r="E16">
        <v>2</v>
      </c>
      <c r="F16">
        <v>39.106720181125901</v>
      </c>
      <c r="G16">
        <v>1.1000000000000001</v>
      </c>
      <c r="H16">
        <v>43.0173921992385</v>
      </c>
    </row>
    <row r="17" spans="1:8" x14ac:dyDescent="0.2">
      <c r="A17">
        <v>5.4868421052631601E-2</v>
      </c>
      <c r="B17" t="s">
        <v>55</v>
      </c>
      <c r="C17">
        <v>36.450839328537199</v>
      </c>
      <c r="D17">
        <v>1.9177631578947401</v>
      </c>
      <c r="E17">
        <v>2</v>
      </c>
      <c r="F17">
        <v>36.450839328537199</v>
      </c>
      <c r="G17">
        <v>1.1000000000000001</v>
      </c>
      <c r="H17">
        <v>40.095923261390901</v>
      </c>
    </row>
    <row r="18" spans="1:8" x14ac:dyDescent="0.2">
      <c r="A18">
        <v>5.8594736842105297E-2</v>
      </c>
      <c r="B18" t="s">
        <v>55</v>
      </c>
      <c r="C18">
        <v>34.132758465822299</v>
      </c>
      <c r="D18">
        <v>2.1227105263157902</v>
      </c>
      <c r="E18">
        <v>2</v>
      </c>
      <c r="F18">
        <v>34.132758465822299</v>
      </c>
      <c r="G18">
        <v>1.1000000000000001</v>
      </c>
      <c r="H18">
        <v>37.546034312404601</v>
      </c>
    </row>
    <row r="19" spans="1:8" x14ac:dyDescent="0.2">
      <c r="A19">
        <v>6.2321052631578902E-2</v>
      </c>
      <c r="B19" t="s">
        <v>55</v>
      </c>
      <c r="C19">
        <v>32.091884131407802</v>
      </c>
      <c r="D19">
        <v>2.32765789473684</v>
      </c>
      <c r="E19">
        <v>2</v>
      </c>
      <c r="F19">
        <v>32.091884131407802</v>
      </c>
      <c r="G19">
        <v>1.1000000000000001</v>
      </c>
      <c r="H19">
        <v>35.301072544548603</v>
      </c>
    </row>
    <row r="20" spans="1:8" x14ac:dyDescent="0.2">
      <c r="A20">
        <v>6.6047368421052605E-2</v>
      </c>
      <c r="B20" t="s">
        <v>55</v>
      </c>
      <c r="C20">
        <v>30.281297314527102</v>
      </c>
      <c r="D20">
        <v>2.5326052631578899</v>
      </c>
      <c r="E20">
        <v>2</v>
      </c>
      <c r="F20">
        <v>30.281297314527102</v>
      </c>
      <c r="G20">
        <v>1.1000000000000001</v>
      </c>
      <c r="H20">
        <v>33.309427045979803</v>
      </c>
    </row>
    <row r="21" spans="1:8" x14ac:dyDescent="0.2">
      <c r="A21">
        <v>6.9773684210526293E-2</v>
      </c>
      <c r="B21" t="s">
        <v>55</v>
      </c>
      <c r="C21">
        <v>28.664101983857599</v>
      </c>
      <c r="D21">
        <v>2.73755263157895</v>
      </c>
      <c r="E21">
        <v>2</v>
      </c>
      <c r="F21">
        <v>28.664101983857599</v>
      </c>
      <c r="G21">
        <v>1.1000000000000001</v>
      </c>
      <c r="H21">
        <v>31.530512182243299</v>
      </c>
    </row>
    <row r="22" spans="1:8" x14ac:dyDescent="0.2">
      <c r="A22">
        <v>7.3499999999999996E-2</v>
      </c>
      <c r="B22" t="s">
        <v>55</v>
      </c>
      <c r="C22">
        <v>27.210884353741498</v>
      </c>
      <c r="D22">
        <v>2.9424999999999999</v>
      </c>
      <c r="E22">
        <v>2</v>
      </c>
      <c r="F22">
        <v>27.210884353741498</v>
      </c>
      <c r="G22">
        <v>1.1000000000000001</v>
      </c>
      <c r="H22">
        <v>29.931972789115701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2"/>
  <sheetViews>
    <sheetView zoomScaleNormal="100" workbookViewId="0">
      <selection activeCell="A22" sqref="A22"/>
    </sheetView>
  </sheetViews>
  <sheetFormatPr baseColWidth="10" defaultColWidth="11.5703125" defaultRowHeight="12.75" x14ac:dyDescent="0.2"/>
  <cols>
    <col min="1" max="1" width="26.140625" customWidth="1"/>
    <col min="2" max="2" width="10.28515625" customWidth="1"/>
    <col min="3" max="3" width="18.85546875" customWidth="1"/>
    <col min="4" max="4" width="22.28515625" customWidth="1"/>
    <col min="5" max="5" width="17.28515625" customWidth="1"/>
    <col min="6" max="6" width="19.28515625" customWidth="1"/>
    <col min="7" max="7" width="22.5703125" customWidth="1"/>
    <col min="8" max="8" width="17.7109375" customWidth="1"/>
  </cols>
  <sheetData>
    <row r="1" spans="1:8" x14ac:dyDescent="0.2">
      <c r="A1" t="s">
        <v>46</v>
      </c>
    </row>
    <row r="2" spans="1:8" x14ac:dyDescent="0.2">
      <c r="A2" t="s">
        <v>47</v>
      </c>
      <c r="B2" t="s">
        <v>48</v>
      </c>
      <c r="C2" t="s">
        <v>49</v>
      </c>
      <c r="D2" t="s">
        <v>50</v>
      </c>
      <c r="E2" t="s">
        <v>51</v>
      </c>
      <c r="F2" t="s">
        <v>52</v>
      </c>
      <c r="G2" t="s">
        <v>53</v>
      </c>
      <c r="H2" t="s">
        <v>54</v>
      </c>
    </row>
    <row r="3" spans="1:8" x14ac:dyDescent="0.2">
      <c r="A3">
        <v>2.7000000000000001E-3</v>
      </c>
      <c r="B3" t="s">
        <v>55</v>
      </c>
      <c r="C3">
        <v>113.333335851303</v>
      </c>
      <c r="D3">
        <v>2.9411519661300101E-3</v>
      </c>
      <c r="E3">
        <v>0.30600000679851702</v>
      </c>
      <c r="F3">
        <v>113.333335851303</v>
      </c>
      <c r="G3">
        <v>1.1000000000000001</v>
      </c>
      <c r="H3">
        <v>124.666669436433</v>
      </c>
    </row>
    <row r="4" spans="1:8" x14ac:dyDescent="0.2">
      <c r="A4">
        <v>6.4263157894736802E-3</v>
      </c>
      <c r="B4" t="s">
        <v>55</v>
      </c>
      <c r="C4">
        <v>112.79373949681199</v>
      </c>
      <c r="D4">
        <v>8.2175354557968601E-3</v>
      </c>
      <c r="E4">
        <v>0.72484818908214399</v>
      </c>
      <c r="F4">
        <v>112.79373949681199</v>
      </c>
      <c r="G4">
        <v>1.1000000000000001</v>
      </c>
      <c r="H4">
        <v>124.073113446493</v>
      </c>
    </row>
    <row r="5" spans="1:8" x14ac:dyDescent="0.2">
      <c r="A5">
        <v>1.0152631578947399E-2</v>
      </c>
      <c r="B5" t="s">
        <v>55</v>
      </c>
      <c r="C5">
        <v>111.95022494947</v>
      </c>
      <c r="D5">
        <v>1.6567653673052601E-2</v>
      </c>
      <c r="E5">
        <v>1.13658938909225</v>
      </c>
      <c r="F5">
        <v>111.95022494947</v>
      </c>
      <c r="G5">
        <v>1.1000000000000001</v>
      </c>
      <c r="H5">
        <v>123.145247444417</v>
      </c>
    </row>
    <row r="6" spans="1:8" x14ac:dyDescent="0.2">
      <c r="A6">
        <v>1.38789473684211E-2</v>
      </c>
      <c r="B6" t="s">
        <v>55</v>
      </c>
      <c r="C6">
        <v>110.22964427907</v>
      </c>
      <c r="D6">
        <v>3.3996220504307097E-2</v>
      </c>
      <c r="E6">
        <v>1.5298714313889901</v>
      </c>
      <c r="F6">
        <v>110.22964427907</v>
      </c>
      <c r="G6">
        <v>1.1000000000000001</v>
      </c>
      <c r="H6">
        <v>121.252608706977</v>
      </c>
    </row>
    <row r="7" spans="1:8" x14ac:dyDescent="0.2">
      <c r="A7">
        <v>1.76052631578947E-2</v>
      </c>
      <c r="B7" t="s">
        <v>55</v>
      </c>
      <c r="C7">
        <v>105.356902039251</v>
      </c>
      <c r="D7">
        <v>8.6443389854330394E-2</v>
      </c>
      <c r="E7">
        <v>1.85483598590156</v>
      </c>
      <c r="F7">
        <v>105.356902039251</v>
      </c>
      <c r="G7">
        <v>1.1000000000000001</v>
      </c>
      <c r="H7">
        <v>115.89259224317701</v>
      </c>
    </row>
    <row r="8" spans="1:8" x14ac:dyDescent="0.2">
      <c r="A8">
        <v>2.1331578947368399E-2</v>
      </c>
      <c r="B8" t="s">
        <v>55</v>
      </c>
      <c r="C8">
        <v>93.2786079572669</v>
      </c>
      <c r="D8">
        <v>0.24007145622569101</v>
      </c>
      <c r="E8">
        <v>1.98977998974107</v>
      </c>
      <c r="F8">
        <v>93.2786079572669</v>
      </c>
      <c r="G8">
        <v>1.1000000000000001</v>
      </c>
      <c r="H8">
        <v>102.606468752994</v>
      </c>
    </row>
    <row r="9" spans="1:8" x14ac:dyDescent="0.2">
      <c r="A9">
        <v>2.5057894736842098E-2</v>
      </c>
      <c r="B9" t="s">
        <v>55</v>
      </c>
      <c r="C9">
        <v>79.811062432913999</v>
      </c>
      <c r="D9">
        <v>0.46619892267528701</v>
      </c>
      <c r="E9">
        <v>1.99989720127949</v>
      </c>
      <c r="F9">
        <v>79.811062432913999</v>
      </c>
      <c r="G9">
        <v>1.1000000000000001</v>
      </c>
      <c r="H9">
        <v>87.792168676205407</v>
      </c>
    </row>
    <row r="10" spans="1:8" x14ac:dyDescent="0.2">
      <c r="A10">
        <v>2.8784210526315801E-2</v>
      </c>
      <c r="B10" t="s">
        <v>55</v>
      </c>
      <c r="C10">
        <v>69.482526628928795</v>
      </c>
      <c r="D10">
        <v>0.69901345078543498</v>
      </c>
      <c r="E10">
        <v>1.99999967438743</v>
      </c>
      <c r="F10">
        <v>69.482526628928795</v>
      </c>
      <c r="G10">
        <v>1.1000000000000001</v>
      </c>
      <c r="H10">
        <v>76.430779291821693</v>
      </c>
    </row>
    <row r="11" spans="1:8" x14ac:dyDescent="0.2">
      <c r="A11">
        <v>3.2510526315789497E-2</v>
      </c>
      <c r="B11" t="s">
        <v>55</v>
      </c>
      <c r="C11">
        <v>61.518536487019396</v>
      </c>
      <c r="D11">
        <v>0.93190789537679197</v>
      </c>
      <c r="E11">
        <v>1.9999999993701001</v>
      </c>
      <c r="F11">
        <v>61.518536487019396</v>
      </c>
      <c r="G11">
        <v>1.1000000000000001</v>
      </c>
      <c r="H11">
        <v>67.670390135721405</v>
      </c>
    </row>
    <row r="12" spans="1:8" x14ac:dyDescent="0.2">
      <c r="A12">
        <v>3.6236842105263199E-2</v>
      </c>
      <c r="B12" t="s">
        <v>55</v>
      </c>
      <c r="C12">
        <v>55.192447349281103</v>
      </c>
      <c r="D12">
        <v>1.1648026315801401</v>
      </c>
      <c r="E12">
        <v>1.99999999999895</v>
      </c>
      <c r="F12">
        <v>55.192447349281103</v>
      </c>
      <c r="G12">
        <v>1.1000000000000001</v>
      </c>
      <c r="H12">
        <v>60.711692084209197</v>
      </c>
    </row>
    <row r="13" spans="1:8" x14ac:dyDescent="0.2">
      <c r="A13">
        <v>3.9963157894736798E-2</v>
      </c>
      <c r="B13" t="s">
        <v>55</v>
      </c>
      <c r="C13">
        <v>50.046095087580603</v>
      </c>
      <c r="D13">
        <v>1.3976973684210501</v>
      </c>
      <c r="E13">
        <v>2</v>
      </c>
      <c r="F13">
        <v>50.046095087580603</v>
      </c>
      <c r="G13">
        <v>1.1000000000000001</v>
      </c>
      <c r="H13">
        <v>55.050704596338697</v>
      </c>
    </row>
    <row r="14" spans="1:8" x14ac:dyDescent="0.2">
      <c r="A14">
        <v>4.36894736842105E-2</v>
      </c>
      <c r="B14" t="s">
        <v>55</v>
      </c>
      <c r="C14">
        <v>45.777617154559699</v>
      </c>
      <c r="D14">
        <v>1.63059210526316</v>
      </c>
      <c r="E14">
        <v>2</v>
      </c>
      <c r="F14">
        <v>45.777617154559699</v>
      </c>
      <c r="G14">
        <v>1.1000000000000001</v>
      </c>
      <c r="H14">
        <v>50.355378870015699</v>
      </c>
    </row>
    <row r="15" spans="1:8" x14ac:dyDescent="0.2">
      <c r="A15">
        <v>4.7415789473684203E-2</v>
      </c>
      <c r="B15" t="s">
        <v>55</v>
      </c>
      <c r="C15">
        <v>42.1800421800422</v>
      </c>
      <c r="D15">
        <v>1.8634868421052599</v>
      </c>
      <c r="E15">
        <v>2</v>
      </c>
      <c r="F15">
        <v>42.1800421800422</v>
      </c>
      <c r="G15">
        <v>1.1000000000000001</v>
      </c>
      <c r="H15">
        <v>46.398046398046397</v>
      </c>
    </row>
    <row r="16" spans="1:8" x14ac:dyDescent="0.2">
      <c r="A16">
        <v>5.1142105263157898E-2</v>
      </c>
      <c r="B16" t="s">
        <v>55</v>
      </c>
      <c r="C16">
        <v>39.106720181125901</v>
      </c>
      <c r="D16">
        <v>2.0963815789473701</v>
      </c>
      <c r="E16">
        <v>2</v>
      </c>
      <c r="F16">
        <v>39.106720181125901</v>
      </c>
      <c r="G16">
        <v>1.1000000000000001</v>
      </c>
      <c r="H16">
        <v>43.0173921992385</v>
      </c>
    </row>
    <row r="17" spans="1:8" x14ac:dyDescent="0.2">
      <c r="A17">
        <v>5.4868421052631601E-2</v>
      </c>
      <c r="B17" t="s">
        <v>55</v>
      </c>
      <c r="C17">
        <v>36.450839328537199</v>
      </c>
      <c r="D17">
        <v>2.3292763157894698</v>
      </c>
      <c r="E17">
        <v>2</v>
      </c>
      <c r="F17">
        <v>36.450839328537199</v>
      </c>
      <c r="G17">
        <v>1.1000000000000001</v>
      </c>
      <c r="H17">
        <v>40.095923261390901</v>
      </c>
    </row>
    <row r="18" spans="1:8" x14ac:dyDescent="0.2">
      <c r="A18">
        <v>5.8594736842105297E-2</v>
      </c>
      <c r="B18" t="s">
        <v>55</v>
      </c>
      <c r="C18">
        <v>34.132758465822299</v>
      </c>
      <c r="D18">
        <v>2.5621710526315802</v>
      </c>
      <c r="E18">
        <v>2</v>
      </c>
      <c r="F18">
        <v>34.132758465822299</v>
      </c>
      <c r="G18">
        <v>1.1000000000000001</v>
      </c>
      <c r="H18">
        <v>37.546034312404601</v>
      </c>
    </row>
    <row r="19" spans="1:8" x14ac:dyDescent="0.2">
      <c r="A19">
        <v>6.2321052631578902E-2</v>
      </c>
      <c r="B19" t="s">
        <v>55</v>
      </c>
      <c r="C19">
        <v>32.091884131407802</v>
      </c>
      <c r="D19">
        <v>2.7950657894736799</v>
      </c>
      <c r="E19">
        <v>2</v>
      </c>
      <c r="F19">
        <v>32.091884131407802</v>
      </c>
      <c r="G19">
        <v>1.1000000000000001</v>
      </c>
      <c r="H19">
        <v>35.301072544548603</v>
      </c>
    </row>
    <row r="20" spans="1:8" x14ac:dyDescent="0.2">
      <c r="A20">
        <v>6.6047368421052605E-2</v>
      </c>
      <c r="B20" t="s">
        <v>55</v>
      </c>
      <c r="C20">
        <v>30.281297314527102</v>
      </c>
      <c r="D20">
        <v>3.0279605263157898</v>
      </c>
      <c r="E20">
        <v>2</v>
      </c>
      <c r="F20">
        <v>30.281297314527102</v>
      </c>
      <c r="G20">
        <v>1.1000000000000001</v>
      </c>
      <c r="H20">
        <v>33.309427045979803</v>
      </c>
    </row>
    <row r="21" spans="1:8" x14ac:dyDescent="0.2">
      <c r="A21">
        <v>6.9773684210526293E-2</v>
      </c>
      <c r="B21" t="s">
        <v>55</v>
      </c>
      <c r="C21">
        <v>28.664101983857599</v>
      </c>
      <c r="D21">
        <v>3.26085526315789</v>
      </c>
      <c r="E21">
        <v>2</v>
      </c>
      <c r="F21">
        <v>28.664101983857599</v>
      </c>
      <c r="G21">
        <v>1.1000000000000001</v>
      </c>
      <c r="H21">
        <v>31.530512182243299</v>
      </c>
    </row>
    <row r="22" spans="1:8" x14ac:dyDescent="0.2">
      <c r="A22">
        <v>7.3499999999999996E-2</v>
      </c>
      <c r="B22" t="s">
        <v>55</v>
      </c>
      <c r="C22">
        <v>27.210884353741498</v>
      </c>
      <c r="D22">
        <v>3.4937499999999999</v>
      </c>
      <c r="E22">
        <v>2</v>
      </c>
      <c r="F22">
        <v>27.210884353741498</v>
      </c>
      <c r="G22">
        <v>1.1000000000000001</v>
      </c>
      <c r="H22">
        <v>29.931972789115601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62"/>
  <sheetViews>
    <sheetView topLeftCell="A40" zoomScaleNormal="100" workbookViewId="0">
      <selection activeCell="C3" sqref="C3"/>
    </sheetView>
  </sheetViews>
  <sheetFormatPr baseColWidth="10" defaultColWidth="11.5703125" defaultRowHeight="12.75" x14ac:dyDescent="0.2"/>
  <cols>
    <col min="1" max="1" width="15" customWidth="1"/>
    <col min="2" max="2" width="10.28515625" customWidth="1"/>
    <col min="3" max="3" width="18.85546875" customWidth="1"/>
    <col min="4" max="4" width="22.28515625" customWidth="1"/>
    <col min="5" max="5" width="17.28515625" customWidth="1"/>
    <col min="6" max="6" width="19.28515625" customWidth="1"/>
    <col min="7" max="7" width="22.5703125" customWidth="1"/>
    <col min="8" max="8" width="17.7109375" customWidth="1"/>
  </cols>
  <sheetData>
    <row r="1" spans="1:8" x14ac:dyDescent="0.2">
      <c r="A1" t="s">
        <v>46</v>
      </c>
    </row>
    <row r="2" spans="1:8" x14ac:dyDescent="0.2">
      <c r="A2" t="s">
        <v>56</v>
      </c>
      <c r="B2" t="s">
        <v>48</v>
      </c>
      <c r="C2" t="s">
        <v>49</v>
      </c>
      <c r="D2" t="s">
        <v>50</v>
      </c>
      <c r="E2" t="s">
        <v>51</v>
      </c>
      <c r="F2" t="s">
        <v>52</v>
      </c>
      <c r="G2" t="s">
        <v>53</v>
      </c>
      <c r="H2" t="s">
        <v>54</v>
      </c>
    </row>
    <row r="3" spans="1:8" x14ac:dyDescent="0.2">
      <c r="A3">
        <v>5</v>
      </c>
      <c r="B3" t="s">
        <v>55</v>
      </c>
      <c r="C3">
        <v>4.4727369426053301</v>
      </c>
      <c r="D3">
        <v>1.7883762036660901E-2</v>
      </c>
      <c r="E3">
        <v>7.8720170189853805E-2</v>
      </c>
      <c r="F3">
        <v>4.4727369426053301</v>
      </c>
      <c r="G3">
        <v>1.1000000000000001</v>
      </c>
      <c r="H3">
        <v>4.92001063686586</v>
      </c>
    </row>
    <row r="4" spans="1:8" x14ac:dyDescent="0.2">
      <c r="A4">
        <v>10</v>
      </c>
      <c r="B4" t="s">
        <v>55</v>
      </c>
      <c r="C4">
        <v>8.9424257329018904</v>
      </c>
      <c r="D4">
        <v>1.82648085303047E-2</v>
      </c>
      <c r="E4">
        <v>0.15738669289907301</v>
      </c>
      <c r="F4">
        <v>8.9424257329018904</v>
      </c>
      <c r="G4">
        <v>1.1000000000000001</v>
      </c>
      <c r="H4">
        <v>9.8366683061920792</v>
      </c>
    </row>
    <row r="5" spans="1:8" x14ac:dyDescent="0.2">
      <c r="A5">
        <v>15</v>
      </c>
      <c r="B5" t="s">
        <v>55</v>
      </c>
      <c r="C5">
        <v>13.408677147109801</v>
      </c>
      <c r="D5">
        <v>1.86785866667868E-2</v>
      </c>
      <c r="E5">
        <v>0.235992717789132</v>
      </c>
      <c r="F5">
        <v>13.408677147109801</v>
      </c>
      <c r="G5">
        <v>1.1000000000000001</v>
      </c>
      <c r="H5">
        <v>14.7495448618207</v>
      </c>
    </row>
    <row r="6" spans="1:8" x14ac:dyDescent="0.2">
      <c r="A6">
        <v>20</v>
      </c>
      <c r="B6" t="s">
        <v>55</v>
      </c>
      <c r="C6">
        <v>17.871034193949601</v>
      </c>
      <c r="D6">
        <v>1.9129412598360301E-2</v>
      </c>
      <c r="E6">
        <v>0.31453020181351299</v>
      </c>
      <c r="F6">
        <v>17.871034193949601</v>
      </c>
      <c r="G6">
        <v>1.1000000000000001</v>
      </c>
      <c r="H6">
        <v>19.6581376133445</v>
      </c>
    </row>
    <row r="7" spans="1:8" x14ac:dyDescent="0.2">
      <c r="A7">
        <v>25</v>
      </c>
      <c r="B7" t="s">
        <v>55</v>
      </c>
      <c r="C7">
        <v>22.3289570492149</v>
      </c>
      <c r="D7">
        <v>1.9622378461201899E-2</v>
      </c>
      <c r="E7">
        <v>0.39298964406618198</v>
      </c>
      <c r="F7">
        <v>22.3289570492149</v>
      </c>
      <c r="G7">
        <v>1.1000000000000001</v>
      </c>
      <c r="H7">
        <v>24.5618527541364</v>
      </c>
    </row>
    <row r="8" spans="1:8" x14ac:dyDescent="0.2">
      <c r="A8">
        <v>30</v>
      </c>
      <c r="B8" t="s">
        <v>55</v>
      </c>
      <c r="C8">
        <v>26.7818038922479</v>
      </c>
      <c r="D8">
        <v>2.0163530458962801E-2</v>
      </c>
      <c r="E8">
        <v>0.47135974850356299</v>
      </c>
      <c r="F8">
        <v>26.7818038922479</v>
      </c>
      <c r="G8">
        <v>1.1000000000000001</v>
      </c>
      <c r="H8">
        <v>29.4599842814727</v>
      </c>
    </row>
    <row r="9" spans="1:8" x14ac:dyDescent="0.2">
      <c r="A9">
        <v>35</v>
      </c>
      <c r="B9" t="s">
        <v>55</v>
      </c>
      <c r="C9">
        <v>31.228806321767799</v>
      </c>
      <c r="D9">
        <v>2.07600969238299E-2</v>
      </c>
      <c r="E9">
        <v>0.54962699126311299</v>
      </c>
      <c r="F9">
        <v>31.228806321767799</v>
      </c>
      <c r="G9">
        <v>1.1000000000000001</v>
      </c>
      <c r="H9">
        <v>34.351686953944601</v>
      </c>
    </row>
    <row r="10" spans="1:8" x14ac:dyDescent="0.2">
      <c r="A10">
        <v>40</v>
      </c>
      <c r="B10" t="s">
        <v>55</v>
      </c>
      <c r="C10">
        <v>35.669037534526403</v>
      </c>
      <c r="D10">
        <v>2.1420782976871999E-2</v>
      </c>
      <c r="E10">
        <v>0.62777506060766397</v>
      </c>
      <c r="F10">
        <v>35.669037534526403</v>
      </c>
      <c r="G10">
        <v>1.1000000000000001</v>
      </c>
      <c r="H10">
        <v>39.235941287979003</v>
      </c>
    </row>
    <row r="11" spans="1:8" x14ac:dyDescent="0.2">
      <c r="A11">
        <v>45</v>
      </c>
      <c r="B11" t="s">
        <v>55</v>
      </c>
      <c r="C11">
        <v>40.101370747471897</v>
      </c>
      <c r="D11">
        <v>2.2156154795206499E-2</v>
      </c>
      <c r="E11">
        <v>0.70578412515550504</v>
      </c>
      <c r="F11">
        <v>40.101370747471897</v>
      </c>
      <c r="G11">
        <v>1.1000000000000001</v>
      </c>
      <c r="H11">
        <v>44.111507822219103</v>
      </c>
    </row>
    <row r="12" spans="1:8" x14ac:dyDescent="0.2">
      <c r="A12">
        <v>50</v>
      </c>
      <c r="B12" t="s">
        <v>55</v>
      </c>
      <c r="C12">
        <v>44.524424334884003</v>
      </c>
      <c r="D12">
        <v>2.2979145646718602E-2</v>
      </c>
      <c r="E12">
        <v>0.78362986829395798</v>
      </c>
      <c r="F12">
        <v>44.524424334884003</v>
      </c>
      <c r="G12">
        <v>1.1000000000000001</v>
      </c>
      <c r="H12">
        <v>48.976866768372403</v>
      </c>
    </row>
    <row r="13" spans="1:8" x14ac:dyDescent="0.2">
      <c r="A13">
        <v>55</v>
      </c>
      <c r="B13" t="s">
        <v>55</v>
      </c>
      <c r="C13">
        <v>48.936488689704298</v>
      </c>
      <c r="D13">
        <v>2.3905729091907298E-2</v>
      </c>
      <c r="E13">
        <v>0.86128220093879604</v>
      </c>
      <c r="F13">
        <v>48.936488689704298</v>
      </c>
      <c r="G13">
        <v>1.1000000000000001</v>
      </c>
      <c r="H13">
        <v>53.830137558674799</v>
      </c>
    </row>
    <row r="14" spans="1:8" x14ac:dyDescent="0.2">
      <c r="A14">
        <v>60</v>
      </c>
      <c r="B14" t="s">
        <v>55</v>
      </c>
      <c r="C14">
        <v>53.335427682292497</v>
      </c>
      <c r="D14">
        <v>2.4955824061388798E-2</v>
      </c>
      <c r="E14">
        <v>0.93870352720834804</v>
      </c>
      <c r="F14">
        <v>53.335427682292497</v>
      </c>
      <c r="G14">
        <v>1.1000000000000001</v>
      </c>
      <c r="H14">
        <v>58.668970450521797</v>
      </c>
    </row>
    <row r="15" spans="1:8" x14ac:dyDescent="0.2">
      <c r="A15">
        <v>65</v>
      </c>
      <c r="B15" t="s">
        <v>55</v>
      </c>
      <c r="C15">
        <v>57.718544448231398</v>
      </c>
      <c r="D15">
        <v>2.6154524882369402E-2</v>
      </c>
      <c r="E15">
        <v>1.0158463822888699</v>
      </c>
      <c r="F15">
        <v>57.718544448231398</v>
      </c>
      <c r="G15">
        <v>1.1000000000000001</v>
      </c>
      <c r="H15">
        <v>63.490398893054603</v>
      </c>
    </row>
    <row r="16" spans="1:8" x14ac:dyDescent="0.2">
      <c r="A16">
        <v>70</v>
      </c>
      <c r="B16" t="s">
        <v>55</v>
      </c>
      <c r="C16">
        <v>62.082396594866204</v>
      </c>
      <c r="D16">
        <v>2.75337912098024E-2</v>
      </c>
      <c r="E16">
        <v>1.09265018006964</v>
      </c>
      <c r="F16">
        <v>62.082396594866204</v>
      </c>
      <c r="G16">
        <v>1.1000000000000001</v>
      </c>
      <c r="H16">
        <v>68.290636254352805</v>
      </c>
    </row>
    <row r="17" spans="1:8" x14ac:dyDescent="0.2">
      <c r="A17">
        <v>75</v>
      </c>
      <c r="B17" t="s">
        <v>55</v>
      </c>
      <c r="C17">
        <v>66.422539051489096</v>
      </c>
      <c r="D17">
        <v>2.9134794769917999E-2</v>
      </c>
      <c r="E17">
        <v>1.1690366873062099</v>
      </c>
      <c r="F17">
        <v>66.422539051489096</v>
      </c>
      <c r="G17">
        <v>1.1000000000000001</v>
      </c>
      <c r="H17">
        <v>73.064792956638001</v>
      </c>
    </row>
    <row r="18" spans="1:8" x14ac:dyDescent="0.2">
      <c r="A18">
        <v>80</v>
      </c>
      <c r="B18" t="s">
        <v>55</v>
      </c>
      <c r="C18">
        <v>70.733162690130101</v>
      </c>
      <c r="D18">
        <v>3.10112111127612E-2</v>
      </c>
      <c r="E18">
        <v>1.24490366334629</v>
      </c>
      <c r="F18">
        <v>70.733162690130101</v>
      </c>
      <c r="G18">
        <v>1.1000000000000001</v>
      </c>
      <c r="H18">
        <v>77.806478959143107</v>
      </c>
    </row>
    <row r="19" spans="1:8" x14ac:dyDescent="0.2">
      <c r="A19">
        <v>85</v>
      </c>
      <c r="B19" t="s">
        <v>55</v>
      </c>
      <c r="C19">
        <v>75.006582227199203</v>
      </c>
      <c r="D19">
        <v>3.3233877295331199E-2</v>
      </c>
      <c r="E19">
        <v>1.32011584719871</v>
      </c>
      <c r="F19">
        <v>75.006582227199203</v>
      </c>
      <c r="G19">
        <v>1.1000000000000001</v>
      </c>
      <c r="H19">
        <v>82.507240449919095</v>
      </c>
    </row>
    <row r="20" spans="1:8" x14ac:dyDescent="0.2">
      <c r="A20">
        <v>90</v>
      </c>
      <c r="B20" t="s">
        <v>55</v>
      </c>
      <c r="C20">
        <v>79.232506507025903</v>
      </c>
      <c r="D20">
        <v>3.5897423515426997E-2</v>
      </c>
      <c r="E20">
        <v>1.39449211452366</v>
      </c>
      <c r="F20">
        <v>79.232506507025903</v>
      </c>
      <c r="G20">
        <v>1.1000000000000001</v>
      </c>
      <c r="H20">
        <v>87.155757157728502</v>
      </c>
    </row>
    <row r="21" spans="1:8" x14ac:dyDescent="0.2">
      <c r="A21">
        <v>95</v>
      </c>
      <c r="B21" t="s">
        <v>55</v>
      </c>
      <c r="C21">
        <v>83.396997906105</v>
      </c>
      <c r="D21">
        <v>3.9129733506217498E-2</v>
      </c>
      <c r="E21">
        <v>1.4677871631474499</v>
      </c>
      <c r="F21">
        <v>83.396997906105</v>
      </c>
      <c r="G21">
        <v>1.1000000000000001</v>
      </c>
      <c r="H21">
        <v>91.736697696715595</v>
      </c>
    </row>
    <row r="22" spans="1:8" x14ac:dyDescent="0.2">
      <c r="A22">
        <v>100</v>
      </c>
      <c r="B22" t="s">
        <v>55</v>
      </c>
      <c r="C22">
        <v>87.480999475545502</v>
      </c>
      <c r="D22">
        <v>4.3105366874026198E-2</v>
      </c>
      <c r="E22">
        <v>1.5396655907696</v>
      </c>
      <c r="F22">
        <v>87.480999475545502</v>
      </c>
      <c r="G22">
        <v>1.1000000000000001</v>
      </c>
      <c r="H22">
        <v>96.229099423100095</v>
      </c>
    </row>
    <row r="23" spans="1:8" x14ac:dyDescent="0.2">
      <c r="A23">
        <v>105</v>
      </c>
      <c r="B23" t="s">
        <v>55</v>
      </c>
      <c r="C23">
        <v>91.458295433049202</v>
      </c>
      <c r="D23">
        <v>4.8064257078394998E-2</v>
      </c>
      <c r="E23">
        <v>1.60966599962167</v>
      </c>
      <c r="F23">
        <v>91.458295433049202</v>
      </c>
      <c r="G23">
        <v>1.1000000000000001</v>
      </c>
      <c r="H23">
        <v>100.604124976354</v>
      </c>
    </row>
    <row r="24" spans="1:8" x14ac:dyDescent="0.2">
      <c r="A24">
        <v>110</v>
      </c>
      <c r="B24" t="s">
        <v>55</v>
      </c>
      <c r="C24">
        <v>95.292821175935899</v>
      </c>
      <c r="D24">
        <v>5.4336692340241702E-2</v>
      </c>
      <c r="E24">
        <v>1.6771536526964701</v>
      </c>
      <c r="F24">
        <v>95.292821175935899</v>
      </c>
      <c r="G24">
        <v>1.1000000000000001</v>
      </c>
      <c r="H24">
        <v>104.82210329353001</v>
      </c>
    </row>
    <row r="25" spans="1:8" x14ac:dyDescent="0.2">
      <c r="A25">
        <v>115</v>
      </c>
      <c r="B25" t="s">
        <v>55</v>
      </c>
      <c r="C25">
        <v>98.935468882773904</v>
      </c>
      <c r="D25">
        <v>6.2373831130881401E-2</v>
      </c>
      <c r="E25">
        <v>1.74126425233682</v>
      </c>
      <c r="F25">
        <v>98.935468882773904</v>
      </c>
      <c r="G25">
        <v>1.1000000000000001</v>
      </c>
      <c r="H25">
        <v>108.829015771051</v>
      </c>
    </row>
    <row r="26" spans="1:8" x14ac:dyDescent="0.2">
      <c r="A26">
        <v>120</v>
      </c>
      <c r="B26" t="s">
        <v>55</v>
      </c>
      <c r="C26">
        <v>102.321170660573</v>
      </c>
      <c r="D26">
        <v>7.2777825207579305E-2</v>
      </c>
      <c r="E26">
        <v>1.8008526036260799</v>
      </c>
      <c r="F26">
        <v>102.321170660573</v>
      </c>
      <c r="G26">
        <v>1.1000000000000001</v>
      </c>
      <c r="H26">
        <v>112.55328772663</v>
      </c>
    </row>
    <row r="27" spans="1:8" x14ac:dyDescent="0.2">
      <c r="A27">
        <v>125</v>
      </c>
      <c r="B27" t="s">
        <v>55</v>
      </c>
      <c r="C27">
        <v>105.36838651839101</v>
      </c>
      <c r="D27">
        <v>8.6314075125198897E-2</v>
      </c>
      <c r="E27">
        <v>1.85448360272369</v>
      </c>
      <c r="F27">
        <v>105.36838651839101</v>
      </c>
      <c r="G27">
        <v>1.1000000000000001</v>
      </c>
      <c r="H27">
        <v>115.90522517023101</v>
      </c>
    </row>
    <row r="28" spans="1:8" x14ac:dyDescent="0.2">
      <c r="A28">
        <v>130</v>
      </c>
      <c r="B28" t="s">
        <v>55</v>
      </c>
      <c r="C28">
        <v>107.985157200088</v>
      </c>
      <c r="D28">
        <v>0.10386915545365601</v>
      </c>
      <c r="E28">
        <v>1.9005387667215501</v>
      </c>
      <c r="F28">
        <v>107.985157200088</v>
      </c>
      <c r="G28">
        <v>1.1000000000000001</v>
      </c>
      <c r="H28">
        <v>118.783672920097</v>
      </c>
    </row>
    <row r="29" spans="1:8" x14ac:dyDescent="0.2">
      <c r="A29">
        <v>135</v>
      </c>
      <c r="B29" t="s">
        <v>55</v>
      </c>
      <c r="C29">
        <v>110.08703411901401</v>
      </c>
      <c r="D29">
        <v>0.12630245314859301</v>
      </c>
      <c r="E29">
        <v>1.93753180049465</v>
      </c>
      <c r="F29">
        <v>110.08703411901401</v>
      </c>
      <c r="G29">
        <v>1.1000000000000001</v>
      </c>
      <c r="H29">
        <v>121.095737530916</v>
      </c>
    </row>
    <row r="30" spans="1:8" x14ac:dyDescent="0.2">
      <c r="A30">
        <v>140</v>
      </c>
      <c r="B30" t="s">
        <v>55</v>
      </c>
      <c r="C30">
        <v>111.62801159089599</v>
      </c>
      <c r="D30">
        <v>0.154165491302342</v>
      </c>
      <c r="E30">
        <v>1.96465300399978</v>
      </c>
      <c r="F30">
        <v>111.62801159089599</v>
      </c>
      <c r="G30">
        <v>1.1000000000000001</v>
      </c>
      <c r="H30">
        <v>122.790812749986</v>
      </c>
    </row>
    <row r="31" spans="1:8" x14ac:dyDescent="0.2">
      <c r="A31">
        <v>145</v>
      </c>
      <c r="B31" t="s">
        <v>55</v>
      </c>
      <c r="C31">
        <v>112.63209060405499</v>
      </c>
      <c r="D31">
        <v>0.18737732934151399</v>
      </c>
      <c r="E31">
        <v>1.98232479463137</v>
      </c>
      <c r="F31">
        <v>112.63209060405499</v>
      </c>
      <c r="G31">
        <v>1.1000000000000001</v>
      </c>
      <c r="H31">
        <v>123.89529966446101</v>
      </c>
    </row>
    <row r="32" spans="1:8" x14ac:dyDescent="0.2">
      <c r="A32">
        <v>150</v>
      </c>
      <c r="B32" t="s">
        <v>55</v>
      </c>
      <c r="C32">
        <v>113.199508688252</v>
      </c>
      <c r="D32">
        <v>0.225094090408961</v>
      </c>
      <c r="E32">
        <v>1.9923113529132299</v>
      </c>
      <c r="F32">
        <v>113.199508688252</v>
      </c>
      <c r="G32">
        <v>1.1000000000000001</v>
      </c>
      <c r="H32">
        <v>124.519459557077</v>
      </c>
    </row>
    <row r="33" spans="1:8" x14ac:dyDescent="0.2">
      <c r="A33">
        <v>155</v>
      </c>
      <c r="B33" t="s">
        <v>55</v>
      </c>
      <c r="C33">
        <v>113.47270330876199</v>
      </c>
      <c r="D33">
        <v>0.26596728094369498</v>
      </c>
      <c r="E33">
        <v>1.9971195782342099</v>
      </c>
      <c r="F33">
        <v>113.47270330876199</v>
      </c>
      <c r="G33">
        <v>1.1000000000000001</v>
      </c>
      <c r="H33">
        <v>124.81997363963799</v>
      </c>
    </row>
    <row r="34" spans="1:8" x14ac:dyDescent="0.2">
      <c r="A34">
        <v>160</v>
      </c>
      <c r="B34" t="s">
        <v>55</v>
      </c>
      <c r="C34">
        <v>113.58377292668</v>
      </c>
      <c r="D34">
        <v>0.30865192163745703</v>
      </c>
      <c r="E34">
        <v>1.99907440350956</v>
      </c>
      <c r="F34">
        <v>113.58377292668</v>
      </c>
      <c r="G34">
        <v>1.1000000000000001</v>
      </c>
      <c r="H34">
        <v>124.94215021934799</v>
      </c>
    </row>
    <row r="35" spans="1:8" x14ac:dyDescent="0.2">
      <c r="A35">
        <v>165</v>
      </c>
      <c r="B35" t="s">
        <v>55</v>
      </c>
      <c r="C35">
        <v>113.621862454254</v>
      </c>
      <c r="D35">
        <v>0.35218531395251201</v>
      </c>
      <c r="E35">
        <v>1.9997447791948699</v>
      </c>
      <c r="F35">
        <v>113.621862454254</v>
      </c>
      <c r="G35">
        <v>1.1000000000000001</v>
      </c>
      <c r="H35">
        <v>124.98404869967899</v>
      </c>
    </row>
    <row r="36" spans="1:8" x14ac:dyDescent="0.2">
      <c r="A36">
        <v>170</v>
      </c>
      <c r="B36" t="s">
        <v>55</v>
      </c>
      <c r="C36">
        <v>113.632922846307</v>
      </c>
      <c r="D36">
        <v>0.39604529868453298</v>
      </c>
      <c r="E36">
        <v>1.9999394420950001</v>
      </c>
      <c r="F36">
        <v>113.632922846307</v>
      </c>
      <c r="G36">
        <v>1.1000000000000001</v>
      </c>
      <c r="H36">
        <v>124.996215130938</v>
      </c>
    </row>
    <row r="37" spans="1:8" x14ac:dyDescent="0.2">
      <c r="A37">
        <v>175</v>
      </c>
      <c r="B37" t="s">
        <v>55</v>
      </c>
      <c r="C37">
        <v>113.635658416482</v>
      </c>
      <c r="D37">
        <v>0.44000955719914497</v>
      </c>
      <c r="E37">
        <v>1.9999875881300899</v>
      </c>
      <c r="F37">
        <v>113.635658416482</v>
      </c>
      <c r="G37">
        <v>1.1000000000000001</v>
      </c>
      <c r="H37">
        <v>124.99922425813</v>
      </c>
    </row>
    <row r="38" spans="1:8" x14ac:dyDescent="0.2">
      <c r="A38">
        <v>180</v>
      </c>
      <c r="B38" t="s">
        <v>55</v>
      </c>
      <c r="C38">
        <v>113.636238281739</v>
      </c>
      <c r="D38">
        <v>0.48400174734511497</v>
      </c>
      <c r="E38">
        <v>1.9999977937586</v>
      </c>
      <c r="F38">
        <v>113.636238281739</v>
      </c>
      <c r="G38">
        <v>1.1000000000000001</v>
      </c>
      <c r="H38">
        <v>124.999862109913</v>
      </c>
    </row>
    <row r="39" spans="1:8" x14ac:dyDescent="0.2">
      <c r="A39">
        <v>185</v>
      </c>
      <c r="B39" t="s">
        <v>55</v>
      </c>
      <c r="C39">
        <v>113.63634423636999</v>
      </c>
      <c r="D39">
        <v>0.52800027793211002</v>
      </c>
      <c r="E39">
        <v>1.9999996585601201</v>
      </c>
      <c r="F39">
        <v>113.63634423636999</v>
      </c>
      <c r="G39">
        <v>1.1000000000000001</v>
      </c>
      <c r="H39">
        <v>124.999978660008</v>
      </c>
    </row>
    <row r="40" spans="1:8" x14ac:dyDescent="0.2">
      <c r="A40">
        <v>190</v>
      </c>
      <c r="B40" t="s">
        <v>55</v>
      </c>
      <c r="C40">
        <v>113.63636101259</v>
      </c>
      <c r="D40">
        <v>0.57200003860515702</v>
      </c>
      <c r="E40">
        <v>1.99999995382158</v>
      </c>
      <c r="F40">
        <v>113.63636101259</v>
      </c>
      <c r="G40">
        <v>1.1000000000000001</v>
      </c>
      <c r="H40">
        <v>124.99999711384901</v>
      </c>
    </row>
    <row r="41" spans="1:8" x14ac:dyDescent="0.2">
      <c r="A41">
        <v>195</v>
      </c>
      <c r="B41" t="s">
        <v>55</v>
      </c>
      <c r="C41">
        <v>113.636363325156</v>
      </c>
      <c r="D41">
        <v>0.61600000469949101</v>
      </c>
      <c r="E41">
        <v>1.99999999452274</v>
      </c>
      <c r="F41">
        <v>113.636363325156</v>
      </c>
      <c r="G41">
        <v>1.1000000000000001</v>
      </c>
      <c r="H41">
        <v>124.999999657671</v>
      </c>
    </row>
    <row r="42" spans="1:8" x14ac:dyDescent="0.2">
      <c r="A42">
        <v>200</v>
      </c>
      <c r="B42" t="s">
        <v>55</v>
      </c>
      <c r="C42">
        <v>113.636363603882</v>
      </c>
      <c r="D42">
        <v>0.66000000050306995</v>
      </c>
      <c r="E42">
        <v>1.99999999942833</v>
      </c>
      <c r="F42">
        <v>113.636363603882</v>
      </c>
      <c r="G42">
        <v>1.1000000000000001</v>
      </c>
      <c r="H42">
        <v>124.999999964271</v>
      </c>
    </row>
    <row r="43" spans="1:8" x14ac:dyDescent="0.2">
      <c r="A43">
        <v>205</v>
      </c>
      <c r="B43" t="s">
        <v>55</v>
      </c>
      <c r="C43">
        <v>113.636363633371</v>
      </c>
      <c r="D43">
        <v>0.70400000004750896</v>
      </c>
      <c r="E43">
        <v>1.9999999999473299</v>
      </c>
      <c r="F43">
        <v>113.636363633371</v>
      </c>
      <c r="G43">
        <v>1.1000000000000001</v>
      </c>
      <c r="H43">
        <v>124.999999996708</v>
      </c>
    </row>
    <row r="44" spans="1:8" x14ac:dyDescent="0.2">
      <c r="A44">
        <v>210</v>
      </c>
      <c r="B44" t="s">
        <v>55</v>
      </c>
      <c r="C44">
        <v>113.636363636119</v>
      </c>
      <c r="D44">
        <v>0.74800000000397104</v>
      </c>
      <c r="E44">
        <v>1.9999999999957001</v>
      </c>
      <c r="F44">
        <v>113.636363636119</v>
      </c>
      <c r="G44">
        <v>1.1000000000000001</v>
      </c>
      <c r="H44">
        <v>124.999999999731</v>
      </c>
    </row>
    <row r="45" spans="1:8" x14ac:dyDescent="0.2">
      <c r="A45">
        <v>215</v>
      </c>
      <c r="B45" t="s">
        <v>55</v>
      </c>
      <c r="C45">
        <v>113.636363636346</v>
      </c>
      <c r="D45">
        <v>0.79200000000029502</v>
      </c>
      <c r="E45">
        <v>1.99999999999969</v>
      </c>
      <c r="F45">
        <v>113.636363636346</v>
      </c>
      <c r="G45">
        <v>1.1000000000000001</v>
      </c>
      <c r="H45">
        <v>124.999999999981</v>
      </c>
    </row>
    <row r="46" spans="1:8" x14ac:dyDescent="0.2">
      <c r="A46">
        <v>220</v>
      </c>
      <c r="B46" t="s">
        <v>55</v>
      </c>
      <c r="C46">
        <v>113.63636363636201</v>
      </c>
      <c r="D46">
        <v>0.83600000000001995</v>
      </c>
      <c r="E46">
        <v>1.99999999999998</v>
      </c>
      <c r="F46">
        <v>113.63636363636201</v>
      </c>
      <c r="G46">
        <v>1.1000000000000001</v>
      </c>
      <c r="H46">
        <v>124.99999999999901</v>
      </c>
    </row>
    <row r="47" spans="1:8" x14ac:dyDescent="0.2">
      <c r="A47">
        <v>225</v>
      </c>
      <c r="B47" t="s">
        <v>55</v>
      </c>
      <c r="C47">
        <v>113.636363636364</v>
      </c>
      <c r="D47">
        <v>0.880000000000001</v>
      </c>
      <c r="E47">
        <v>2</v>
      </c>
      <c r="F47">
        <v>113.636363636364</v>
      </c>
      <c r="G47">
        <v>1.1000000000000001</v>
      </c>
      <c r="H47">
        <v>125</v>
      </c>
    </row>
    <row r="48" spans="1:8" x14ac:dyDescent="0.2">
      <c r="A48">
        <v>230</v>
      </c>
      <c r="B48" t="s">
        <v>55</v>
      </c>
      <c r="C48">
        <v>113.636363636364</v>
      </c>
      <c r="D48">
        <v>0.92400000000000004</v>
      </c>
      <c r="E48">
        <v>2</v>
      </c>
      <c r="F48">
        <v>113.636363636364</v>
      </c>
      <c r="G48">
        <v>1.1000000000000001</v>
      </c>
      <c r="H48">
        <v>125</v>
      </c>
    </row>
    <row r="49" spans="1:8" x14ac:dyDescent="0.2">
      <c r="A49">
        <v>235</v>
      </c>
      <c r="B49" t="s">
        <v>55</v>
      </c>
      <c r="C49">
        <v>113.636363636364</v>
      </c>
      <c r="D49">
        <v>0.96799999999999997</v>
      </c>
      <c r="E49">
        <v>2</v>
      </c>
      <c r="F49">
        <v>113.636363636364</v>
      </c>
      <c r="G49">
        <v>1.1000000000000001</v>
      </c>
      <c r="H49">
        <v>125</v>
      </c>
    </row>
    <row r="50" spans="1:8" x14ac:dyDescent="0.2">
      <c r="A50">
        <v>240</v>
      </c>
      <c r="B50" t="s">
        <v>55</v>
      </c>
      <c r="C50">
        <v>113.636363636364</v>
      </c>
      <c r="D50">
        <v>1.012</v>
      </c>
      <c r="E50">
        <v>2</v>
      </c>
      <c r="F50">
        <v>113.636363636364</v>
      </c>
      <c r="G50">
        <v>1.1000000000000001</v>
      </c>
      <c r="H50">
        <v>125</v>
      </c>
    </row>
    <row r="51" spans="1:8" x14ac:dyDescent="0.2">
      <c r="A51">
        <v>245</v>
      </c>
      <c r="B51" t="s">
        <v>55</v>
      </c>
      <c r="C51">
        <v>113.636363636364</v>
      </c>
      <c r="D51">
        <v>1.056</v>
      </c>
      <c r="E51">
        <v>2</v>
      </c>
      <c r="F51">
        <v>113.636363636364</v>
      </c>
      <c r="G51">
        <v>1.1000000000000001</v>
      </c>
      <c r="H51">
        <v>125</v>
      </c>
    </row>
    <row r="52" spans="1:8" x14ac:dyDescent="0.2">
      <c r="A52">
        <v>250</v>
      </c>
      <c r="B52" t="s">
        <v>55</v>
      </c>
      <c r="C52">
        <v>113.636363636364</v>
      </c>
      <c r="D52">
        <v>1.1000000000000001</v>
      </c>
      <c r="E52">
        <v>2</v>
      </c>
      <c r="F52">
        <v>113.636363636364</v>
      </c>
      <c r="G52">
        <v>1.1000000000000001</v>
      </c>
      <c r="H52">
        <v>125</v>
      </c>
    </row>
    <row r="53" spans="1:8" x14ac:dyDescent="0.2">
      <c r="A53">
        <v>255</v>
      </c>
      <c r="B53" t="s">
        <v>55</v>
      </c>
      <c r="C53">
        <v>113.636363636364</v>
      </c>
      <c r="D53">
        <v>1.1439999999999999</v>
      </c>
      <c r="E53">
        <v>2</v>
      </c>
      <c r="F53">
        <v>113.636363636364</v>
      </c>
      <c r="G53">
        <v>1.1000000000000001</v>
      </c>
      <c r="H53">
        <v>125</v>
      </c>
    </row>
    <row r="54" spans="1:8" x14ac:dyDescent="0.2">
      <c r="A54">
        <v>260</v>
      </c>
      <c r="B54" t="s">
        <v>55</v>
      </c>
      <c r="C54">
        <v>113.636363636364</v>
      </c>
      <c r="D54">
        <v>1.1879999999999999</v>
      </c>
      <c r="E54">
        <v>2</v>
      </c>
      <c r="F54">
        <v>113.636363636364</v>
      </c>
      <c r="G54">
        <v>1.1000000000000001</v>
      </c>
      <c r="H54">
        <v>125</v>
      </c>
    </row>
    <row r="55" spans="1:8" x14ac:dyDescent="0.2">
      <c r="A55">
        <v>265</v>
      </c>
      <c r="B55" t="s">
        <v>55</v>
      </c>
      <c r="C55">
        <v>113.636363636364</v>
      </c>
      <c r="D55">
        <v>1.232</v>
      </c>
      <c r="E55">
        <v>2</v>
      </c>
      <c r="F55">
        <v>113.636363636364</v>
      </c>
      <c r="G55">
        <v>1.1000000000000001</v>
      </c>
      <c r="H55">
        <v>125</v>
      </c>
    </row>
    <row r="56" spans="1:8" x14ac:dyDescent="0.2">
      <c r="A56">
        <v>270</v>
      </c>
      <c r="B56" t="s">
        <v>55</v>
      </c>
      <c r="C56">
        <v>113.636363636364</v>
      </c>
      <c r="D56">
        <v>1.276</v>
      </c>
      <c r="E56">
        <v>2</v>
      </c>
      <c r="F56">
        <v>113.636363636364</v>
      </c>
      <c r="G56">
        <v>1.1000000000000001</v>
      </c>
      <c r="H56">
        <v>125</v>
      </c>
    </row>
    <row r="57" spans="1:8" x14ac:dyDescent="0.2">
      <c r="A57">
        <v>275</v>
      </c>
      <c r="B57" t="s">
        <v>55</v>
      </c>
      <c r="C57">
        <v>113.636363636364</v>
      </c>
      <c r="D57">
        <v>1.32</v>
      </c>
      <c r="E57">
        <v>2</v>
      </c>
      <c r="F57">
        <v>113.636363636364</v>
      </c>
      <c r="G57">
        <v>1.1000000000000001</v>
      </c>
      <c r="H57">
        <v>125</v>
      </c>
    </row>
    <row r="58" spans="1:8" x14ac:dyDescent="0.2">
      <c r="A58">
        <v>280</v>
      </c>
      <c r="B58" t="s">
        <v>55</v>
      </c>
      <c r="C58">
        <v>113.636363636364</v>
      </c>
      <c r="D58">
        <v>1.3640000000000001</v>
      </c>
      <c r="E58">
        <v>2</v>
      </c>
      <c r="F58">
        <v>113.636363636364</v>
      </c>
      <c r="G58">
        <v>1.1000000000000001</v>
      </c>
      <c r="H58">
        <v>125</v>
      </c>
    </row>
    <row r="59" spans="1:8" x14ac:dyDescent="0.2">
      <c r="A59">
        <v>285</v>
      </c>
      <c r="B59" t="s">
        <v>55</v>
      </c>
      <c r="C59">
        <v>113.636363636364</v>
      </c>
      <c r="D59">
        <v>1.4079999999999999</v>
      </c>
      <c r="E59">
        <v>2</v>
      </c>
      <c r="F59">
        <v>113.636363636364</v>
      </c>
      <c r="G59">
        <v>1.1000000000000001</v>
      </c>
      <c r="H59">
        <v>125</v>
      </c>
    </row>
    <row r="60" spans="1:8" x14ac:dyDescent="0.2">
      <c r="A60">
        <v>290</v>
      </c>
      <c r="B60" t="s">
        <v>55</v>
      </c>
      <c r="C60">
        <v>113.636363636364</v>
      </c>
      <c r="D60">
        <v>1.452</v>
      </c>
      <c r="E60">
        <v>2</v>
      </c>
      <c r="F60">
        <v>113.636363636364</v>
      </c>
      <c r="G60">
        <v>1.1000000000000001</v>
      </c>
      <c r="H60">
        <v>125</v>
      </c>
    </row>
    <row r="61" spans="1:8" x14ac:dyDescent="0.2">
      <c r="A61">
        <v>295</v>
      </c>
      <c r="B61" t="s">
        <v>55</v>
      </c>
      <c r="C61">
        <v>113.636363636364</v>
      </c>
      <c r="D61">
        <v>1.496</v>
      </c>
      <c r="E61">
        <v>2</v>
      </c>
      <c r="F61">
        <v>113.636363636364</v>
      </c>
      <c r="G61">
        <v>1.1000000000000001</v>
      </c>
      <c r="H61">
        <v>125</v>
      </c>
    </row>
    <row r="62" spans="1:8" x14ac:dyDescent="0.2">
      <c r="A62">
        <v>300</v>
      </c>
      <c r="B62" t="s">
        <v>55</v>
      </c>
      <c r="C62">
        <v>113.636363636364</v>
      </c>
      <c r="D62">
        <v>1.54</v>
      </c>
      <c r="E62">
        <v>2</v>
      </c>
      <c r="F62">
        <v>113.636363636364</v>
      </c>
      <c r="G62">
        <v>1.1000000000000001</v>
      </c>
      <c r="H62">
        <v>125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Tarea 1</vt:lpstr>
      <vt:lpstr>Hoja1</vt:lpstr>
      <vt:lpstr>jmva80</vt:lpstr>
      <vt:lpstr>jmva110</vt:lpstr>
      <vt:lpstr>jmva125</vt:lpstr>
      <vt:lpstr>jmvaOptimized</vt:lpstr>
    </vt:vector>
  </TitlesOfParts>
  <Company>Universidad de Oviedo (ATC)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Manuel García Vázquez</dc:creator>
  <dc:description/>
  <cp:lastModifiedBy>under</cp:lastModifiedBy>
  <cp:revision>3</cp:revision>
  <dcterms:created xsi:type="dcterms:W3CDTF">2007-01-17T17:11:28Z</dcterms:created>
  <dcterms:modified xsi:type="dcterms:W3CDTF">2022-11-02T09:19:40Z</dcterms:modified>
  <dc:language>en-US</dc:language>
</cp:coreProperties>
</file>