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373782\Projects\budgetr\inst\extdata\"/>
    </mc:Choice>
  </mc:AlternateContent>
  <bookViews>
    <workbookView xWindow="0" yWindow="0" windowWidth="38400" windowHeight="17745" activeTab="4"/>
  </bookViews>
  <sheets>
    <sheet name="mspi" sheetId="1" r:id="rId1"/>
    <sheet name="cpi" sheetId="3" r:id="rId2"/>
    <sheet name="corp_tax" sheetId="4" r:id="rId3"/>
    <sheet name="prop_tax" sheetId="6" r:id="rId4"/>
    <sheet name="gov_trans" sheetId="7" r:id="rId5"/>
    <sheet name="earnings" sheetId="5" r:id="rId6"/>
    <sheet name="source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7" l="1"/>
  <c r="A8" i="7"/>
  <c r="A9" i="7" s="1"/>
  <c r="A10" i="7" s="1"/>
  <c r="A11" i="7" s="1"/>
  <c r="A12" i="7" s="1"/>
  <c r="A13" i="7" s="1"/>
  <c r="A7" i="7"/>
  <c r="E6" i="7"/>
  <c r="E5" i="7"/>
  <c r="E4" i="7"/>
  <c r="E3" i="7"/>
  <c r="E2" i="7"/>
  <c r="C4" i="7"/>
  <c r="C3" i="7"/>
  <c r="B6" i="6"/>
  <c r="B7" i="6" s="1"/>
  <c r="B8" i="6" s="1"/>
  <c r="B9" i="6" s="1"/>
  <c r="B10" i="6" s="1"/>
  <c r="B11" i="6" s="1"/>
  <c r="B12" i="6" s="1"/>
  <c r="B13" i="6" s="1"/>
  <c r="B14" i="6" s="1"/>
  <c r="B5" i="6"/>
  <c r="C5" i="6" s="1"/>
  <c r="C4" i="6"/>
  <c r="C3" i="6"/>
  <c r="C6" i="7" l="1"/>
  <c r="C5" i="7"/>
  <c r="B68" i="5"/>
  <c r="B67" i="5"/>
  <c r="B66" i="5"/>
  <c r="B65" i="5"/>
  <c r="B64" i="5"/>
  <c r="B63" i="5"/>
  <c r="B62" i="5"/>
  <c r="B61" i="5"/>
  <c r="B60" i="5"/>
  <c r="B59" i="5"/>
  <c r="B58" i="5"/>
  <c r="A59" i="5"/>
  <c r="A60" i="5" s="1"/>
  <c r="A61" i="5" s="1"/>
  <c r="A62" i="5" s="1"/>
  <c r="A63" i="5" s="1"/>
  <c r="A64" i="5" s="1"/>
  <c r="A65" i="5" s="1"/>
  <c r="A66" i="5" s="1"/>
  <c r="A67" i="5" s="1"/>
  <c r="A68" i="5" s="1"/>
  <c r="A58" i="5"/>
  <c r="A12" i="3"/>
  <c r="A13" i="3" s="1"/>
  <c r="A14" i="3" s="1"/>
  <c r="A15" i="3" s="1"/>
  <c r="A16" i="3" s="1"/>
  <c r="A17" i="3" s="1"/>
  <c r="A13" i="1"/>
  <c r="A14" i="1" s="1"/>
  <c r="A15" i="1" s="1"/>
  <c r="A16" i="1" s="1"/>
  <c r="A17" i="1" s="1"/>
  <c r="A12" i="1"/>
  <c r="C14" i="1"/>
  <c r="C15" i="1" s="1"/>
  <c r="C16" i="1" s="1"/>
  <c r="C17" i="1" s="1"/>
  <c r="C13" i="1"/>
  <c r="C6" i="6" l="1"/>
  <c r="C7" i="6" l="1"/>
  <c r="C8" i="6" l="1"/>
  <c r="C9" i="6" l="1"/>
  <c r="C10" i="6" l="1"/>
  <c r="C11" i="6" l="1"/>
  <c r="C12" i="6" l="1"/>
  <c r="C13" i="6" l="1"/>
  <c r="C14" i="6"/>
</calcChain>
</file>

<file path=xl/sharedStrings.xml><?xml version="1.0" encoding="utf-8"?>
<sst xmlns="http://schemas.openxmlformats.org/spreadsheetml/2006/main" count="48" uniqueCount="24">
  <si>
    <t>year</t>
  </si>
  <si>
    <t>index</t>
  </si>
  <si>
    <t>change</t>
  </si>
  <si>
    <t>table</t>
  </si>
  <si>
    <t>muni_service_price_index</t>
  </si>
  <si>
    <t>source</t>
  </si>
  <si>
    <t>https://www.kuntaliitto.fi/sites/default/files/media/file/Kuntien_verotulojen_ennustekehikko_02092020.xls</t>
  </si>
  <si>
    <t>rows</t>
  </si>
  <si>
    <t>years 2020-2024</t>
  </si>
  <si>
    <t>years 2015-2019</t>
  </si>
  <si>
    <t>mspi</t>
  </si>
  <si>
    <t>table_name</t>
  </si>
  <si>
    <t>cpi</t>
  </si>
  <si>
    <t>consumer_price_index</t>
  </si>
  <si>
    <t>http://pxnet2.stat.fi/PXWeb/pxweb/fi/StatFin/StatFin__hin__khi__vv/statfin_khi_pxt_11xc.px/table/tableViewLayout1/</t>
  </si>
  <si>
    <t>http://pxnet2.stat.fi/PXWeb/pxweb/fi/StatFin/StatFin__hin__jmhi__vv/statfin_jmhi_pxt_11m6.px/</t>
  </si>
  <si>
    <t>corp_tax</t>
  </si>
  <si>
    <t>share_corporation_tax_index</t>
  </si>
  <si>
    <t>Index_of_wage_and_salary_earnings</t>
  </si>
  <si>
    <t>earnings</t>
  </si>
  <si>
    <t>1964-2019</t>
  </si>
  <si>
    <t>http://pxnet2.stat.fi/PXWeb/pxweb/en/StatFin/StatFin__pal__ati__vv/statfin_ati_pxt_122j.px/table/tableViewLayout1/</t>
  </si>
  <si>
    <t>population</t>
  </si>
  <si>
    <t>gov_trans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</si>
</sst>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9" formatCode="0.0000"/>
  </numFmts>
  <fonts count="6" x14ac:knownFonts="1">
    <font>
      <sz val="10"/>
      <color theme="1"/>
      <name val="Calibri"/>
      <family val="2"/>
    </font>
    <font>
      <sz val="10"/>
      <color rgb="FFFF0000"/>
      <name val="Calibri"/>
      <family val="2"/>
    </font>
    <font>
      <u/>
      <sz val="10"/>
      <color theme="10"/>
      <name val="Calibri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2" fillId="0" borderId="0" xfId="1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3" fillId="0" borderId="0" xfId="0" applyFont="1"/>
    <xf numFmtId="0" fontId="4" fillId="0" borderId="0" xfId="0" applyFont="1"/>
    <xf numFmtId="2" fontId="3" fillId="0" borderId="0" xfId="0" applyNumberFormat="1" applyFont="1"/>
    <xf numFmtId="2" fontId="5" fillId="0" borderId="0" xfId="0" applyNumberFormat="1" applyFont="1"/>
    <xf numFmtId="169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pxnet2.stat.fi/PXWeb/pxweb/fi/StatFin/StatFin__hin__khi__vv/statfin_khi_pxt_11xc.px/table/tableViewLayout1/" TargetMode="External"/><Relationship Id="rId2" Type="http://schemas.openxmlformats.org/officeDocument/2006/relationships/hyperlink" Target="https://www.kuntaliitto.fi/sites/default/files/media/file/Kuntien_verotulojen_ennustekehikko_02092020.xls" TargetMode="External"/><Relationship Id="rId1" Type="http://schemas.openxmlformats.org/officeDocument/2006/relationships/hyperlink" Target="http://pxnet2.stat.fi/PXWeb/pxweb/fi/StatFin/StatFin__hin__jmhi__vv/statfin_jmhi_pxt_11m6.px/" TargetMode="External"/><Relationship Id="rId6" Type="http://schemas.openxmlformats.org/officeDocument/2006/relationships/hyperlink" Target="http://pxnet2.stat.fi/PXWeb/pxweb/en/StatFin/StatFin__pal__ati__vv/statfin_ati_pxt_122j.px/table/tableViewLayout1/" TargetMode="External"/><Relationship Id="rId5" Type="http://schemas.openxmlformats.org/officeDocument/2006/relationships/hyperlink" Target="https://www.kuntaliitto.fi/sites/default/files/media/file/Kuntien_verotulojen_ennustekehikko_02092020.xls" TargetMode="External"/><Relationship Id="rId4" Type="http://schemas.openxmlformats.org/officeDocument/2006/relationships/hyperlink" Target="https://www.kuntaliitto.fi/sites/default/files/media/file/Kuntien_verotulojen_ennustekehikko_02092020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8" sqref="C8:C17"/>
    </sheetView>
  </sheetViews>
  <sheetFormatPr defaultRowHeight="12.75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2015</v>
      </c>
      <c r="B2" s="1">
        <v>100</v>
      </c>
    </row>
    <row r="3" spans="1:4" x14ac:dyDescent="0.2">
      <c r="A3">
        <v>2016</v>
      </c>
      <c r="B3" s="1">
        <v>99.6</v>
      </c>
      <c r="C3">
        <v>-4.0000000000000001E-3</v>
      </c>
    </row>
    <row r="4" spans="1:4" x14ac:dyDescent="0.2">
      <c r="A4">
        <v>2017</v>
      </c>
      <c r="B4" s="1">
        <v>98.5</v>
      </c>
      <c r="C4">
        <v>-1.0999999999999999E-2</v>
      </c>
    </row>
    <row r="5" spans="1:4" x14ac:dyDescent="0.2">
      <c r="A5">
        <v>2018</v>
      </c>
      <c r="B5" s="1">
        <v>99.9</v>
      </c>
      <c r="C5">
        <v>1.4E-2</v>
      </c>
    </row>
    <row r="6" spans="1:4" x14ac:dyDescent="0.2">
      <c r="A6">
        <v>2019</v>
      </c>
      <c r="B6" s="1">
        <v>101</v>
      </c>
      <c r="C6">
        <v>2.1000000000000001E-2</v>
      </c>
      <c r="D6" s="1"/>
    </row>
    <row r="7" spans="1:4" x14ac:dyDescent="0.2">
      <c r="A7">
        <v>2020</v>
      </c>
      <c r="B7" s="1">
        <v>102.7</v>
      </c>
      <c r="C7">
        <v>1.7000000000000001E-2</v>
      </c>
    </row>
    <row r="8" spans="1:4" x14ac:dyDescent="0.2">
      <c r="A8">
        <v>2021</v>
      </c>
      <c r="B8" s="1">
        <v>105.1</v>
      </c>
      <c r="C8">
        <v>2.3E-2</v>
      </c>
    </row>
    <row r="9" spans="1:4" x14ac:dyDescent="0.2">
      <c r="A9">
        <v>2022</v>
      </c>
      <c r="B9" s="1">
        <v>107.3</v>
      </c>
      <c r="C9">
        <v>2.1000000000000001E-2</v>
      </c>
    </row>
    <row r="10" spans="1:4" x14ac:dyDescent="0.2">
      <c r="A10">
        <v>2023</v>
      </c>
      <c r="B10" s="1">
        <v>109.6</v>
      </c>
      <c r="C10">
        <v>2.2000000000000002E-2</v>
      </c>
    </row>
    <row r="11" spans="1:4" x14ac:dyDescent="0.2">
      <c r="A11">
        <v>2024</v>
      </c>
      <c r="B11" s="1">
        <v>112.2</v>
      </c>
      <c r="C11">
        <v>2.3E-2</v>
      </c>
    </row>
    <row r="12" spans="1:4" x14ac:dyDescent="0.2">
      <c r="A12" s="3">
        <f>A11+1</f>
        <v>2025</v>
      </c>
      <c r="B12" s="3">
        <v>114.6</v>
      </c>
      <c r="C12" s="3">
        <v>2.1999999999999999E-2</v>
      </c>
    </row>
    <row r="13" spans="1:4" x14ac:dyDescent="0.2">
      <c r="A13" s="3">
        <f t="shared" ref="A13:A17" si="0">A12+1</f>
        <v>2026</v>
      </c>
      <c r="B13" s="3">
        <v>117.2</v>
      </c>
      <c r="C13" s="3">
        <f>C12</f>
        <v>2.1999999999999999E-2</v>
      </c>
    </row>
    <row r="14" spans="1:4" x14ac:dyDescent="0.2">
      <c r="A14" s="3">
        <f t="shared" si="0"/>
        <v>2027</v>
      </c>
      <c r="B14" s="3">
        <v>119.7</v>
      </c>
      <c r="C14" s="3">
        <f t="shared" ref="C14:C17" si="1">C13</f>
        <v>2.1999999999999999E-2</v>
      </c>
    </row>
    <row r="15" spans="1:4" x14ac:dyDescent="0.2">
      <c r="A15" s="3">
        <f t="shared" si="0"/>
        <v>2028</v>
      </c>
      <c r="B15" s="3">
        <v>122.4</v>
      </c>
      <c r="C15" s="3">
        <f t="shared" si="1"/>
        <v>2.1999999999999999E-2</v>
      </c>
    </row>
    <row r="16" spans="1:4" x14ac:dyDescent="0.2">
      <c r="A16" s="3">
        <f t="shared" si="0"/>
        <v>2029</v>
      </c>
      <c r="B16" s="3">
        <v>125.1</v>
      </c>
      <c r="C16" s="3">
        <f t="shared" si="1"/>
        <v>2.1999999999999999E-2</v>
      </c>
    </row>
    <row r="17" spans="1:3" x14ac:dyDescent="0.2">
      <c r="A17" s="3">
        <f t="shared" si="0"/>
        <v>2030</v>
      </c>
      <c r="B17" s="3">
        <v>127.8</v>
      </c>
      <c r="C17" s="3">
        <f t="shared" si="1"/>
        <v>2.1999999999999999E-2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1" sqref="D1:D1048576"/>
    </sheetView>
  </sheetViews>
  <sheetFormatPr defaultRowHeight="12.7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2015</v>
      </c>
      <c r="B2" s="4">
        <v>100</v>
      </c>
    </row>
    <row r="3" spans="1:3" x14ac:dyDescent="0.2">
      <c r="A3">
        <v>2016</v>
      </c>
      <c r="B3" s="4">
        <v>100.35</v>
      </c>
      <c r="C3">
        <v>3.4999999999999996E-3</v>
      </c>
    </row>
    <row r="4" spans="1:3" x14ac:dyDescent="0.2">
      <c r="A4">
        <v>2017</v>
      </c>
      <c r="B4" s="4">
        <v>101.1</v>
      </c>
      <c r="C4">
        <v>7.4000000000000003E-3</v>
      </c>
    </row>
    <row r="5" spans="1:3" x14ac:dyDescent="0.2">
      <c r="A5">
        <v>2018</v>
      </c>
      <c r="B5" s="4">
        <v>102.2</v>
      </c>
      <c r="C5">
        <v>1.0800000000000001E-2</v>
      </c>
    </row>
    <row r="6" spans="1:3" x14ac:dyDescent="0.2">
      <c r="A6">
        <v>2019</v>
      </c>
      <c r="B6" s="4">
        <v>103.25</v>
      </c>
      <c r="C6">
        <v>1.0200000000000001E-2</v>
      </c>
    </row>
    <row r="7" spans="1:3" x14ac:dyDescent="0.2">
      <c r="A7">
        <v>2020</v>
      </c>
      <c r="B7" s="4">
        <v>103.56</v>
      </c>
      <c r="C7">
        <v>3.0000000000000001E-3</v>
      </c>
    </row>
    <row r="8" spans="1:3" x14ac:dyDescent="0.2">
      <c r="A8">
        <v>2021</v>
      </c>
      <c r="B8" s="4">
        <v>104.7</v>
      </c>
      <c r="C8">
        <v>1.1000000000000001E-2</v>
      </c>
    </row>
    <row r="9" spans="1:3" x14ac:dyDescent="0.2">
      <c r="A9">
        <v>2022</v>
      </c>
      <c r="B9" s="4">
        <v>106.16</v>
      </c>
      <c r="C9">
        <v>1.3999999999999999E-2</v>
      </c>
    </row>
    <row r="10" spans="1:3" x14ac:dyDescent="0.2">
      <c r="A10">
        <v>2023</v>
      </c>
      <c r="B10" s="4">
        <v>107.76</v>
      </c>
      <c r="C10">
        <v>1.4999999999999999E-2</v>
      </c>
    </row>
    <row r="11" spans="1:3" x14ac:dyDescent="0.2">
      <c r="A11">
        <v>2024</v>
      </c>
      <c r="B11" s="4">
        <v>109.48</v>
      </c>
      <c r="C11">
        <v>1.6E-2</v>
      </c>
    </row>
    <row r="12" spans="1:3" x14ac:dyDescent="0.2">
      <c r="A12" s="3">
        <f>A11+1</f>
        <v>2025</v>
      </c>
      <c r="B12" s="5">
        <v>111.12</v>
      </c>
      <c r="C12" s="3">
        <v>1.4999999999999999E-2</v>
      </c>
    </row>
    <row r="13" spans="1:3" x14ac:dyDescent="0.2">
      <c r="A13" s="3">
        <f t="shared" ref="A13:A17" si="0">A12+1</f>
        <v>2026</v>
      </c>
      <c r="B13" s="5">
        <v>112.79</v>
      </c>
      <c r="C13" s="3">
        <v>1.4999999999999999E-2</v>
      </c>
    </row>
    <row r="14" spans="1:3" x14ac:dyDescent="0.2">
      <c r="A14" s="3">
        <f t="shared" si="0"/>
        <v>2027</v>
      </c>
      <c r="B14" s="5">
        <v>114.48</v>
      </c>
      <c r="C14" s="3">
        <v>1.4999999999999999E-2</v>
      </c>
    </row>
    <row r="15" spans="1:3" x14ac:dyDescent="0.2">
      <c r="A15" s="3">
        <f t="shared" si="0"/>
        <v>2028</v>
      </c>
      <c r="B15" s="5">
        <v>116.2</v>
      </c>
      <c r="C15" s="3">
        <v>1.4999999999999999E-2</v>
      </c>
    </row>
    <row r="16" spans="1:3" x14ac:dyDescent="0.2">
      <c r="A16" s="3">
        <f t="shared" si="0"/>
        <v>2029</v>
      </c>
      <c r="B16" s="5">
        <v>117.94</v>
      </c>
      <c r="C16" s="3">
        <v>1.4999999999999999E-2</v>
      </c>
    </row>
    <row r="17" spans="1:3" x14ac:dyDescent="0.2">
      <c r="A17" s="3">
        <f t="shared" si="0"/>
        <v>2030</v>
      </c>
      <c r="B17" s="5">
        <v>119.71</v>
      </c>
      <c r="C17" s="3">
        <v>1.4999999999999999E-2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4"/>
    </sheetView>
  </sheetViews>
  <sheetFormatPr defaultRowHeight="12.7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2018</v>
      </c>
      <c r="B2">
        <v>2063.8939999999998</v>
      </c>
    </row>
    <row r="3" spans="1:3" x14ac:dyDescent="0.2">
      <c r="A3">
        <v>2019</v>
      </c>
      <c r="B3">
        <v>1857.0282027832002</v>
      </c>
      <c r="C3">
        <v>-0.10023082445939546</v>
      </c>
    </row>
    <row r="4" spans="1:3" x14ac:dyDescent="0.2">
      <c r="A4">
        <v>2020</v>
      </c>
      <c r="B4">
        <v>1908.7882979779999</v>
      </c>
      <c r="C4">
        <v>2.7869999999999999E-2</v>
      </c>
    </row>
    <row r="5" spans="1:3" x14ac:dyDescent="0.2">
      <c r="A5">
        <v>2021</v>
      </c>
      <c r="B5">
        <v>1930</v>
      </c>
      <c r="C5">
        <v>1.111E-2</v>
      </c>
    </row>
    <row r="6" spans="1:3" x14ac:dyDescent="0.2">
      <c r="A6">
        <v>2022</v>
      </c>
      <c r="B6">
        <v>1700</v>
      </c>
      <c r="C6">
        <v>-0.11917</v>
      </c>
    </row>
    <row r="7" spans="1:3" x14ac:dyDescent="0.2">
      <c r="A7">
        <v>2023</v>
      </c>
      <c r="B7">
        <v>1670</v>
      </c>
      <c r="C7">
        <v>-1.7649999999999999E-2</v>
      </c>
    </row>
    <row r="8" spans="1:3" x14ac:dyDescent="0.2">
      <c r="A8">
        <v>2024</v>
      </c>
      <c r="B8">
        <v>1750</v>
      </c>
      <c r="C8">
        <v>4.7899999999999998E-2</v>
      </c>
    </row>
    <row r="9" spans="1:3" x14ac:dyDescent="0.2">
      <c r="A9">
        <v>2025</v>
      </c>
      <c r="B9">
        <v>1820</v>
      </c>
      <c r="C9">
        <v>4.0000000000000036E-2</v>
      </c>
    </row>
    <row r="10" spans="1:3" x14ac:dyDescent="0.2">
      <c r="A10" s="3">
        <v>2026</v>
      </c>
      <c r="B10" s="3">
        <v>1893</v>
      </c>
      <c r="C10" s="3">
        <v>4.0000000000000036E-2</v>
      </c>
    </row>
    <row r="11" spans="1:3" x14ac:dyDescent="0.2">
      <c r="A11" s="3">
        <v>2027</v>
      </c>
      <c r="B11" s="3">
        <v>1969</v>
      </c>
      <c r="C11" s="3">
        <v>4.0000000000000036E-2</v>
      </c>
    </row>
    <row r="12" spans="1:3" x14ac:dyDescent="0.2">
      <c r="A12" s="3">
        <v>2028</v>
      </c>
      <c r="B12" s="3">
        <v>2047</v>
      </c>
      <c r="C12" s="3">
        <v>4.0000000000000036E-2</v>
      </c>
    </row>
    <row r="13" spans="1:3" x14ac:dyDescent="0.2">
      <c r="A13" s="3">
        <v>2029</v>
      </c>
      <c r="B13" s="3">
        <v>2129</v>
      </c>
      <c r="C13" s="3">
        <v>4.0000000000000036E-2</v>
      </c>
    </row>
    <row r="14" spans="1:3" x14ac:dyDescent="0.2">
      <c r="A14" s="3">
        <v>2030</v>
      </c>
      <c r="B14" s="3">
        <v>2214</v>
      </c>
      <c r="C14" s="3">
        <v>4.0000000000000036E-2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4"/>
    </sheetView>
  </sheetViews>
  <sheetFormatPr defaultRowHeight="12.75" x14ac:dyDescent="0.2"/>
  <cols>
    <col min="1" max="1" width="9.140625" style="6"/>
    <col min="2" max="2" width="9.140625" style="8"/>
    <col min="3" max="3" width="9.140625" style="10"/>
    <col min="4" max="16384" width="9.140625" style="6"/>
  </cols>
  <sheetData>
    <row r="1" spans="1:3" x14ac:dyDescent="0.2">
      <c r="A1" s="6" t="s">
        <v>0</v>
      </c>
      <c r="B1" s="8" t="s">
        <v>1</v>
      </c>
      <c r="C1" s="10" t="s">
        <v>2</v>
      </c>
    </row>
    <row r="2" spans="1:3" x14ac:dyDescent="0.2">
      <c r="A2" s="6">
        <v>2018</v>
      </c>
      <c r="B2" s="9">
        <v>13788</v>
      </c>
    </row>
    <row r="3" spans="1:3" x14ac:dyDescent="0.2">
      <c r="A3" s="6">
        <v>2019</v>
      </c>
      <c r="B3" s="9">
        <v>14596</v>
      </c>
      <c r="C3" s="10">
        <f>B3/B2-1</f>
        <v>5.8601682622570372E-2</v>
      </c>
    </row>
    <row r="4" spans="1:3" x14ac:dyDescent="0.2">
      <c r="A4" s="6">
        <v>2020</v>
      </c>
      <c r="B4" s="8">
        <v>14500</v>
      </c>
      <c r="C4" s="10">
        <f t="shared" ref="C4:C14" si="0">B4/B3-1</f>
        <v>-6.5771444231296217E-3</v>
      </c>
    </row>
    <row r="5" spans="1:3" x14ac:dyDescent="0.2">
      <c r="A5" s="6">
        <v>2021</v>
      </c>
      <c r="B5" s="8">
        <f>ROUND(1.025*B4,0)</f>
        <v>14863</v>
      </c>
      <c r="C5" s="10">
        <f>ROUND(B5/B4-1,4)</f>
        <v>2.5000000000000001E-2</v>
      </c>
    </row>
    <row r="6" spans="1:3" x14ac:dyDescent="0.2">
      <c r="A6" s="6">
        <v>2022</v>
      </c>
      <c r="B6" s="8">
        <f t="shared" ref="B6:B14" si="1">ROUND(1.025*B5,0)</f>
        <v>15235</v>
      </c>
      <c r="C6" s="10">
        <f t="shared" ref="C6:C14" si="2">ROUND(B6/B5-1,4)</f>
        <v>2.5000000000000001E-2</v>
      </c>
    </row>
    <row r="7" spans="1:3" x14ac:dyDescent="0.2">
      <c r="A7" s="6">
        <v>2023</v>
      </c>
      <c r="B7" s="8">
        <f t="shared" si="1"/>
        <v>15616</v>
      </c>
      <c r="C7" s="10">
        <f t="shared" si="2"/>
        <v>2.5000000000000001E-2</v>
      </c>
    </row>
    <row r="8" spans="1:3" x14ac:dyDescent="0.2">
      <c r="A8" s="6">
        <v>2024</v>
      </c>
      <c r="B8" s="8">
        <f t="shared" si="1"/>
        <v>16006</v>
      </c>
      <c r="C8" s="10">
        <f t="shared" si="2"/>
        <v>2.5000000000000001E-2</v>
      </c>
    </row>
    <row r="9" spans="1:3" x14ac:dyDescent="0.2">
      <c r="A9" s="6">
        <v>2025</v>
      </c>
      <c r="B9" s="8">
        <f t="shared" si="1"/>
        <v>16406</v>
      </c>
      <c r="C9" s="10">
        <f t="shared" si="2"/>
        <v>2.5000000000000001E-2</v>
      </c>
    </row>
    <row r="10" spans="1:3" x14ac:dyDescent="0.2">
      <c r="A10" s="7">
        <v>2026</v>
      </c>
      <c r="B10" s="8">
        <f t="shared" si="1"/>
        <v>16816</v>
      </c>
      <c r="C10" s="10">
        <f t="shared" si="2"/>
        <v>2.5000000000000001E-2</v>
      </c>
    </row>
    <row r="11" spans="1:3" x14ac:dyDescent="0.2">
      <c r="A11" s="7">
        <v>2027</v>
      </c>
      <c r="B11" s="8">
        <f t="shared" si="1"/>
        <v>17236</v>
      </c>
      <c r="C11" s="10">
        <f t="shared" si="2"/>
        <v>2.5000000000000001E-2</v>
      </c>
    </row>
    <row r="12" spans="1:3" x14ac:dyDescent="0.2">
      <c r="A12" s="7">
        <v>2028</v>
      </c>
      <c r="B12" s="8">
        <f t="shared" si="1"/>
        <v>17667</v>
      </c>
      <c r="C12" s="10">
        <f t="shared" si="2"/>
        <v>2.5000000000000001E-2</v>
      </c>
    </row>
    <row r="13" spans="1:3" x14ac:dyDescent="0.2">
      <c r="A13" s="7">
        <v>2029</v>
      </c>
      <c r="B13" s="8">
        <f t="shared" si="1"/>
        <v>18109</v>
      </c>
      <c r="C13" s="10">
        <f t="shared" si="2"/>
        <v>2.5000000000000001E-2</v>
      </c>
    </row>
    <row r="14" spans="1:3" x14ac:dyDescent="0.2">
      <c r="A14" s="7">
        <v>2030</v>
      </c>
      <c r="B14" s="8">
        <f t="shared" si="1"/>
        <v>18562</v>
      </c>
      <c r="C14" s="10">
        <f t="shared" si="2"/>
        <v>2.5000000000000001E-2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14" sqref="A14"/>
    </sheetView>
  </sheetViews>
  <sheetFormatPr defaultRowHeight="12.75" x14ac:dyDescent="0.2"/>
  <cols>
    <col min="2" max="2" width="11.42578125" bestFit="1" customWidth="1"/>
  </cols>
  <sheetData>
    <row r="1" spans="1:5" x14ac:dyDescent="0.2">
      <c r="A1" s="6" t="s">
        <v>0</v>
      </c>
      <c r="B1" s="8" t="s">
        <v>1</v>
      </c>
      <c r="C1" s="10" t="s">
        <v>2</v>
      </c>
      <c r="D1" t="s">
        <v>22</v>
      </c>
      <c r="E1" t="s">
        <v>23</v>
      </c>
    </row>
    <row r="2" spans="1:5" x14ac:dyDescent="0.2">
      <c r="A2" s="6">
        <v>2018</v>
      </c>
      <c r="B2" s="9">
        <v>27386636</v>
      </c>
      <c r="C2" s="10"/>
      <c r="D2">
        <v>41529</v>
      </c>
      <c r="E2">
        <f>B2/D2</f>
        <v>659.45811360735877</v>
      </c>
    </row>
    <row r="3" spans="1:5" x14ac:dyDescent="0.2">
      <c r="A3" s="6">
        <v>2019</v>
      </c>
      <c r="B3" s="9">
        <v>29138504.899999999</v>
      </c>
      <c r="C3" s="10">
        <f>B3/B2-1</f>
        <v>6.3968020752895649E-2</v>
      </c>
      <c r="D3">
        <v>42572</v>
      </c>
      <c r="E3">
        <f t="shared" ref="E3:E5" si="0">B3/D3</f>
        <v>684.45233721695013</v>
      </c>
    </row>
    <row r="4" spans="1:5" x14ac:dyDescent="0.2">
      <c r="A4" s="6">
        <v>2020</v>
      </c>
      <c r="B4" s="8">
        <v>45173000</v>
      </c>
      <c r="C4" s="10">
        <f t="shared" ref="C4" si="1">B4/B3-1</f>
        <v>0.55028544378061084</v>
      </c>
      <c r="D4">
        <v>43410</v>
      </c>
      <c r="E4">
        <f t="shared" si="0"/>
        <v>1040.612762036397</v>
      </c>
    </row>
    <row r="5" spans="1:5" x14ac:dyDescent="0.2">
      <c r="A5" s="6">
        <v>2021</v>
      </c>
      <c r="B5" s="8">
        <v>34708535.004160345</v>
      </c>
      <c r="C5" s="10">
        <f>ROUND(B5/B4-1,4)</f>
        <v>-0.23169999999999999</v>
      </c>
      <c r="D5">
        <v>43711</v>
      </c>
      <c r="E5">
        <f t="shared" si="0"/>
        <v>794.04577804580867</v>
      </c>
    </row>
    <row r="6" spans="1:5" x14ac:dyDescent="0.2">
      <c r="A6" s="6">
        <v>2022</v>
      </c>
      <c r="B6" s="8">
        <v>39500000</v>
      </c>
      <c r="C6" s="10">
        <f t="shared" ref="C6:C14" si="2">ROUND(B6/B5-1,4)</f>
        <v>0.13800000000000001</v>
      </c>
      <c r="E6">
        <f>B6/D5</f>
        <v>903.66269360115302</v>
      </c>
    </row>
    <row r="7" spans="1:5" x14ac:dyDescent="0.2">
      <c r="A7" s="6">
        <f>A6+1</f>
        <v>2023</v>
      </c>
      <c r="B7" s="8"/>
      <c r="C7" s="10"/>
    </row>
    <row r="8" spans="1:5" x14ac:dyDescent="0.2">
      <c r="A8" s="6">
        <f t="shared" ref="A8:A13" si="3">A7+1</f>
        <v>2024</v>
      </c>
      <c r="B8" s="8"/>
      <c r="C8" s="10"/>
    </row>
    <row r="9" spans="1:5" x14ac:dyDescent="0.2">
      <c r="A9" s="6">
        <f t="shared" si="3"/>
        <v>2025</v>
      </c>
      <c r="B9" s="8"/>
      <c r="C9" s="10"/>
    </row>
    <row r="10" spans="1:5" x14ac:dyDescent="0.2">
      <c r="A10" s="6">
        <f t="shared" si="3"/>
        <v>2026</v>
      </c>
      <c r="B10" s="8"/>
      <c r="C10" s="10"/>
    </row>
    <row r="11" spans="1:5" x14ac:dyDescent="0.2">
      <c r="A11" s="6">
        <f t="shared" si="3"/>
        <v>2027</v>
      </c>
      <c r="B11" s="8"/>
      <c r="C11" s="10"/>
    </row>
    <row r="12" spans="1:5" x14ac:dyDescent="0.2">
      <c r="A12" s="6">
        <f t="shared" si="3"/>
        <v>2028</v>
      </c>
      <c r="B12" s="8"/>
      <c r="C12" s="10"/>
    </row>
    <row r="13" spans="1:5" x14ac:dyDescent="0.2">
      <c r="A13" s="6">
        <f t="shared" si="3"/>
        <v>2029</v>
      </c>
      <c r="B13" s="8"/>
      <c r="C13" s="10"/>
    </row>
    <row r="14" spans="1:5" x14ac:dyDescent="0.2">
      <c r="A14" s="6">
        <f>A13+1</f>
        <v>2030</v>
      </c>
      <c r="B14" s="8"/>
      <c r="C14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C5" sqref="C5"/>
    </sheetView>
  </sheetViews>
  <sheetFormatPr defaultRowHeight="12.7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1964</v>
      </c>
      <c r="B2">
        <v>100</v>
      </c>
    </row>
    <row r="3" spans="1:3" x14ac:dyDescent="0.2">
      <c r="A3">
        <v>1965</v>
      </c>
      <c r="B3">
        <v>109</v>
      </c>
    </row>
    <row r="4" spans="1:3" x14ac:dyDescent="0.2">
      <c r="A4">
        <v>1966</v>
      </c>
      <c r="B4">
        <v>117</v>
      </c>
    </row>
    <row r="5" spans="1:3" x14ac:dyDescent="0.2">
      <c r="A5">
        <v>1967</v>
      </c>
      <c r="B5">
        <v>127</v>
      </c>
    </row>
    <row r="6" spans="1:3" x14ac:dyDescent="0.2">
      <c r="A6">
        <v>1968</v>
      </c>
      <c r="B6">
        <v>141</v>
      </c>
    </row>
    <row r="7" spans="1:3" x14ac:dyDescent="0.2">
      <c r="A7">
        <v>1969</v>
      </c>
      <c r="B7">
        <v>152</v>
      </c>
    </row>
    <row r="8" spans="1:3" x14ac:dyDescent="0.2">
      <c r="A8">
        <v>1970</v>
      </c>
      <c r="B8">
        <v>164</v>
      </c>
    </row>
    <row r="9" spans="1:3" x14ac:dyDescent="0.2">
      <c r="A9">
        <v>1971</v>
      </c>
      <c r="B9">
        <v>185</v>
      </c>
    </row>
    <row r="10" spans="1:3" x14ac:dyDescent="0.2">
      <c r="A10">
        <v>1972</v>
      </c>
      <c r="B10">
        <v>207</v>
      </c>
    </row>
    <row r="11" spans="1:3" x14ac:dyDescent="0.2">
      <c r="A11">
        <v>1973</v>
      </c>
      <c r="B11">
        <v>239</v>
      </c>
    </row>
    <row r="12" spans="1:3" x14ac:dyDescent="0.2">
      <c r="A12">
        <v>1974</v>
      </c>
      <c r="B12">
        <v>286</v>
      </c>
    </row>
    <row r="13" spans="1:3" x14ac:dyDescent="0.2">
      <c r="A13">
        <v>1975</v>
      </c>
      <c r="B13">
        <v>348</v>
      </c>
    </row>
    <row r="14" spans="1:3" x14ac:dyDescent="0.2">
      <c r="A14">
        <v>1976</v>
      </c>
      <c r="B14">
        <v>400</v>
      </c>
    </row>
    <row r="15" spans="1:3" x14ac:dyDescent="0.2">
      <c r="A15">
        <v>1977</v>
      </c>
      <c r="B15">
        <v>433</v>
      </c>
    </row>
    <row r="16" spans="1:3" x14ac:dyDescent="0.2">
      <c r="A16">
        <v>1978</v>
      </c>
      <c r="B16">
        <v>462</v>
      </c>
    </row>
    <row r="17" spans="1:2" x14ac:dyDescent="0.2">
      <c r="A17">
        <v>1979</v>
      </c>
      <c r="B17">
        <v>515</v>
      </c>
    </row>
    <row r="18" spans="1:2" x14ac:dyDescent="0.2">
      <c r="A18">
        <v>1980</v>
      </c>
      <c r="B18">
        <v>577</v>
      </c>
    </row>
    <row r="19" spans="1:2" x14ac:dyDescent="0.2">
      <c r="A19">
        <v>1981</v>
      </c>
      <c r="B19">
        <v>651</v>
      </c>
    </row>
    <row r="20" spans="1:2" x14ac:dyDescent="0.2">
      <c r="A20">
        <v>1982</v>
      </c>
      <c r="B20">
        <v>720</v>
      </c>
    </row>
    <row r="21" spans="1:2" x14ac:dyDescent="0.2">
      <c r="A21">
        <v>1983</v>
      </c>
      <c r="B21">
        <v>795</v>
      </c>
    </row>
    <row r="22" spans="1:2" x14ac:dyDescent="0.2">
      <c r="A22">
        <v>1984</v>
      </c>
      <c r="B22">
        <v>870</v>
      </c>
    </row>
    <row r="23" spans="1:2" x14ac:dyDescent="0.2">
      <c r="A23">
        <v>1985</v>
      </c>
      <c r="B23">
        <v>943</v>
      </c>
    </row>
    <row r="24" spans="1:2" x14ac:dyDescent="0.2">
      <c r="A24">
        <v>1986</v>
      </c>
      <c r="B24">
        <v>1008</v>
      </c>
    </row>
    <row r="25" spans="1:2" x14ac:dyDescent="0.2">
      <c r="A25">
        <v>1987</v>
      </c>
      <c r="B25">
        <v>1079</v>
      </c>
    </row>
    <row r="26" spans="1:2" x14ac:dyDescent="0.2">
      <c r="A26">
        <v>1988</v>
      </c>
      <c r="B26">
        <v>1176</v>
      </c>
    </row>
    <row r="27" spans="1:2" x14ac:dyDescent="0.2">
      <c r="A27">
        <v>1989</v>
      </c>
      <c r="B27">
        <v>1281</v>
      </c>
    </row>
    <row r="28" spans="1:2" x14ac:dyDescent="0.2">
      <c r="A28">
        <v>1990</v>
      </c>
      <c r="B28">
        <v>1398</v>
      </c>
    </row>
    <row r="29" spans="1:2" x14ac:dyDescent="0.2">
      <c r="A29">
        <v>1991</v>
      </c>
      <c r="B29">
        <v>1487</v>
      </c>
    </row>
    <row r="30" spans="1:2" x14ac:dyDescent="0.2">
      <c r="A30">
        <v>1992</v>
      </c>
      <c r="B30">
        <v>1515</v>
      </c>
    </row>
    <row r="31" spans="1:2" x14ac:dyDescent="0.2">
      <c r="A31">
        <v>1993</v>
      </c>
      <c r="B31">
        <v>1526</v>
      </c>
    </row>
    <row r="32" spans="1:2" x14ac:dyDescent="0.2">
      <c r="A32">
        <v>1994</v>
      </c>
      <c r="B32">
        <v>1557</v>
      </c>
    </row>
    <row r="33" spans="1:2" x14ac:dyDescent="0.2">
      <c r="A33">
        <v>1995</v>
      </c>
      <c r="B33">
        <v>1629</v>
      </c>
    </row>
    <row r="34" spans="1:2" x14ac:dyDescent="0.2">
      <c r="A34">
        <v>1996</v>
      </c>
      <c r="B34">
        <v>1693</v>
      </c>
    </row>
    <row r="35" spans="1:2" x14ac:dyDescent="0.2">
      <c r="A35">
        <v>1997</v>
      </c>
      <c r="B35">
        <v>1729</v>
      </c>
    </row>
    <row r="36" spans="1:2" x14ac:dyDescent="0.2">
      <c r="A36">
        <v>1998</v>
      </c>
      <c r="B36">
        <v>1790</v>
      </c>
    </row>
    <row r="37" spans="1:2" x14ac:dyDescent="0.2">
      <c r="A37">
        <v>1999</v>
      </c>
      <c r="B37">
        <v>1839</v>
      </c>
    </row>
    <row r="38" spans="1:2" x14ac:dyDescent="0.2">
      <c r="A38">
        <v>2000</v>
      </c>
      <c r="B38">
        <v>1912</v>
      </c>
    </row>
    <row r="39" spans="1:2" x14ac:dyDescent="0.2">
      <c r="A39">
        <v>2001</v>
      </c>
      <c r="B39">
        <v>1999</v>
      </c>
    </row>
    <row r="40" spans="1:2" x14ac:dyDescent="0.2">
      <c r="A40">
        <v>2002</v>
      </c>
      <c r="B40">
        <v>2069</v>
      </c>
    </row>
    <row r="41" spans="1:2" x14ac:dyDescent="0.2">
      <c r="A41">
        <v>2003</v>
      </c>
      <c r="B41">
        <v>2151</v>
      </c>
    </row>
    <row r="42" spans="1:2" x14ac:dyDescent="0.2">
      <c r="A42">
        <v>2004</v>
      </c>
      <c r="B42">
        <v>2232</v>
      </c>
    </row>
    <row r="43" spans="1:2" x14ac:dyDescent="0.2">
      <c r="A43">
        <v>2005</v>
      </c>
      <c r="B43">
        <v>2319</v>
      </c>
    </row>
    <row r="44" spans="1:2" x14ac:dyDescent="0.2">
      <c r="A44">
        <v>2006</v>
      </c>
      <c r="B44">
        <v>2389</v>
      </c>
    </row>
    <row r="45" spans="1:2" x14ac:dyDescent="0.2">
      <c r="A45">
        <v>2007</v>
      </c>
      <c r="B45">
        <v>2469</v>
      </c>
    </row>
    <row r="46" spans="1:2" x14ac:dyDescent="0.2">
      <c r="A46">
        <v>2008</v>
      </c>
      <c r="B46">
        <v>2606</v>
      </c>
    </row>
    <row r="47" spans="1:2" x14ac:dyDescent="0.2">
      <c r="A47">
        <v>2009</v>
      </c>
      <c r="B47">
        <v>2710</v>
      </c>
    </row>
    <row r="48" spans="1:2" x14ac:dyDescent="0.2">
      <c r="A48">
        <v>2010</v>
      </c>
      <c r="B48">
        <v>2781</v>
      </c>
    </row>
    <row r="49" spans="1:2" x14ac:dyDescent="0.2">
      <c r="A49">
        <v>2011</v>
      </c>
      <c r="B49">
        <v>2856</v>
      </c>
    </row>
    <row r="50" spans="1:2" x14ac:dyDescent="0.2">
      <c r="A50">
        <v>2012</v>
      </c>
      <c r="B50">
        <v>2947</v>
      </c>
    </row>
    <row r="51" spans="1:2" x14ac:dyDescent="0.2">
      <c r="A51">
        <v>2013</v>
      </c>
      <c r="B51">
        <v>3009</v>
      </c>
    </row>
    <row r="52" spans="1:2" x14ac:dyDescent="0.2">
      <c r="A52">
        <v>2014</v>
      </c>
      <c r="B52">
        <v>3052</v>
      </c>
    </row>
    <row r="53" spans="1:2" x14ac:dyDescent="0.2">
      <c r="A53">
        <v>2015</v>
      </c>
      <c r="B53">
        <v>3095</v>
      </c>
    </row>
    <row r="54" spans="1:2" x14ac:dyDescent="0.2">
      <c r="A54">
        <v>2016</v>
      </c>
      <c r="B54">
        <v>3123</v>
      </c>
    </row>
    <row r="55" spans="1:2" x14ac:dyDescent="0.2">
      <c r="A55">
        <v>2017</v>
      </c>
      <c r="B55">
        <v>3130</v>
      </c>
    </row>
    <row r="56" spans="1:2" x14ac:dyDescent="0.2">
      <c r="A56">
        <v>2018</v>
      </c>
      <c r="B56">
        <v>3183</v>
      </c>
    </row>
    <row r="57" spans="1:2" x14ac:dyDescent="0.2">
      <c r="A57">
        <v>2019</v>
      </c>
      <c r="B57">
        <v>3250</v>
      </c>
    </row>
    <row r="58" spans="1:2" x14ac:dyDescent="0.2">
      <c r="A58" s="3">
        <f>A57+1</f>
        <v>2020</v>
      </c>
      <c r="B58" s="3">
        <f>ROUND((1+0.022)^(A58-A$57)*B$57,0)</f>
        <v>3322</v>
      </c>
    </row>
    <row r="59" spans="1:2" x14ac:dyDescent="0.2">
      <c r="A59" s="3">
        <f t="shared" ref="A59:A68" si="0">A58+1</f>
        <v>2021</v>
      </c>
      <c r="B59" s="3">
        <f t="shared" ref="B59:B68" si="1">ROUND((1+0.022)^(A59-A$57)*B$57,0)</f>
        <v>3395</v>
      </c>
    </row>
    <row r="60" spans="1:2" x14ac:dyDescent="0.2">
      <c r="A60" s="3">
        <f t="shared" si="0"/>
        <v>2022</v>
      </c>
      <c r="B60" s="3">
        <f t="shared" si="1"/>
        <v>3469</v>
      </c>
    </row>
    <row r="61" spans="1:2" x14ac:dyDescent="0.2">
      <c r="A61" s="3">
        <f t="shared" si="0"/>
        <v>2023</v>
      </c>
      <c r="B61" s="3">
        <f t="shared" si="1"/>
        <v>3546</v>
      </c>
    </row>
    <row r="62" spans="1:2" x14ac:dyDescent="0.2">
      <c r="A62" s="3">
        <f t="shared" si="0"/>
        <v>2024</v>
      </c>
      <c r="B62" s="3">
        <f t="shared" si="1"/>
        <v>3624</v>
      </c>
    </row>
    <row r="63" spans="1:2" x14ac:dyDescent="0.2">
      <c r="A63" s="3">
        <f t="shared" si="0"/>
        <v>2025</v>
      </c>
      <c r="B63" s="3">
        <f t="shared" si="1"/>
        <v>3703</v>
      </c>
    </row>
    <row r="64" spans="1:2" x14ac:dyDescent="0.2">
      <c r="A64" s="3">
        <f t="shared" si="0"/>
        <v>2026</v>
      </c>
      <c r="B64" s="3">
        <f t="shared" si="1"/>
        <v>3785</v>
      </c>
    </row>
    <row r="65" spans="1:2" x14ac:dyDescent="0.2">
      <c r="A65" s="3">
        <f t="shared" si="0"/>
        <v>2027</v>
      </c>
      <c r="B65" s="3">
        <f t="shared" si="1"/>
        <v>3868</v>
      </c>
    </row>
    <row r="66" spans="1:2" x14ac:dyDescent="0.2">
      <c r="A66" s="3">
        <f t="shared" si="0"/>
        <v>2028</v>
      </c>
      <c r="B66" s="3">
        <f t="shared" si="1"/>
        <v>3953</v>
      </c>
    </row>
    <row r="67" spans="1:2" x14ac:dyDescent="0.2">
      <c r="A67" s="3">
        <f t="shared" si="0"/>
        <v>2029</v>
      </c>
      <c r="B67" s="3">
        <f t="shared" si="1"/>
        <v>4040</v>
      </c>
    </row>
    <row r="68" spans="1:2" x14ac:dyDescent="0.2">
      <c r="A68" s="3">
        <f t="shared" si="0"/>
        <v>2030</v>
      </c>
      <c r="B68" s="3">
        <f t="shared" si="1"/>
        <v>4129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8" sqref="C8"/>
    </sheetView>
  </sheetViews>
  <sheetFormatPr defaultRowHeight="12.75" x14ac:dyDescent="0.2"/>
  <cols>
    <col min="2" max="2" width="21.85546875" bestFit="1" customWidth="1"/>
    <col min="3" max="3" width="21.85546875" customWidth="1"/>
    <col min="4" max="4" width="96.5703125" bestFit="1" customWidth="1"/>
  </cols>
  <sheetData>
    <row r="1" spans="1:4" x14ac:dyDescent="0.2">
      <c r="A1" t="s">
        <v>3</v>
      </c>
      <c r="B1" t="s">
        <v>11</v>
      </c>
      <c r="C1" t="s">
        <v>7</v>
      </c>
      <c r="D1" t="s">
        <v>5</v>
      </c>
    </row>
    <row r="2" spans="1:4" x14ac:dyDescent="0.2">
      <c r="A2" t="s">
        <v>10</v>
      </c>
      <c r="B2" t="s">
        <v>4</v>
      </c>
      <c r="C2" t="s">
        <v>9</v>
      </c>
      <c r="D2" s="2" t="s">
        <v>15</v>
      </c>
    </row>
    <row r="3" spans="1:4" x14ac:dyDescent="0.2">
      <c r="A3" t="s">
        <v>10</v>
      </c>
      <c r="B3" t="s">
        <v>4</v>
      </c>
      <c r="C3" t="s">
        <v>8</v>
      </c>
      <c r="D3" s="2" t="s">
        <v>6</v>
      </c>
    </row>
    <row r="4" spans="1:4" x14ac:dyDescent="0.2">
      <c r="A4" t="s">
        <v>12</v>
      </c>
      <c r="B4" t="s">
        <v>13</v>
      </c>
      <c r="C4" t="s">
        <v>9</v>
      </c>
      <c r="D4" s="2" t="s">
        <v>14</v>
      </c>
    </row>
    <row r="5" spans="1:4" x14ac:dyDescent="0.2">
      <c r="A5" t="s">
        <v>12</v>
      </c>
      <c r="B5" t="s">
        <v>13</v>
      </c>
      <c r="C5" t="s">
        <v>8</v>
      </c>
      <c r="D5" s="2" t="s">
        <v>6</v>
      </c>
    </row>
    <row r="6" spans="1:4" x14ac:dyDescent="0.2">
      <c r="A6" t="s">
        <v>16</v>
      </c>
      <c r="B6" t="s">
        <v>17</v>
      </c>
      <c r="C6" t="s">
        <v>8</v>
      </c>
      <c r="D6" s="2" t="s">
        <v>6</v>
      </c>
    </row>
    <row r="7" spans="1:4" x14ac:dyDescent="0.2">
      <c r="A7" t="s">
        <v>19</v>
      </c>
      <c r="B7" t="s">
        <v>18</v>
      </c>
      <c r="C7" t="s">
        <v>20</v>
      </c>
      <c r="D7" s="2" t="s">
        <v>21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mspi</vt:lpstr>
      <vt:lpstr>cpi</vt:lpstr>
      <vt:lpstr>corp_tax</vt:lpstr>
      <vt:lpstr>prop_tax</vt:lpstr>
      <vt:lpstr>gov_trans</vt:lpstr>
      <vt:lpstr>earnings</vt:lpstr>
      <vt:lpstr>source</vt:lpstr>
    </vt:vector>
  </TitlesOfParts>
  <Company>Samlink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Päivinen Mikko (Sphenki)</dc:creator>
  <cp:lastModifiedBy>Päivinen Mikko (Sphenki)</cp:lastModifiedBy>
  <dcterms:created xsi:type="dcterms:W3CDTF">2020-09-02T18:22:08Z</dcterms:created>
  <dcterms:modified xsi:type="dcterms:W3CDTF">2020-09-03T13:54:08Z</dcterms:modified>
</cp:coreProperties>
</file>