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mana 1" sheetId="1" state="visible" r:id="rId2"/>
    <sheet name="Semana 2" sheetId="2" state="visible" r:id="rId3"/>
    <sheet name="Planificación general de tareas" sheetId="3" state="visible" r:id="rId4"/>
    <sheet name="Lista_Estado" sheetId="4" state="visible" r:id="rId5"/>
  </sheets>
  <definedNames>
    <definedName function="false" hidden="false" name="Estados" vbProcedure="false">Lista_Estado!$A$1:$A$6</definedName>
    <definedName function="false" hidden="false" name="EstadosVálidos" vbProcedure="false">Lista_Estado!$A$1:$A$5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<sst xmlns="http://schemas.openxmlformats.org/spreadsheetml/2006/main" count="497" uniqueCount="216">
  <si>
    <t xml:space="preserve">Semana 1(Del 20/11/2017 hasta 26/11/2017)</t>
  </si>
  <si>
    <t xml:space="preserve">nº Tarea</t>
  </si>
  <si>
    <t xml:space="preserve">Tareas principales</t>
  </si>
  <si>
    <t xml:space="preserve">Estado</t>
  </si>
  <si>
    <t xml:space="preserve">Porcentaje de consecución de la tarea</t>
  </si>
  <si>
    <t xml:space="preserve">Observaciones</t>
  </si>
  <si>
    <t xml:space="preserve">Tiempo planificado (min)</t>
  </si>
  <si>
    <t xml:space="preserve">Recurso asociado</t>
  </si>
  <si>
    <t xml:space="preserve">Tiempo empleado (min)</t>
  </si>
  <si>
    <t xml:space="preserve">Recursos</t>
  </si>
  <si>
    <t xml:space="preserve">Código asociado</t>
  </si>
  <si>
    <t xml:space="preserve">Tiempo planificado total (min)</t>
  </si>
  <si>
    <t xml:space="preserve">Tiempo empleado total (min)</t>
  </si>
  <si>
    <t xml:space="preserve">Tiempo no utilizado</t>
  </si>
  <si>
    <t xml:space="preserve">Coste por hora planificado</t>
  </si>
  <si>
    <t xml:space="preserve">Ingresos planificados</t>
  </si>
  <si>
    <t xml:space="preserve">Beneficio planificado</t>
  </si>
  <si>
    <t xml:space="preserve">Coste por hora planificado utilizado</t>
  </si>
  <si>
    <t xml:space="preserve">Beneficio real</t>
  </si>
  <si>
    <t xml:space="preserve">Tareas paralizadas</t>
  </si>
  <si>
    <t xml:space="preserve"> Tareas Finalizadas /Corregidas</t>
  </si>
  <si>
    <t xml:space="preserve"> Tareas en proceso</t>
  </si>
  <si>
    <t xml:space="preserve">Tareas sin empezar</t>
  </si>
  <si>
    <t xml:space="preserve">Tareas Pendientes de correción</t>
  </si>
  <si>
    <t xml:space="preserve">Tareas Aplazadas</t>
  </si>
  <si>
    <t xml:space="preserve">nº Tareas</t>
  </si>
  <si>
    <r>
      <rPr>
        <b val="true"/>
        <sz val="11"/>
        <color rgb="FF000000"/>
        <rFont val="Calibri"/>
        <family val="2"/>
        <charset val="1"/>
      </rPr>
      <t xml:space="preserve">Organizar y asignar tareas: </t>
    </r>
    <r>
      <rPr>
        <sz val="11"/>
        <color rgb="FF000000"/>
        <rFont val="Calibri"/>
        <family val="2"/>
        <charset val="1"/>
      </rPr>
      <t xml:space="preserve">Semana 1</t>
    </r>
  </si>
  <si>
    <t xml:space="preserve">Finalizada/Corregida</t>
  </si>
  <si>
    <t xml:space="preserve">Miguel Ferreiro Díaz</t>
  </si>
  <si>
    <t xml:space="preserve">nº</t>
  </si>
  <si>
    <r>
      <rPr>
        <b val="true"/>
        <sz val="11"/>
        <color rgb="FF000000"/>
        <rFont val="Calibri"/>
        <family val="2"/>
        <charset val="1"/>
      </rPr>
      <t xml:space="preserve">Gestión de usuarios:  </t>
    </r>
    <r>
      <rPr>
        <sz val="11"/>
        <color rgb="FF000000"/>
        <rFont val="Calibri"/>
        <family val="2"/>
        <charset val="1"/>
      </rPr>
      <t xml:space="preserve">Modificar controladores para adaptarlo al nuevo modelo de datos</t>
    </r>
  </si>
  <si>
    <t xml:space="preserve">Alejandro Vila Cid</t>
  </si>
  <si>
    <t xml:space="preserve">%</t>
  </si>
  <si>
    <r>
      <rPr>
        <b val="true"/>
        <sz val="11"/>
        <color rgb="FF000000"/>
        <rFont val="Calibri"/>
        <family val="2"/>
        <charset val="1"/>
      </rPr>
      <t xml:space="preserve">Gestión de usuarios:</t>
    </r>
    <r>
      <rPr>
        <sz val="11"/>
        <color rgb="FF000000"/>
        <rFont val="Calibri"/>
        <family val="2"/>
        <charset val="1"/>
      </rPr>
      <t xml:space="preserve">  Modificar modelos para adaptarlo al nuevo modelo de datos</t>
    </r>
  </si>
  <si>
    <t xml:space="preserve">Nombre del modelo:USUARIOS_MODEL</t>
  </si>
  <si>
    <t xml:space="preserve">Jonatan Couto Riádigos</t>
  </si>
  <si>
    <r>
      <rPr>
        <b val="true"/>
        <sz val="11"/>
        <color rgb="FF000000"/>
        <rFont val="Calibri"/>
        <family val="2"/>
        <charset val="1"/>
      </rPr>
      <t xml:space="preserve">Gestión de usuarios:</t>
    </r>
    <r>
      <rPr>
        <sz val="11"/>
        <color rgb="FF000000"/>
        <rFont val="Calibri"/>
        <family val="2"/>
        <charset val="1"/>
      </rPr>
      <t xml:space="preserve">  Modificar vistas para adapartalo al nuevo modelo de datos</t>
    </r>
  </si>
  <si>
    <t xml:space="preserve">Paralizada</t>
  </si>
  <si>
    <t xml:space="preserve">Modificados valores para asegurar la concordancia con el modelo</t>
  </si>
  <si>
    <t xml:space="preserve">Brais Santos Negreira</t>
  </si>
  <si>
    <t xml:space="preserve">Planteamiento incicial de modelos de secuencia para la gestión de grupos de usuario, permisos de usuario y gestión de acciones</t>
  </si>
  <si>
    <t xml:space="preserve">Creado modelo de secuencia empleando visual paradigm</t>
  </si>
  <si>
    <t xml:space="preserve">Brais Rodríguez Martínez</t>
  </si>
  <si>
    <r>
      <rPr>
        <b val="true"/>
        <sz val="11"/>
        <color rgb="FF000000"/>
        <rFont val="Calibri"/>
        <family val="2"/>
        <charset val="1"/>
      </rPr>
      <t xml:space="preserve">Gestion de grupos de usuario: </t>
    </r>
    <r>
      <rPr>
        <sz val="11"/>
        <color rgb="FF000000"/>
        <rFont val="Calibri"/>
        <family val="2"/>
        <charset val="1"/>
      </rPr>
      <t xml:space="preserve">Crear modelo de datos para  la tabla USUARIO_GRUPO. </t>
    </r>
  </si>
  <si>
    <t xml:space="preserve">Creados el modelo de USUARIO_GRUPO</t>
  </si>
  <si>
    <t xml:space="preserve">Total</t>
  </si>
  <si>
    <r>
      <rPr>
        <b val="true"/>
        <sz val="11"/>
        <color rgb="FF000000"/>
        <rFont val="Calibri"/>
        <family val="2"/>
        <charset val="1"/>
      </rPr>
      <t xml:space="preserve">Gestion de grupos de usuario: </t>
    </r>
    <r>
      <rPr>
        <sz val="11"/>
        <color rgb="FF000000"/>
        <rFont val="Calibri"/>
        <family val="2"/>
        <charset val="1"/>
      </rPr>
      <t xml:space="preserve">Crear modelo de datos para  la tabla GRUPO. </t>
    </r>
  </si>
  <si>
    <t xml:space="preserve">Nombre del modelo:GRUPO_MODEL</t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</si>
  <si>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controlador para manejar las acciones asociadas a la gestión de los USUARIO_GRUPO. </t>
    </r>
  </si>
  <si>
    <t xml:space="preserve">Creado el controlador: USUARIOS_GRUPO_CONTROLLER.php. La acción edit no se ha incluido al no ser necesaria debido a que los atributos de USUARIO_GRUPO no se puede editar al ser claves.                              </t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</si>
  <si>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controlador para manejar las acciones asociadas a la gestión de GRUPO. (ADD,SEARCH, EDIT,DELETE, SHOWCURRENT,SHOWALL)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</si>
  <si>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 las posibles acciones sobre la tabla </t>
    </r>
  </si>
  <si>
    <t xml:space="preserve">Creadas las vistas de acuerdo a los atributos actuales</t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</si>
  <si>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</t>
    </r>
  </si>
  <si>
    <t xml:space="preserve">Revisión   y correción de la tarea 6</t>
  </si>
  <si>
    <t xml:space="preserve">Revisión  y correción de la tarea 7</t>
  </si>
  <si>
    <t xml:space="preserve">Revisión  y correción de la tarea 8</t>
  </si>
  <si>
    <t xml:space="preserve"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</si>
  <si>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 xml:space="preserve">Revisión  y correción de la tarea 9</t>
  </si>
  <si>
    <t xml:space="preserve">Revisión de la tarea 10 </t>
  </si>
  <si>
    <t xml:space="preserve">Se pusieron comillas en el value de los campos hidden de USUARIOS:GRUPO_DELETE.</t>
  </si>
  <si>
    <r>
      <rPr>
        <b val="true"/>
        <sz val="11"/>
        <color rgb="FF000000"/>
        <rFont val="Calibri"/>
        <family val="2"/>
        <charset val="1"/>
      </rPr>
      <t xml:space="preserve">Gestion de permisos de usuario:</t>
    </r>
    <r>
      <rPr>
        <sz val="11"/>
        <color rgb="FF000000"/>
        <rFont val="Calibri"/>
        <family val="2"/>
        <charset val="1"/>
      </rPr>
      <t xml:space="preserve"> Crear modelo de datos para la tabla PERMISOS. </t>
    </r>
  </si>
  <si>
    <t xml:space="preserve">Creado el model de permisos</t>
  </si>
  <si>
    <r>
      <rPr>
        <b val="true"/>
        <sz val="11"/>
        <color rgb="FF000000"/>
        <rFont val="Calibri"/>
        <family val="2"/>
        <charset val="1"/>
      </rPr>
      <t xml:space="preserve">Gestion de permisos de usuario:</t>
    </r>
    <r>
      <rPr>
        <sz val="11"/>
        <color rgb="FF000000"/>
        <rFont val="Calibri"/>
        <family val="2"/>
        <charset val="1"/>
      </rPr>
      <t xml:space="preserve">  Crear controlador de datos para la tabla PERMISOS.  </t>
    </r>
  </si>
  <si>
    <t xml:space="preserve">Creado el controlador: PERMISOS_CONTROLLER.php. La acción edit no se ha incluido al no ser necesaria debido a que los atributos de  PERMISOS no se puede editar al ser claves.</t>
  </si>
  <si>
    <r>
      <rPr>
        <b val="true"/>
        <sz val="11"/>
        <color rgb="FF000000"/>
        <rFont val="Calibri"/>
        <family val="2"/>
        <charset val="1"/>
      </rPr>
      <t xml:space="preserve">Gestion de permisos de usuario: </t>
    </r>
    <r>
      <rPr>
        <sz val="11"/>
        <color rgb="FF000000"/>
        <rFont val="Calibri"/>
        <family val="2"/>
        <charset val="1"/>
      </rPr>
      <t xml:space="preserve"> Crear vistas para las posibles acciones sobre la tabla PERMISOS.  </t>
    </r>
  </si>
  <si>
    <t xml:space="preserve">Revisión  y correción de la tarea 17</t>
  </si>
  <si>
    <t xml:space="preserve">Pendiente estandarización de nombres</t>
  </si>
  <si>
    <t xml:space="preserve">Revisión  y correción de la tarea 18</t>
  </si>
  <si>
    <t xml:space="preserve">Revisión  y correciónde la tarea 19</t>
  </si>
  <si>
    <t xml:space="preserve">Corregidas algunas referencias a controladores y clases. Eliminado edit porque los atributos son clave.</t>
  </si>
  <si>
    <r>
      <rPr>
        <b val="true"/>
        <sz val="11"/>
        <color rgb="FF000000"/>
        <rFont val="Calibri"/>
        <family val="2"/>
        <charset val="1"/>
      </rPr>
      <t xml:space="preserve">Gestión de acciones: </t>
    </r>
    <r>
      <rPr>
        <sz val="11"/>
        <color rgb="FF000000"/>
        <rFont val="Calibri"/>
        <family val="2"/>
        <charset val="1"/>
      </rPr>
      <t xml:space="preserve"> Crear modelo de datos para ACCIONES</t>
    </r>
  </si>
  <si>
    <t xml:space="preserve">Nombre del modelo:ACCIONES_MODEL</t>
  </si>
  <si>
    <r>
      <rPr>
        <b val="true"/>
        <sz val="11"/>
        <color rgb="FF000000"/>
        <rFont val="Calibri"/>
        <family val="2"/>
        <charset val="1"/>
      </rPr>
      <t xml:space="preserve">Gestión de acciones:</t>
    </r>
    <r>
      <rPr>
        <sz val="11"/>
        <color rgb="FF000000"/>
        <rFont val="Calibri"/>
        <family val="2"/>
        <charset val="1"/>
      </rPr>
      <t xml:space="preserve"> Crear vistas para ACCIONES</t>
    </r>
  </si>
  <si>
    <t xml:space="preserve">Estructura provisional de las vistas para acciones</t>
  </si>
  <si>
    <r>
      <rPr>
        <b val="true"/>
        <sz val="11"/>
        <color rgb="FF000000"/>
        <rFont val="Calibri"/>
        <family val="2"/>
        <charset val="1"/>
      </rPr>
      <t xml:space="preserve">Organizar y asignar tareas: </t>
    </r>
    <r>
      <rPr>
        <sz val="11"/>
        <color rgb="FF000000"/>
        <rFont val="Calibri"/>
        <family val="2"/>
        <charset val="1"/>
      </rPr>
      <t xml:space="preserve">Semana 2</t>
    </r>
  </si>
  <si>
    <t xml:space="preserve">Tareas extra</t>
  </si>
  <si>
    <t xml:space="preserve">Recursos asociado</t>
  </si>
  <si>
    <r>
      <rPr>
        <b val="true"/>
        <sz val="11"/>
        <color rgb="FF000000"/>
        <rFont val="Calibri"/>
        <family val="2"/>
        <charset val="1"/>
      </rPr>
      <t xml:space="preserve">Gestión de acciones: </t>
    </r>
    <r>
      <rPr>
        <sz val="11"/>
        <color rgb="FF000000"/>
        <rFont val="Calibri"/>
        <family val="2"/>
        <charset val="1"/>
      </rPr>
      <t xml:space="preserve">Crear controlador de datos para ACCIONES</t>
    </r>
  </si>
  <si>
    <t xml:space="preserve">Falta solucionar como se trataría el borrado de un acción</t>
  </si>
  <si>
    <t xml:space="preserve">Revisión  y correción de la tarea 23</t>
  </si>
  <si>
    <t xml:space="preserve">Revisión  y correciónde la tarea 24</t>
  </si>
  <si>
    <t xml:space="preserve">Faltaron las comillas en el value de los campos hidden de ACCIONES_DELETE_view</t>
  </si>
  <si>
    <r>
      <rPr>
        <b val="true"/>
        <sz val="11"/>
        <color rgb="FF000000"/>
        <rFont val="Calibri"/>
        <family val="2"/>
        <charset val="1"/>
      </rPr>
      <t xml:space="preserve">Gestion de funcionalidades:</t>
    </r>
    <r>
      <rPr>
        <sz val="11"/>
        <color rgb="FF000000"/>
        <rFont val="Calibri"/>
        <family val="2"/>
        <charset val="1"/>
      </rPr>
      <t xml:space="preserve"> Crear modelo de datos para FUNCIONALIDADES y FUNCIONALIDAD_ACCION</t>
    </r>
  </si>
  <si>
    <t xml:space="preserve">Nombres de modelo: FUNCIONALIDAD_MODEL y FUNC_ACCION_MODEL</t>
  </si>
  <si>
    <r>
      <rPr>
        <b val="true"/>
        <sz val="11"/>
        <color rgb="FF000000"/>
        <rFont val="Calibri"/>
        <family val="2"/>
        <charset val="1"/>
      </rPr>
      <t xml:space="preserve">Gestion de funcionalidades: </t>
    </r>
    <r>
      <rPr>
        <sz val="11"/>
        <color rgb="FF000000"/>
        <rFont val="Calibri"/>
        <family val="2"/>
        <charset val="1"/>
      </rPr>
      <t xml:space="preserve">Crear controlador de datos para FUNCIONALIDADES y FUNCIONALIDAD_ACCION</t>
    </r>
  </si>
  <si>
    <t xml:space="preserve">Falta solucionar como se trataría el borrado de una funcionalidad y de funcionalidad_accion</t>
  </si>
  <si>
    <r>
      <rPr>
        <b val="true"/>
        <sz val="11"/>
        <color rgb="FF000000"/>
        <rFont val="Calibri"/>
        <family val="2"/>
        <charset val="1"/>
      </rPr>
      <t xml:space="preserve">Gestion de funcionalidades:</t>
    </r>
    <r>
      <rPr>
        <sz val="11"/>
        <color rgb="FF000000"/>
        <rFont val="Calibri"/>
        <family val="2"/>
        <charset val="1"/>
      </rPr>
      <t xml:space="preserve"> Crear vistas para las posibles acciones sobre las tablas FUNCIONALIDADES Y FUNCIONALIDAD_ACCION</t>
    </r>
  </si>
  <si>
    <t xml:space="preserve">Creadas las vistas correspondientes excepto  edit en funcionalidad_accion ya que los atributos son todos claves</t>
  </si>
  <si>
    <t xml:space="preserve">Revisión  y correción de la tarea 40</t>
  </si>
  <si>
    <t xml:space="preserve">Semana 2(Del 20/11/2017 hasta 3/12/2017)</t>
  </si>
  <si>
    <t xml:space="preserve">Tiempo restante</t>
  </si>
  <si>
    <t xml:space="preserve">Ingresos reales</t>
  </si>
  <si>
    <t xml:space="preserve">Seguimiento en la organización y asignación de tareas de la Semana 2</t>
  </si>
  <si>
    <t xml:space="preserve">Sin empezar</t>
  </si>
  <si>
    <r>
      <rPr>
        <b val="true"/>
        <sz val="11"/>
        <color rgb="FF000000"/>
        <rFont val="Calibri"/>
        <family val="2"/>
        <charset val="1"/>
      </rPr>
      <t xml:space="preserve">Creación de una guía</t>
    </r>
    <r>
      <rPr>
        <sz val="11"/>
        <color rgb="FF000000"/>
        <rFont val="Calibri"/>
        <family val="2"/>
        <charset val="1"/>
      </rPr>
      <t xml:space="preserve"> para llamar a los diferentes archivos, atributos, clases, funciones, etc para crear una unicidad en la elaboración de las tareas.</t>
    </r>
  </si>
  <si>
    <t xml:space="preserve">ECHADLE UN VISTAZO</t>
  </si>
  <si>
    <r>
      <rPr>
        <sz val="11"/>
        <color rgb="FF000000"/>
        <rFont val="Calibri"/>
        <family val="2"/>
        <charset val="1"/>
      </rPr>
      <t xml:space="preserve">Realizar el </t>
    </r>
    <r>
      <rPr>
        <b val="true"/>
        <sz val="11"/>
        <color rgb="FF000000"/>
        <rFont val="Calibri"/>
        <family val="2"/>
        <charset val="1"/>
      </rPr>
      <t xml:space="preserve">cambio de nombre</t>
    </r>
    <r>
      <rPr>
        <sz val="11"/>
        <color rgb="FF000000"/>
        <rFont val="Calibri"/>
        <family val="2"/>
        <charset val="1"/>
      </rPr>
      <t xml:space="preserve"> de archivos, atributos, etc según lo establecido en la tarea 2</t>
    </r>
  </si>
  <si>
    <t xml:space="preserve">Tiempo excedido por fallo de comunicación.</t>
  </si>
  <si>
    <r>
      <rPr>
        <b val="true"/>
        <sz val="11"/>
        <color rgb="FF000000"/>
        <rFont val="Calibri"/>
        <family val="2"/>
        <charset val="1"/>
      </rPr>
      <t xml:space="preserve">Organizar en directorios</t>
    </r>
    <r>
      <rPr>
        <sz val="11"/>
        <color rgb="FF000000"/>
        <rFont val="Calibri"/>
        <family val="2"/>
        <charset val="1"/>
      </rPr>
      <t xml:space="preserve"> con el nombre indicado en la tarea 2</t>
    </r>
  </si>
  <si>
    <r>
      <rPr>
        <b val="true"/>
        <sz val="11"/>
        <color rgb="FF000000"/>
        <rFont val="Calibri"/>
        <family val="2"/>
        <charset val="1"/>
      </rPr>
      <t xml:space="preserve">Gestión de usuarios: </t>
    </r>
    <r>
      <rPr>
        <sz val="11"/>
        <color rgb="FF000000"/>
        <rFont val="Calibri"/>
        <family val="2"/>
        <charset val="1"/>
      </rPr>
      <t xml:space="preserve">Modificar vistas para adapartalo al nuevo modelo de datos. 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</si>
  <si>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 las posibles acciones sobre la tabla USUARIO_GRUPO.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</si>
  <si>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</si>
  <si>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Gestion de permisos de usuario:  </t>
    </r>
    <r>
      <rPr>
        <sz val="11"/>
        <color rgb="FF000000"/>
        <rFont val="Calibri"/>
        <family val="2"/>
        <charset val="1"/>
      </rPr>
      <t xml:space="preserve">Crear vistas para las posibles acciones sobre la tabla PERMISOS. 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</si>
  <si>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Gestión de acciones</t>
    </r>
    <r>
      <rPr>
        <sz val="11"/>
        <color rgb="FF000000"/>
        <rFont val="Calibri"/>
        <family val="2"/>
        <charset val="1"/>
      </rPr>
      <t xml:space="preserve">: Crear vistas para ACCIONES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</si>
  <si>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Gestion de funcionalidades:</t>
    </r>
    <r>
      <rPr>
        <sz val="11"/>
        <color rgb="FF000000"/>
        <rFont val="Calibri"/>
        <family val="2"/>
        <charset val="1"/>
      </rPr>
      <t xml:space="preserve"> Crear vistas para las posibles acciones sobre las tablas FUNCIONALIDADES Y FUNCIONALIDAD_ACCION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</si>
  <si>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Revisión y correción de las tareas paralizadas: </t>
    </r>
    <r>
      <rPr>
        <sz val="11"/>
        <color rgb="FF000000"/>
        <rFont val="Calibri"/>
        <family val="2"/>
        <charset val="1"/>
      </rPr>
      <t xml:space="preserve"> Tarea 5, 6,7,8,9,10</t>
    </r>
  </si>
  <si>
    <t xml:space="preserve">Reunión para tratar mejoras en la organización, unificar el tratamiento del borrado en las tablas y la confirmación del documento a seguir para nombrar a los diferentes elementos. Además se tratarán aspectos como el de mejorar el ACL y como abordar de manera correcta  la gestión de trabajos.</t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</si>
  <si>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</t>
    </r>
    <r>
      <rPr>
        <sz val="11"/>
        <color rgb="FF000000"/>
        <rFont val="Calibri"/>
        <family val="2"/>
        <charset val="1"/>
      </rPr>
      <t xml:space="preserve"> USUARIO, USUARIO_GRUPO y GRUPO.Realizar los cambios pertinentes en el código para conseguir una coherencia en el borrado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</si>
  <si>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PERMISO y GRUPO. Realizar los cambios pertinentes en el código para conseguir una coherencia en el borrado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</si>
  <si>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PERMISO y FUNCIONALIDAD_ACCION.Realizar los cambios pertinentes en el código para conseguir una coherencia en el borrado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</si>
  <si>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FUNCIONALIDAD_ACCION, FUNCIONALIDAD y ACCION. Realizar los cambios pertinentes en el código para conseguir una coherencia en el borrado</t>
    </r>
  </si>
  <si>
    <t xml:space="preserve">Revisión y correción del tratamiento del borrado de las tareas 17,18,18 y 20.</t>
  </si>
  <si>
    <t xml:space="preserve">Revisión y correción de la tarea 36 de la Semana 1</t>
  </si>
  <si>
    <t xml:space="preserve">Revisión y correción de la tarea 41 de la Semana 1</t>
  </si>
  <si>
    <t xml:space="preserve">Revisión y correción de la tarea 42 de la Semana 1</t>
  </si>
  <si>
    <t xml:space="preserve">Revisión  y correción de la tarea 25</t>
  </si>
  <si>
    <r>
      <rPr>
        <b val="true"/>
        <sz val="11"/>
        <color rgb="FF000000"/>
        <rFont val="Calibri"/>
        <family val="2"/>
        <charset val="1"/>
      </rPr>
      <t xml:space="preserve">Teniendo la BD: </t>
    </r>
    <r>
      <rPr>
        <sz val="11"/>
        <color rgb="FF000000"/>
        <rFont val="Calibri"/>
        <family val="2"/>
        <charset val="1"/>
      </rPr>
      <t xml:space="preserve">adaptar los modelos y controladores a la nueva base de datos. (Las vistas deben adaptarse a través de las tareas paralizadas ya que implican un mayor esfuerzo al tener que controlar las validaciones)</t>
    </r>
  </si>
  <si>
    <r>
      <rPr>
        <b val="true"/>
        <sz val="11"/>
        <color rgb="FF000000"/>
        <rFont val="Calibri"/>
        <family val="2"/>
        <charset val="1"/>
      </rPr>
      <t xml:space="preserve">Realización de pruebas</t>
    </r>
    <r>
      <rPr>
        <sz val="11"/>
        <color rgb="FF000000"/>
        <rFont val="Calibri"/>
        <family val="2"/>
        <charset val="1"/>
      </rPr>
      <t xml:space="preserve">: se probará la aplicación para observar el comportamiento de las vistas y se solucionarán problemas en las vistas.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</si>
  <si>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</t>
    </r>
    <r>
      <rPr>
        <sz val="11"/>
        <color rgb="FF000000"/>
        <rFont val="Calibri"/>
        <family val="2"/>
        <charset val="1"/>
      </rPr>
      <t xml:space="preserve">: se probará la aplicación para observar el compartamiento de los controladores y se solucionarán sus problemas </t>
    </r>
  </si>
  <si>
    <r>
      <rPr>
        <b val="true"/>
        <sz val="11"/>
        <color rgb="FF000000"/>
        <rFont val="Calibri"/>
        <family val="2"/>
        <charset val="1"/>
      </rPr>
      <t xml:space="preserve">Realización de pruebas</t>
    </r>
    <r>
      <rPr>
        <sz val="11"/>
        <color rgb="FF000000"/>
        <rFont val="Calibri"/>
        <family val="2"/>
        <charset val="1"/>
      </rPr>
      <t xml:space="preserve">:  se probará la aplicación para observar el compartamiento de los modelos y se solucionarán sus problemas.</t>
    </r>
  </si>
  <si>
    <t xml:space="preserve">Realización de un esquema de como sería  y como interacionaría los diferentes elementos de la interfaz tanto para el usuario.</t>
  </si>
  <si>
    <t xml:space="preserve">Realización de un esquema de como sería  y como interacionaría los diferentes elementos de la interfaz tanto para el administrador.</t>
  </si>
  <si>
    <r>
      <rPr>
        <b val="true"/>
        <sz val="11"/>
        <color rgb="FF000000"/>
        <rFont val="Calibri"/>
        <family val="2"/>
        <charset val="1"/>
      </rPr>
      <t xml:space="preserve">Gestión de trabajos: </t>
    </r>
    <r>
      <rPr>
        <sz val="11"/>
        <color rgb="FF000000"/>
        <rFont val="Calibri"/>
        <family val="2"/>
        <charset val="1"/>
      </rPr>
      <t xml:space="preserve">realizar las vistas, controladores y  modelos de la tabla TRABAJO.</t>
    </r>
  </si>
  <si>
    <t xml:space="preserve">Pendiente de correción</t>
  </si>
  <si>
    <t xml:space="preserve">Creados los elementos correspondientes según la guía de nombres</t>
  </si>
  <si>
    <t xml:space="preserve">Revisión y corrección de las tarea 34.</t>
  </si>
  <si>
    <r>
      <rPr>
        <b val="true"/>
        <sz val="11"/>
        <color rgb="FF000000"/>
        <rFont val="Calibri"/>
        <family val="2"/>
        <charset val="1"/>
      </rPr>
      <t xml:space="preserve">Gestión de historias: </t>
    </r>
    <r>
      <rPr>
        <sz val="11"/>
        <color rgb="FF000000"/>
        <rFont val="Calibri"/>
        <family val="2"/>
        <charset val="1"/>
      </rPr>
      <t xml:space="preserve">realizar las vistas, controladores y  modelos de la tabla HISTORIA.</t>
    </r>
  </si>
  <si>
    <t xml:space="preserve">Revisión y corrección de la tarea 36.</t>
  </si>
  <si>
    <r>
      <rPr>
        <b val="true"/>
        <sz val="11"/>
        <color rgb="FF000000"/>
        <rFont val="Calibri"/>
        <family val="2"/>
        <charset val="1"/>
      </rPr>
      <t xml:space="preserve">Gestión evaluación: </t>
    </r>
    <r>
      <rPr>
        <sz val="11"/>
        <color rgb="FF000000"/>
        <rFont val="Calibri"/>
        <family val="2"/>
        <charset val="1"/>
      </rPr>
      <t xml:space="preserve">realizar las vistas, controladores y  modelos de la tabla EVALUACIÓN.</t>
    </r>
  </si>
  <si>
    <t xml:space="preserve">Revisión y corrección de la tarea 38</t>
  </si>
  <si>
    <r>
      <rPr>
        <b val="true"/>
        <sz val="11"/>
        <color rgb="FF000000"/>
        <rFont val="Calibri"/>
        <family val="2"/>
        <charset val="1"/>
      </rPr>
      <t xml:space="preserve">Gestión de la asignación automática de QAs:</t>
    </r>
    <r>
      <rPr>
        <sz val="11"/>
        <color rgb="FF000000"/>
        <rFont val="Calibri"/>
        <family val="2"/>
        <charset val="1"/>
      </rPr>
      <t xml:space="preserve"> realizar una primera versión con los archivos necesarios para su tratamiento (vistas, controladores, modelos).</t>
    </r>
  </si>
  <si>
    <t xml:space="preserve">Revisión y corrección de la tarea 41 </t>
  </si>
  <si>
    <r>
      <rPr>
        <b val="true"/>
        <sz val="11"/>
        <color rgb="FF000000"/>
        <rFont val="Calibri"/>
        <family val="2"/>
        <charset val="1"/>
      </rPr>
      <t xml:space="preserve">Gestión de la entregas:</t>
    </r>
    <r>
      <rPr>
        <sz val="11"/>
        <color rgb="FF000000"/>
        <rFont val="Calibri"/>
        <family val="2"/>
        <charset val="1"/>
      </rPr>
      <t xml:space="preserve"> realizar una primera versión con los archivos necesarios para su tratamiento (vistas, controladores, modelos).</t>
    </r>
  </si>
  <si>
    <t xml:space="preserve">Revisión y corrección de la tarea 43</t>
  </si>
  <si>
    <t xml:space="preserve">Organización y planificación de Semana 3</t>
  </si>
  <si>
    <t xml:space="preserve">Inicio de la Semana 1</t>
  </si>
  <si>
    <t xml:space="preserve">Tiempo planificado</t>
  </si>
  <si>
    <t xml:space="preserve">Tareas Total</t>
  </si>
  <si>
    <r>
      <rPr>
        <b val="true"/>
        <sz val="11"/>
        <color rgb="FF000000"/>
        <rFont val="Calibri"/>
        <family val="2"/>
        <charset val="1"/>
      </rPr>
      <t xml:space="preserve">Organizar y asignar tareas:</t>
    </r>
    <r>
      <rPr>
        <sz val="11"/>
        <color rgb="FF000000"/>
        <rFont val="Calibri"/>
        <family val="2"/>
        <charset val="1"/>
      </rPr>
      <t xml:space="preserve"> Semana 1</t>
    </r>
  </si>
  <si>
    <r>
      <rPr>
        <b val="true"/>
        <sz val="11"/>
        <color rgb="FF000000"/>
        <rFont val="Calibri"/>
        <family val="2"/>
        <charset val="1"/>
      </rPr>
      <t xml:space="preserve">Gestión de usuarios:</t>
    </r>
    <r>
      <rPr>
        <sz val="11"/>
        <color rgb="FF000000"/>
        <rFont val="Calibri"/>
        <family val="2"/>
        <charset val="1"/>
      </rPr>
      <t xml:space="preserve">  Modificar controladores para adaptarlo al nuevo modelo de datos</t>
    </r>
  </si>
  <si>
    <r>
      <rPr>
        <b val="true"/>
        <sz val="11"/>
        <color rgb="FF000000"/>
        <rFont val="Calibri"/>
        <family val="2"/>
        <charset val="1"/>
      </rPr>
      <t xml:space="preserve">Gestion de grupos:</t>
    </r>
    <r>
      <rPr>
        <sz val="11"/>
        <color rgb="FF000000"/>
        <rFont val="Calibri"/>
        <family val="2"/>
        <charset val="1"/>
      </rPr>
      <t xml:space="preserve"> Crear modelo de datos para  la tabla GRUPO. 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</si>
  <si>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 </t>
    </r>
    <r>
      <rPr>
        <sz val="11"/>
        <color rgb="FF000000"/>
        <rFont val="Calibri"/>
        <family val="2"/>
        <charset val="1"/>
      </rPr>
      <t xml:space="preserve">Crear controlador para manejar las acciones asociadas a la gestión de los USUARIO_GRUPO. </t>
    </r>
  </si>
  <si>
    <r>
      <rPr>
        <b val="true"/>
        <sz val="11"/>
        <color rgb="FF000000"/>
        <rFont val="Calibri"/>
        <family val="2"/>
        <charset val="1"/>
      </rPr>
      <t xml:space="preserve">Gestión de grupos:</t>
    </r>
    <r>
      <rPr>
        <sz val="11"/>
        <color rgb="FF000000"/>
        <rFont val="Calibri"/>
        <family val="2"/>
        <charset val="1"/>
      </rPr>
      <t xml:space="preserve"> Crear controlador para manejar las acciones asociadas a la gestión de GRUPO. 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</si>
  <si>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 las posibles acciones sobre la tabla USUARIO_GRUPO. </t>
    </r>
  </si>
  <si>
    <r>
      <rPr>
        <b val="true"/>
        <sz val="11"/>
        <color rgb="FF000000"/>
        <rFont val="Calibri"/>
        <family val="2"/>
        <charset val="1"/>
      </rPr>
      <t xml:space="preserve">Gestión de grupos 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</t>
    </r>
  </si>
  <si>
    <t xml:space="preserve">Revisión y correción de la tarea 6</t>
  </si>
  <si>
    <t xml:space="preserve">Revisión y correción de la tarea 7</t>
  </si>
  <si>
    <t xml:space="preserve">Revisión y correción de la tarea 8</t>
  </si>
  <si>
    <t xml:space="preserve">Revisión y correción de la tarea 9</t>
  </si>
  <si>
    <t xml:space="preserve">Revisión y correción de la tarea 10</t>
  </si>
  <si>
    <t xml:space="preserve">Revisión y correción de la tarea 11</t>
  </si>
  <si>
    <r>
      <rPr>
        <b val="true"/>
        <sz val="11"/>
        <color rgb="FF000000"/>
        <rFont val="Calibri"/>
        <family val="2"/>
        <charset val="1"/>
      </rPr>
      <t xml:space="preserve">Gestion de permisos de usuario:</t>
    </r>
    <r>
      <rPr>
        <sz val="11"/>
        <color rgb="FF000000"/>
        <rFont val="Calibri"/>
        <family val="2"/>
        <charset val="1"/>
      </rPr>
      <t xml:space="preserve"> Crear modelo de datos para la tabla PERMISOS.</t>
    </r>
  </si>
  <si>
    <r>
      <rPr>
        <b val="true"/>
        <sz val="11"/>
        <color rgb="FF000000"/>
        <rFont val="Calibri"/>
        <family val="2"/>
        <charset val="1"/>
      </rPr>
      <t xml:space="preserve">Gestion de permisos de usuario: </t>
    </r>
    <r>
      <rPr>
        <sz val="11"/>
        <color rgb="FF000000"/>
        <rFont val="Calibri"/>
        <family val="2"/>
        <charset val="1"/>
      </rPr>
      <t xml:space="preserve"> Crear controlador de datos para la tabla PERMISOS. </t>
    </r>
  </si>
  <si>
    <r>
      <rPr>
        <b val="true"/>
        <sz val="11"/>
        <color rgb="FF000000"/>
        <rFont val="Calibri"/>
        <family val="2"/>
        <charset val="1"/>
      </rPr>
      <t xml:space="preserve">Gestion de permisos de usuario:</t>
    </r>
    <r>
      <rPr>
        <sz val="11"/>
        <color rgb="FF000000"/>
        <rFont val="Calibri"/>
        <family val="2"/>
        <charset val="1"/>
      </rPr>
      <t xml:space="preserve">  Crear vistas para las posibles acciones sobre la tabla PERMISOS.  </t>
    </r>
  </si>
  <si>
    <t xml:space="preserve">Revisión y correción de la tarea 18</t>
  </si>
  <si>
    <t xml:space="preserve">Revisión y correción de la tarea 19</t>
  </si>
  <si>
    <t xml:space="preserve">Revisión y correción de la tarea 20</t>
  </si>
  <si>
    <r>
      <rPr>
        <b val="true"/>
        <sz val="11"/>
        <color rgb="FF000000"/>
        <rFont val="Calibri"/>
        <family val="2"/>
        <charset val="1"/>
      </rPr>
      <t xml:space="preserve">Gestión de acciones:</t>
    </r>
    <r>
      <rPr>
        <sz val="11"/>
        <color rgb="FF000000"/>
        <rFont val="Calibri"/>
        <family val="2"/>
        <charset val="1"/>
      </rPr>
      <t xml:space="preserve">  Crear modelo de datos para ACCIONES</t>
    </r>
  </si>
  <si>
    <r>
      <rPr>
        <b val="true"/>
        <sz val="11"/>
        <color rgb="FF000000"/>
        <rFont val="Calibri"/>
        <family val="2"/>
        <charset val="1"/>
      </rPr>
      <t xml:space="preserve">Gestión de acciones: </t>
    </r>
    <r>
      <rPr>
        <sz val="11"/>
        <color rgb="FF000000"/>
        <rFont val="Calibri"/>
        <family val="2"/>
        <charset val="1"/>
      </rPr>
      <t xml:space="preserve">Crear vistas para ACCIONES</t>
    </r>
  </si>
  <si>
    <t xml:space="preserve">Fin de lo planeado en la Semana 1</t>
  </si>
  <si>
    <t xml:space="preserve">Revisión y correción de la tarea 24</t>
  </si>
  <si>
    <t xml:space="preserve">Revisión y correción de la tarea 25</t>
  </si>
  <si>
    <t xml:space="preserve">Revisión y correción de la tarea 26</t>
  </si>
  <si>
    <t xml:space="preserve">Revisión y correción de la tarea 31</t>
  </si>
  <si>
    <t xml:space="preserve">Inicio de lo planeado en la Semana 2</t>
  </si>
  <si>
    <t xml:space="preserve">En proceso</t>
  </si>
  <si>
    <r>
      <rPr>
        <b val="true"/>
        <sz val="11"/>
        <color rgb="FF000000"/>
        <rFont val="Calibri"/>
        <family val="2"/>
        <charset val="1"/>
      </rPr>
      <t xml:space="preserve">Gestión de grupos: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(Tarea paralizada en la Semana 1)</t>
    </r>
  </si>
  <si>
    <t xml:space="preserve">Revisión y correción de las tareas paralizadas cuando finalicen.</t>
  </si>
  <si>
    <t xml:space="preserve">Revisión y correción de la tarea 32 de la Semana 1</t>
  </si>
  <si>
    <t xml:space="preserve">Revisión y correción de la tarea 33 de la Semana 1</t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</si>
  <si>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</t>
    </r>
    <r>
      <rPr>
        <sz val="11"/>
        <color rgb="FF000000"/>
        <rFont val="Calibri"/>
        <family val="2"/>
        <charset val="1"/>
      </rPr>
      <t xml:space="preserve"> USUARIO, USUARIO_GRUPO y GRUPO.Realizar los cambios pertinentes en el código para conseguir una coherencia en el borrado.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</si>
  <si>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PERMISO y GRUPO. Realizar los cambios pertinentes en el código para conseguir una coherencia en el borrado.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</si>
  <si>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PERMISO y FUNCIONALIDAD_ACCION.Realizar los cambios pertinentes en el código para conseguir una coherencia en el borrado.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</si>
  <si>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FUNCIONALIDAD_ACCION, FUNCIONALIDAD y ACCION. Realizar los cambios pertinentes en el código para conseguir una coherencia en el borrado.</t>
    </r>
  </si>
  <si>
    <t xml:space="preserve">Revisión y correción del tratamiento del borrado.</t>
  </si>
  <si>
    <t xml:space="preserve">Revisión y correción de las tarea 64.</t>
  </si>
  <si>
    <t xml:space="preserve">Revisión y correción de la tarea 66.</t>
  </si>
  <si>
    <r>
      <rPr>
        <b val="true"/>
        <sz val="11"/>
        <color rgb="FF000000"/>
        <rFont val="Calibri"/>
        <family val="2"/>
        <charset val="1"/>
      </rPr>
      <t xml:space="preserve">Gestión evaluación:</t>
    </r>
    <r>
      <rPr>
        <sz val="11"/>
        <color rgb="FF000000"/>
        <rFont val="Calibri"/>
        <family val="2"/>
        <charset val="1"/>
      </rPr>
      <t xml:space="preserve"> realizar las vistas, controladores y  modelos de la tabla EVALUACIÓN.</t>
    </r>
  </si>
  <si>
    <t xml:space="preserve">Revisión y correción de la tarea 68</t>
  </si>
  <si>
    <r>
      <rPr>
        <b val="true"/>
        <sz val="11"/>
        <color rgb="FF000000"/>
        <rFont val="Calibri"/>
        <family val="2"/>
        <charset val="1"/>
      </rPr>
      <t xml:space="preserve">Gestión de la asignación de QAs: </t>
    </r>
    <r>
      <rPr>
        <sz val="11"/>
        <color rgb="FF000000"/>
        <rFont val="Calibri"/>
        <family val="2"/>
        <charset val="1"/>
      </rPr>
      <t xml:space="preserve">realizar las vistas, controladores y  modelos de la tabla ASIGNAC_QA.</t>
    </r>
  </si>
  <si>
    <t xml:space="preserve">Revisión y correción de la tarea 70</t>
  </si>
  <si>
    <r>
      <rPr>
        <b val="true"/>
        <sz val="11"/>
        <color rgb="FF000000"/>
        <rFont val="Calibri"/>
        <family val="2"/>
        <charset val="1"/>
      </rPr>
      <t xml:space="preserve">Gestión de la entregas:</t>
    </r>
    <r>
      <rPr>
        <sz val="11"/>
        <color rgb="FF000000"/>
        <rFont val="Calibri"/>
        <family val="2"/>
        <charset val="1"/>
      </rPr>
      <t xml:space="preserve"> realizar las vistas, controladores y  modelos de la tabla ENTREGA</t>
    </r>
  </si>
  <si>
    <t xml:space="preserve">Revisión y correción de la tarea 73</t>
  </si>
  <si>
    <t xml:space="preserve">Inicio de la Semana 3</t>
  </si>
  <si>
    <t xml:space="preserve">Actualización del powerpoint </t>
  </si>
  <si>
    <t xml:space="preserve">Comprobación/Correción de todos los elementos para asegurar de que siguen el estándar establecido</t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</si>
  <si>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</t>
    </r>
    <r>
      <rPr>
        <sz val="11"/>
        <color rgb="FF000000"/>
        <rFont val="Calibri"/>
        <family val="2"/>
        <charset val="1"/>
      </rPr>
      <t xml:space="preserve"> Realizar los cambios pertinentes para asegurar el borrado correcto de los nuevos modelos de datos creados</t>
    </r>
  </si>
  <si>
    <t xml:space="preserve">Revisión y correción de la tarea 78</t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</si>
  <si>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probará la aplicación para observar el comportamiento de la gestión de trabajos.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</si>
  <si>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 </t>
    </r>
    <r>
      <rPr>
        <sz val="11"/>
        <color rgb="FF000000"/>
        <rFont val="Calibri"/>
        <family val="2"/>
        <charset val="1"/>
      </rPr>
      <t xml:space="preserve">se probará la aplicación para observar el comportamiento de la gestión de trabajos.</t>
    </r>
  </si>
  <si>
    <t xml:space="preserve">Implementación de la regulación de los usuarios para usar las funcionalidades dependiendo de las acciones y permisos asociados. Implementar esta tarea en la parte correspondiente al ACL.</t>
  </si>
  <si>
    <r>
      <rPr>
        <b val="true"/>
        <sz val="11"/>
        <color rgb="FF000000"/>
        <rFont val="Calibri"/>
        <family val="2"/>
        <charset val="1"/>
      </rPr>
      <t xml:space="preserve">Realización de pruebas: </t>
    </r>
    <r>
      <rPr>
        <sz val="11"/>
        <color rgb="FF000000"/>
        <rFont val="Calibri"/>
        <family val="2"/>
        <charset val="1"/>
      </rPr>
      <t xml:space="preserve">se probará la aplicación para observar el comportamiento de la regulación de  los usuarios para usar las funcionalidades dependiendo de las acciones y permisos permitidos. </t>
    </r>
  </si>
  <si>
    <t xml:space="preserve">Implementación de la regulación de los usuarios para usar las funcionalidades dependiendo de las acciones y permisos permitidos. Implementar esta tarea en la parte correspondiente a la parte de gestión de trabajos. </t>
  </si>
  <si>
    <t xml:space="preserve">Organización y planificación de Semana 4</t>
  </si>
  <si>
    <t xml:space="preserve">Inicio de la Semana 4</t>
  </si>
  <si>
    <t xml:space="preserve">Comprobar/Corregir el funcionamiento de la generación automática de QAS  usuarios</t>
  </si>
  <si>
    <t xml:space="preserve">Comprobar/Corregir el funcionamiento de las historias a evaluar en EVALUACIÓN </t>
  </si>
  <si>
    <t xml:space="preserve">Comprobar/Corregir el funcionamiento de la generación de notas entregas</t>
  </si>
  <si>
    <t xml:space="preserve">Comprobar/Corregir el funcionamiento de las notas de Qas</t>
  </si>
  <si>
    <t xml:space="preserve">Comprobar/Corregir el funcionamiento de la consulta de correción de entrega propia</t>
  </si>
  <si>
    <t xml:space="preserve">Comprobar/Corregir el funcionamiento de la consulta de correción de QA</t>
  </si>
  <si>
    <t xml:space="preserve">Reunión para tratar los aspectos de la aplicación más críticos en ese momento</t>
  </si>
  <si>
    <t xml:space="preserve">Organización y planificación de Semana 5</t>
  </si>
  <si>
    <t xml:space="preserve">inicio de la Semana 5</t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</si>
  <si>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de gestión de usuarios.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</si>
  <si>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de gestión de grupos de usuarios.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</si>
  <si>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de gestión de permisos en toda la aplicación. Incluye la aplicación correcta de acciones para posibles las funcionalidades.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</si>
  <si>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de gestión de nota de trabajos.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</si>
  <si>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los trabajos.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</si>
  <si>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las historias.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</si>
  <si>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las asignación de Qas.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</si>
  <si>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la evaluación de historias y asignación de Qas.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</si>
  <si>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la gestión de entregas.</t>
    </r>
  </si>
  <si>
    <t xml:space="preserve">Realización del manual de usuario:</t>
  </si>
  <si>
    <t xml:space="preserve">Aplazada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</si>
</sst>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5E0B4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BDBDB"/>
      </patternFill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>
        <color rgb="FF2F5597"/>
      </left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2" applyFont="true" applyBorder="true" applyAlignment="true" applyProtection="false">
      <alignment horizontal="general" vertical="bottom" textRotation="0" wrapText="tru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37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B0F0"/>
        </patternFill>
      </fill>
    </dxf>
    <dxf>
      <fill>
        <patternFill>
          <bgColor rgb="FFB4C7E7"/>
        </patternFill>
      </fill>
    </dxf>
    <dxf>
      <fill>
        <patternFill>
          <bgColor rgb="FFBDD7EE"/>
        </patternFill>
      </fill>
    </dxf>
    <dxf>
      <font>
        <color rgb="FF000000"/>
      </font>
      <fill>
        <patternFill>
          <bgColor rgb="FFB4C7E7"/>
        </patternFill>
      </fill>
    </dxf>
    <dxf>
      <fill>
        <patternFill>
          <bgColor rgb="FFB4C7E7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rgb="FF000000"/>
      </font>
      <fill>
        <patternFill>
          <bgColor rgb="FFB4C7E7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B4C7E7"/>
      <rgbColor rgb="FF808080"/>
      <rgbColor rgb="FFD9D9D9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DDDDD"/>
      <rgbColor rgb="FFCCFFCC"/>
      <rgbColor rgb="FFFFE699"/>
      <rgbColor rgb="FF9DC3E6"/>
      <rgbColor rgb="FFFFC7CE"/>
      <rgbColor rgb="FFFFCCCC"/>
      <rgbColor rgb="FFF8CBAD"/>
      <rgbColor rgb="FF3366FF"/>
      <rgbColor rgb="FF33CCCC"/>
      <rgbColor rgb="FF99FF33"/>
      <rgbColor rgb="FFDBDBDB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4.71"/>
    <col collapsed="false" customWidth="true" hidden="false" outlineLevel="0" max="3" min="3" style="0" width="21.43"/>
    <col collapsed="false" customWidth="true" hidden="false" outlineLevel="0" max="4" min="4" style="1" width="23.57"/>
    <col collapsed="false" customWidth="true" hidden="false" outlineLevel="0" max="5" min="5" style="0" width="39.28"/>
    <col collapsed="false" customWidth="true" hidden="false" outlineLevel="0" max="6" min="6" style="0" width="17.71"/>
    <col collapsed="false" customWidth="true" hidden="false" outlineLevel="0" max="7" min="7" style="0" width="20.71"/>
    <col collapsed="false" customWidth="true" hidden="false" outlineLevel="0" max="8" min="8" style="0" width="17.41"/>
    <col collapsed="false" customWidth="true" hidden="false" outlineLevel="0" max="9" min="9" style="0" width="8.14"/>
    <col collapsed="false" customWidth="true" hidden="false" outlineLevel="0" max="10" min="10" style="0" width="24.87"/>
    <col collapsed="false" customWidth="true" hidden="false" outlineLevel="0" max="11" min="11" style="0" width="15.29"/>
    <col collapsed="false" customWidth="true" hidden="false" outlineLevel="0" max="12" min="12" style="0" width="28.98"/>
    <col collapsed="false" customWidth="true" hidden="false" outlineLevel="0" max="14" min="13" style="0" width="26.71"/>
    <col collapsed="false" customWidth="true" hidden="false" outlineLevel="0" max="17" min="15" style="0" width="15.87"/>
    <col collapsed="false" customWidth="true" hidden="false" outlineLevel="0" max="18" min="18" style="0" width="19.42"/>
    <col collapsed="false" customWidth="true" hidden="false" outlineLevel="0" max="19" min="19" style="0" width="12.71"/>
    <col collapsed="false" customWidth="true" hidden="false" outlineLevel="0" max="21" min="20" style="0" width="8.14"/>
    <col collapsed="false" customWidth="true" hidden="false" outlineLevel="0" max="22" min="22" style="0" width="14.43"/>
    <col collapsed="false" customWidth="true" hidden="false" outlineLevel="0" max="23" min="23" style="0" width="21.57"/>
    <col collapsed="false" customWidth="true" hidden="false" outlineLevel="0" max="24" min="24" style="0" width="19.14"/>
    <col collapsed="false" customWidth="true" hidden="false" outlineLevel="0" max="25" min="25" style="0" width="12.57"/>
    <col collapsed="false" customWidth="true" hidden="false" outlineLevel="0" max="26" min="26" style="0" width="11.57"/>
    <col collapsed="false" customWidth="true" hidden="false" outlineLevel="0" max="27" min="27" style="0" width="18.71"/>
    <col collapsed="false" customWidth="true" hidden="false" outlineLevel="0" max="28" min="28" style="0" width="14.15"/>
    <col collapsed="false" customWidth="true" hidden="false" outlineLevel="0" max="29" min="29" style="0" width="9.29"/>
    <col collapsed="false" customWidth="true" hidden="false" outlineLevel="0" max="1025" min="30" style="0" width="8.14"/>
  </cols>
  <sheetData>
    <row r="1" customFormat="false" ht="40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4"/>
    </row>
    <row r="2" customFormat="false" ht="16.5" hidden="false" customHeight="true" outlineLevel="0" collapsed="false">
      <c r="A2" s="2"/>
      <c r="B2" s="3"/>
      <c r="C2" s="3"/>
      <c r="D2" s="3"/>
      <c r="E2" s="3"/>
      <c r="F2" s="3"/>
      <c r="G2" s="3"/>
      <c r="H2" s="3"/>
    </row>
    <row r="3" customFormat="false" ht="39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/>
      <c r="J3" s="5" t="s">
        <v>9</v>
      </c>
      <c r="K3" s="5" t="s">
        <v>10</v>
      </c>
      <c r="L3" s="7" t="s">
        <v>11</v>
      </c>
      <c r="M3" s="7" t="s">
        <v>12</v>
      </c>
      <c r="N3" s="7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V3" s="6"/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</row>
    <row r="4" customFormat="false" ht="15.75" hidden="false" customHeight="false" outlineLevel="0" collapsed="false">
      <c r="A4" s="8" t="n">
        <v>1</v>
      </c>
      <c r="B4" s="9" t="s">
        <v>26</v>
      </c>
      <c r="C4" s="10" t="s">
        <v>27</v>
      </c>
      <c r="D4" s="8" t="str">
        <f aca="false">IF(C4 = "Finalizada/Corregida","100%","")</f>
        <v>100%</v>
      </c>
      <c r="E4" s="11"/>
      <c r="F4" s="8" t="n">
        <v>30</v>
      </c>
      <c r="G4" s="8" t="n">
        <v>1</v>
      </c>
      <c r="H4" s="8" t="n">
        <v>50</v>
      </c>
      <c r="I4" s="6"/>
      <c r="J4" s="12" t="s">
        <v>28</v>
      </c>
      <c r="K4" s="12" t="n">
        <v>1</v>
      </c>
      <c r="L4" s="6" t="n">
        <f aca="false">SUMIF(G4:G28,1,F4:F28)</f>
        <v>270</v>
      </c>
      <c r="M4" s="6" t="n">
        <f aca="false">SUMIF(G4:G41,1,H4:H41)</f>
        <v>320</v>
      </c>
      <c r="N4" s="6" t="n">
        <f aca="false">L4-M4</f>
        <v>-50</v>
      </c>
      <c r="O4" s="6" t="n">
        <f aca="false">L4/60*15</f>
        <v>67.5</v>
      </c>
      <c r="P4" s="6" t="n">
        <f aca="false">L4/60*25</f>
        <v>112.5</v>
      </c>
      <c r="Q4" s="6" t="n">
        <f aca="false">P4-O4</f>
        <v>45</v>
      </c>
      <c r="R4" s="6" t="n">
        <f aca="false">M4/60*15</f>
        <v>80</v>
      </c>
      <c r="S4" s="6" t="n">
        <f aca="false">P4-R4</f>
        <v>32.5</v>
      </c>
      <c r="V4" s="5" t="s">
        <v>29</v>
      </c>
      <c r="W4" s="6" t="n">
        <f aca="false">COUNTIF(C:C, "Paralizada")</f>
        <v>7</v>
      </c>
      <c r="X4" s="6" t="n">
        <f aca="false">COUNTIF(C:C, "Finalizada/Corregida")</f>
        <v>25</v>
      </c>
      <c r="Y4" s="6" t="n">
        <f aca="false">COUNTIF(C:C, "En proceso")</f>
        <v>0</v>
      </c>
      <c r="Z4" s="6" t="n">
        <f aca="false">COUNTIF(C:C, "Sin empezar")</f>
        <v>0</v>
      </c>
      <c r="AA4" s="6" t="n">
        <f aca="false">COUNTIF(C:C, "Pendiente de correción")</f>
        <v>0</v>
      </c>
      <c r="AB4" s="6" t="n">
        <f aca="false">COUNTIF(C:C, "Aplazada")</f>
        <v>0</v>
      </c>
      <c r="AC4" s="6" t="n">
        <f aca="false">SUM(W4:AB4)</f>
        <v>32</v>
      </c>
    </row>
    <row r="5" customFormat="false" ht="15.75" hidden="false" customHeight="false" outlineLevel="0" collapsed="false">
      <c r="A5" s="8" t="n">
        <v>2</v>
      </c>
      <c r="B5" s="9" t="s">
        <v>30</v>
      </c>
      <c r="C5" s="10" t="s">
        <v>27</v>
      </c>
      <c r="D5" s="8" t="str">
        <f aca="false">IF(C5 = "Finalizada/Corregida","100%","")</f>
        <v>100%</v>
      </c>
      <c r="E5" s="11"/>
      <c r="F5" s="8" t="n">
        <v>20</v>
      </c>
      <c r="G5" s="8" t="n">
        <v>3</v>
      </c>
      <c r="H5" s="8" t="n">
        <v>20</v>
      </c>
      <c r="I5" s="6"/>
      <c r="J5" s="13" t="s">
        <v>31</v>
      </c>
      <c r="K5" s="13" t="n">
        <v>2</v>
      </c>
      <c r="L5" s="6" t="n">
        <f aca="false">SUMIF(G4:G28,2,F4:F28)</f>
        <v>270</v>
      </c>
      <c r="M5" s="6" t="n">
        <f aca="false">SUMIF(G4:G41,2,H4:H41)</f>
        <v>145</v>
      </c>
      <c r="N5" s="6" t="n">
        <f aca="false">L5-M5</f>
        <v>125</v>
      </c>
      <c r="O5" s="6" t="n">
        <f aca="false">L5/60*15</f>
        <v>67.5</v>
      </c>
      <c r="P5" s="6" t="n">
        <f aca="false">L5/60*25</f>
        <v>112.5</v>
      </c>
      <c r="Q5" s="6" t="n">
        <f aca="false">P5-O5</f>
        <v>45</v>
      </c>
      <c r="R5" s="6" t="n">
        <f aca="false">M5/60*15</f>
        <v>36.25</v>
      </c>
      <c r="S5" s="6" t="n">
        <f aca="false">P5-R5</f>
        <v>76.25</v>
      </c>
      <c r="V5" s="5" t="s">
        <v>32</v>
      </c>
      <c r="W5" s="6" t="n">
        <f aca="false">W4/AC4 *100</f>
        <v>21.875</v>
      </c>
      <c r="X5" s="6" t="n">
        <f aca="false">X4/AC4 *100</f>
        <v>78.125</v>
      </c>
      <c r="Y5" s="6" t="n">
        <f aca="false">Y4/AC4 *100</f>
        <v>0</v>
      </c>
      <c r="Z5" s="6" t="n">
        <f aca="false">Z4/AC4 *100</f>
        <v>0</v>
      </c>
      <c r="AA5" s="6" t="n">
        <f aca="false">AA4/AC4*100</f>
        <v>0</v>
      </c>
      <c r="AB5" s="6" t="n">
        <f aca="false">AB4/AC4 *100</f>
        <v>0</v>
      </c>
      <c r="AC5" s="6" t="n">
        <f aca="false">SUM(W5:AB5)</f>
        <v>100</v>
      </c>
    </row>
    <row r="6" customFormat="false" ht="15" hidden="false" customHeight="false" outlineLevel="0" collapsed="false">
      <c r="A6" s="8" t="n">
        <v>3</v>
      </c>
      <c r="B6" s="9" t="s">
        <v>33</v>
      </c>
      <c r="C6" s="10" t="s">
        <v>27</v>
      </c>
      <c r="D6" s="8" t="str">
        <f aca="false">IF(C6 = "Finalizada/Corregida","100%","")</f>
        <v>100%</v>
      </c>
      <c r="E6" s="11" t="s">
        <v>34</v>
      </c>
      <c r="F6" s="8" t="n">
        <v>20</v>
      </c>
      <c r="G6" s="8" t="n">
        <v>4</v>
      </c>
      <c r="H6" s="8" t="n">
        <v>22</v>
      </c>
      <c r="I6" s="6"/>
      <c r="J6" s="14" t="s">
        <v>35</v>
      </c>
      <c r="K6" s="14" t="n">
        <v>3</v>
      </c>
      <c r="L6" s="6" t="n">
        <f aca="false">SUMIF(G4:G28,3,F4:F28)</f>
        <v>270</v>
      </c>
      <c r="M6" s="6" t="n">
        <f aca="false">SUMIF(G4:G41,3,H4:H41)</f>
        <v>130</v>
      </c>
      <c r="N6" s="6" t="n">
        <f aca="false">L6-M6</f>
        <v>140</v>
      </c>
      <c r="O6" s="6" t="n">
        <f aca="false">L6/60*15</f>
        <v>67.5</v>
      </c>
      <c r="P6" s="6" t="n">
        <f aca="false">L6/60*25</f>
        <v>112.5</v>
      </c>
      <c r="Q6" s="6" t="n">
        <f aca="false">P6-O6</f>
        <v>45</v>
      </c>
      <c r="R6" s="6" t="n">
        <f aca="false">M6/60*15</f>
        <v>32.5</v>
      </c>
      <c r="S6" s="6" t="n">
        <f aca="false">P6-R6</f>
        <v>80</v>
      </c>
    </row>
    <row r="7" customFormat="false" ht="30" hidden="false" customHeight="false" outlineLevel="0" collapsed="false">
      <c r="A7" s="8" t="n">
        <v>4</v>
      </c>
      <c r="B7" s="9" t="s">
        <v>36</v>
      </c>
      <c r="C7" s="10" t="s">
        <v>37</v>
      </c>
      <c r="D7" s="15" t="n">
        <v>0.9</v>
      </c>
      <c r="E7" s="11" t="s">
        <v>38</v>
      </c>
      <c r="F7" s="8" t="n">
        <v>20</v>
      </c>
      <c r="G7" s="8" t="n">
        <v>2</v>
      </c>
      <c r="H7" s="8" t="n">
        <v>15</v>
      </c>
      <c r="I7" s="6"/>
      <c r="J7" s="16" t="s">
        <v>39</v>
      </c>
      <c r="K7" s="16" t="n">
        <v>4</v>
      </c>
      <c r="L7" s="6" t="n">
        <f aca="false">SUMIF(G4:G28,4,F4:F28)</f>
        <v>270</v>
      </c>
      <c r="M7" s="6" t="n">
        <f aca="false">SUMIF(G4:G41,4,H4:H41)</f>
        <v>212</v>
      </c>
      <c r="N7" s="6" t="n">
        <f aca="false">L7-M7</f>
        <v>58</v>
      </c>
      <c r="O7" s="6" t="n">
        <f aca="false">L7/60*15</f>
        <v>67.5</v>
      </c>
      <c r="P7" s="6" t="n">
        <f aca="false">L7/60*25</f>
        <v>112.5</v>
      </c>
      <c r="Q7" s="6" t="n">
        <f aca="false">P7-O7</f>
        <v>45</v>
      </c>
      <c r="R7" s="6" t="n">
        <f aca="false">M7/60*15</f>
        <v>53</v>
      </c>
      <c r="S7" s="6" t="n">
        <f aca="false">P7-R7</f>
        <v>59.5</v>
      </c>
    </row>
    <row r="8" customFormat="false" ht="30.75" hidden="false" customHeight="false" outlineLevel="0" collapsed="false">
      <c r="A8" s="8" t="n">
        <v>5</v>
      </c>
      <c r="B8" s="9" t="s">
        <v>40</v>
      </c>
      <c r="C8" s="10" t="s">
        <v>27</v>
      </c>
      <c r="D8" s="8" t="str">
        <f aca="false">IF(C8 = "Finalizada/Corregida","100%","")</f>
        <v>100%</v>
      </c>
      <c r="E8" s="11" t="s">
        <v>41</v>
      </c>
      <c r="F8" s="8" t="n">
        <v>30</v>
      </c>
      <c r="G8" s="8" t="n">
        <v>2</v>
      </c>
      <c r="H8" s="8" t="n">
        <v>30</v>
      </c>
      <c r="I8" s="6"/>
      <c r="J8" s="17" t="s">
        <v>42</v>
      </c>
      <c r="K8" s="17" t="n">
        <v>5</v>
      </c>
      <c r="L8" s="18" t="n">
        <f aca="false">SUMIF(G4:G28,5,F4:F28)</f>
        <v>270</v>
      </c>
      <c r="M8" s="18" t="n">
        <f aca="false">SUMIF(G4:G41,5,H4:H41)</f>
        <v>175</v>
      </c>
      <c r="N8" s="6" t="n">
        <f aca="false">L8-M8</f>
        <v>95</v>
      </c>
      <c r="O8" s="18" t="n">
        <f aca="false">L8/60*15</f>
        <v>67.5</v>
      </c>
      <c r="P8" s="6" t="n">
        <f aca="false">L8/60*25</f>
        <v>112.5</v>
      </c>
      <c r="Q8" s="6" t="n">
        <f aca="false">P8-O8</f>
        <v>45</v>
      </c>
      <c r="R8" s="6" t="n">
        <f aca="false">M8/60*15</f>
        <v>43.75</v>
      </c>
      <c r="S8" s="6" t="n">
        <f aca="false">P8-R8</f>
        <v>68.75</v>
      </c>
      <c r="AB8" s="6"/>
    </row>
    <row r="9" customFormat="false" ht="15.75" hidden="false" customHeight="false" outlineLevel="0" collapsed="false">
      <c r="A9" s="8" t="n">
        <v>6</v>
      </c>
      <c r="B9" s="9" t="s">
        <v>43</v>
      </c>
      <c r="C9" s="10" t="s">
        <v>27</v>
      </c>
      <c r="D9" s="8" t="str">
        <f aca="false">IF(C9 = "Finalizada/Corregida","100%","")</f>
        <v>100%</v>
      </c>
      <c r="E9" s="11" t="s">
        <v>44</v>
      </c>
      <c r="F9" s="8" t="n">
        <v>90</v>
      </c>
      <c r="G9" s="8" t="n">
        <v>5</v>
      </c>
      <c r="H9" s="8" t="n">
        <v>20</v>
      </c>
      <c r="I9" s="6"/>
      <c r="J9" s="6"/>
      <c r="K9" s="6"/>
      <c r="L9" s="6" t="n">
        <f aca="false">SUM(L4:L8)</f>
        <v>1350</v>
      </c>
      <c r="M9" s="6" t="n">
        <f aca="false">SUM(M4:M8)</f>
        <v>982</v>
      </c>
      <c r="N9" s="19" t="n">
        <f aca="false">SUM(N4:N8)</f>
        <v>368</v>
      </c>
      <c r="O9" s="6" t="n">
        <f aca="false">SUM(O4:O8)</f>
        <v>337.5</v>
      </c>
      <c r="P9" s="19" t="n">
        <f aca="false">SUM(P4:P8)</f>
        <v>562.5</v>
      </c>
      <c r="Q9" s="19" t="n">
        <f aca="false">SUM(Q4:Q8)</f>
        <v>225</v>
      </c>
      <c r="R9" s="19" t="n">
        <f aca="false">SUM(R4:R8)</f>
        <v>245.5</v>
      </c>
      <c r="S9" s="19" t="str">
        <f aca="false">FIXED(SUM(S5:S8))</f>
        <v>284,50</v>
      </c>
      <c r="T9" s="5" t="s">
        <v>45</v>
      </c>
    </row>
    <row r="10" customFormat="false" ht="15" hidden="false" customHeight="false" outlineLevel="0" collapsed="false">
      <c r="A10" s="8" t="n">
        <v>7</v>
      </c>
      <c r="B10" s="9" t="s">
        <v>46</v>
      </c>
      <c r="C10" s="10" t="s">
        <v>27</v>
      </c>
      <c r="D10" s="8" t="str">
        <f aca="false">IF(C10 = "Finalizada/Corregida","100%","")</f>
        <v>100%</v>
      </c>
      <c r="E10" s="11" t="s">
        <v>47</v>
      </c>
      <c r="F10" s="8" t="n">
        <v>90</v>
      </c>
      <c r="G10" s="8" t="n">
        <v>4</v>
      </c>
      <c r="H10" s="8" t="n">
        <v>26</v>
      </c>
      <c r="I10" s="6"/>
      <c r="J10" s="6"/>
      <c r="K10" s="6"/>
      <c r="L10" s="6"/>
    </row>
    <row r="11" customFormat="false" ht="90" hidden="false" customHeight="false" outlineLevel="0" collapsed="false">
      <c r="A11" s="8" t="n">
        <v>8</v>
      </c>
      <c r="B11" s="9" t="s">
        <v>48</v>
      </c>
      <c r="C11" s="10" t="s">
        <v>27</v>
      </c>
      <c r="D11" s="8" t="str">
        <f aca="false">IF(C11 = "Finalizada/Corregida","100%","")</f>
        <v>100%</v>
      </c>
      <c r="E11" s="11" t="s">
        <v>49</v>
      </c>
      <c r="F11" s="8" t="n">
        <v>90</v>
      </c>
      <c r="G11" s="8" t="n">
        <v>1</v>
      </c>
      <c r="H11" s="8" t="n">
        <v>35</v>
      </c>
      <c r="I11" s="6"/>
      <c r="J11" s="6"/>
      <c r="K11" s="6"/>
      <c r="L11" s="6"/>
    </row>
    <row r="12" customFormat="false" ht="30" hidden="false" customHeight="false" outlineLevel="0" collapsed="false">
      <c r="A12" s="8" t="n">
        <v>9</v>
      </c>
      <c r="B12" s="9" t="s">
        <v>50</v>
      </c>
      <c r="C12" s="10" t="s">
        <v>27</v>
      </c>
      <c r="D12" s="8" t="str">
        <f aca="false">IF(C12 = "Finalizada/Corregida","100%","")</f>
        <v>100%</v>
      </c>
      <c r="E12" s="11"/>
      <c r="F12" s="8" t="n">
        <v>90</v>
      </c>
      <c r="G12" s="8" t="n">
        <v>3</v>
      </c>
      <c r="H12" s="8" t="n">
        <v>20</v>
      </c>
      <c r="I12" s="6"/>
      <c r="J12" s="6"/>
      <c r="K12" s="6"/>
      <c r="L12" s="6"/>
    </row>
    <row r="13" customFormat="false" ht="30" hidden="false" customHeight="false" outlineLevel="0" collapsed="false">
      <c r="A13" s="8" t="n">
        <v>10</v>
      </c>
      <c r="B13" s="9" t="s">
        <v>51</v>
      </c>
      <c r="C13" s="10" t="s">
        <v>37</v>
      </c>
      <c r="D13" s="15" t="n">
        <v>0.9</v>
      </c>
      <c r="E13" s="11" t="s">
        <v>52</v>
      </c>
      <c r="F13" s="8" t="n">
        <v>60</v>
      </c>
      <c r="G13" s="8" t="n">
        <v>2</v>
      </c>
      <c r="H13" s="8" t="n">
        <v>20</v>
      </c>
      <c r="I13" s="6"/>
      <c r="J13" s="6"/>
      <c r="K13" s="6"/>
      <c r="L13" s="6"/>
    </row>
    <row r="14" customFormat="false" ht="30" hidden="false" customHeight="false" outlineLevel="0" collapsed="false">
      <c r="A14" s="8" t="n">
        <v>11</v>
      </c>
      <c r="B14" s="9" t="s">
        <v>53</v>
      </c>
      <c r="C14" s="10" t="s">
        <v>37</v>
      </c>
      <c r="D14" s="15" t="n">
        <v>0.9</v>
      </c>
      <c r="E14" s="11" t="s">
        <v>52</v>
      </c>
      <c r="F14" s="8" t="n">
        <v>60</v>
      </c>
      <c r="G14" s="8" t="n">
        <v>2</v>
      </c>
      <c r="H14" s="8" t="n">
        <v>15</v>
      </c>
      <c r="I14" s="6"/>
      <c r="J14" s="6"/>
      <c r="K14" s="6"/>
      <c r="L14" s="6"/>
    </row>
    <row r="15" customFormat="false" ht="15" hidden="false" customHeight="false" outlineLevel="0" collapsed="false">
      <c r="A15" s="8" t="n">
        <v>12</v>
      </c>
      <c r="B15" s="9" t="s">
        <v>54</v>
      </c>
      <c r="C15" s="10" t="s">
        <v>27</v>
      </c>
      <c r="D15" s="8" t="str">
        <f aca="false">IF(C15 = "Finalizada/Corregida","100%","")</f>
        <v>100%</v>
      </c>
      <c r="E15" s="11"/>
      <c r="F15" s="8" t="n">
        <v>30</v>
      </c>
      <c r="G15" s="8" t="n">
        <v>3</v>
      </c>
      <c r="H15" s="8" t="n">
        <v>15</v>
      </c>
      <c r="I15" s="6"/>
      <c r="J15" s="6"/>
      <c r="K15" s="6"/>
      <c r="L15" s="6"/>
    </row>
    <row r="16" customFormat="false" ht="15" hidden="false" customHeight="false" outlineLevel="0" collapsed="false">
      <c r="A16" s="8" t="n">
        <v>13</v>
      </c>
      <c r="B16" s="9" t="s">
        <v>55</v>
      </c>
      <c r="C16" s="10" t="s">
        <v>27</v>
      </c>
      <c r="D16" s="8" t="str">
        <f aca="false">IF(C16 = "Finalizada/Corregida","100%","")</f>
        <v>100%</v>
      </c>
      <c r="E16" s="11"/>
      <c r="F16" s="8" t="n">
        <v>30</v>
      </c>
      <c r="G16" s="8" t="n">
        <v>5</v>
      </c>
      <c r="H16" s="8" t="n">
        <v>5</v>
      </c>
      <c r="I16" s="6"/>
      <c r="J16" s="6"/>
      <c r="K16" s="6"/>
      <c r="L16" s="6"/>
    </row>
    <row r="17" customFormat="false" ht="165" hidden="false" customHeight="false" outlineLevel="0" collapsed="false">
      <c r="A17" s="8" t="n">
        <v>14</v>
      </c>
      <c r="B17" s="9" t="s">
        <v>56</v>
      </c>
      <c r="C17" s="10" t="s">
        <v>27</v>
      </c>
      <c r="D17" s="8" t="str">
        <f aca="false">IF(C17 = "Finalizada/Corregida","100%","")</f>
        <v>100%</v>
      </c>
      <c r="E17" s="20" t="s">
        <v>57</v>
      </c>
      <c r="F17" s="8" t="n">
        <v>30</v>
      </c>
      <c r="G17" s="8" t="n">
        <v>4</v>
      </c>
      <c r="H17" s="8" t="n">
        <v>33</v>
      </c>
      <c r="I17" s="6"/>
      <c r="J17" s="6"/>
      <c r="K17" s="6"/>
      <c r="L17" s="6"/>
    </row>
    <row r="18" customFormat="false" ht="15" hidden="false" customHeight="false" outlineLevel="0" collapsed="false">
      <c r="A18" s="8" t="n">
        <v>15</v>
      </c>
      <c r="B18" s="9" t="s">
        <v>58</v>
      </c>
      <c r="C18" s="10" t="s">
        <v>27</v>
      </c>
      <c r="D18" s="8" t="str">
        <f aca="false">IF(C18 = "Finalizada/Corregida","100%","")</f>
        <v>100%</v>
      </c>
      <c r="E18" s="11"/>
      <c r="F18" s="8" t="n">
        <v>30</v>
      </c>
      <c r="G18" s="8" t="n">
        <v>5</v>
      </c>
      <c r="H18" s="8" t="n">
        <v>5</v>
      </c>
      <c r="I18" s="6"/>
      <c r="J18" s="6"/>
      <c r="K18" s="6"/>
      <c r="L18" s="6"/>
    </row>
    <row r="19" customFormat="false" ht="45" hidden="false" customHeight="false" outlineLevel="0" collapsed="false">
      <c r="A19" s="8" t="n">
        <v>16</v>
      </c>
      <c r="B19" s="9" t="s">
        <v>59</v>
      </c>
      <c r="C19" s="10" t="s">
        <v>27</v>
      </c>
      <c r="D19" s="8" t="str">
        <f aca="false">IF(C19 = "Finalizada/Corregida","100%","")</f>
        <v>100%</v>
      </c>
      <c r="E19" s="11" t="s">
        <v>60</v>
      </c>
      <c r="F19" s="8" t="n">
        <v>30</v>
      </c>
      <c r="G19" s="8" t="n">
        <v>4</v>
      </c>
      <c r="H19" s="8" t="n">
        <v>10</v>
      </c>
      <c r="I19" s="6"/>
      <c r="J19" s="6"/>
      <c r="K19" s="6"/>
      <c r="L19" s="6"/>
    </row>
    <row r="20" customFormat="false" ht="15" hidden="false" customHeight="false" outlineLevel="0" collapsed="false">
      <c r="A20" s="8" t="n">
        <v>17</v>
      </c>
      <c r="B20" s="9" t="s">
        <v>61</v>
      </c>
      <c r="C20" s="10" t="s">
        <v>27</v>
      </c>
      <c r="D20" s="8" t="str">
        <f aca="false">IF(C20 = "Finalizada/Corregida","100%","")</f>
        <v>100%</v>
      </c>
      <c r="E20" s="11" t="s">
        <v>62</v>
      </c>
      <c r="F20" s="8" t="n">
        <v>100</v>
      </c>
      <c r="G20" s="8" t="n">
        <v>5</v>
      </c>
      <c r="H20" s="8" t="n">
        <v>25</v>
      </c>
      <c r="I20" s="6"/>
      <c r="J20" s="6"/>
      <c r="K20" s="6"/>
      <c r="L20" s="6"/>
    </row>
    <row r="21" customFormat="false" ht="75" hidden="false" customHeight="false" outlineLevel="0" collapsed="false">
      <c r="A21" s="8" t="n">
        <v>18</v>
      </c>
      <c r="B21" s="9" t="s">
        <v>63</v>
      </c>
      <c r="C21" s="10" t="s">
        <v>27</v>
      </c>
      <c r="D21" s="8" t="str">
        <f aca="false">IF(C21 = "Finalizada/Corregida","100%","")</f>
        <v>100%</v>
      </c>
      <c r="E21" s="11" t="s">
        <v>64</v>
      </c>
      <c r="F21" s="8" t="n">
        <v>120</v>
      </c>
      <c r="G21" s="8" t="n">
        <v>1</v>
      </c>
      <c r="H21" s="8" t="n">
        <v>40</v>
      </c>
      <c r="I21" s="6"/>
      <c r="J21" s="6"/>
      <c r="K21" s="6"/>
      <c r="L21" s="6"/>
    </row>
    <row r="22" customFormat="false" ht="30" hidden="false" customHeight="false" outlineLevel="0" collapsed="false">
      <c r="A22" s="8" t="n">
        <v>19</v>
      </c>
      <c r="B22" s="9" t="s">
        <v>65</v>
      </c>
      <c r="C22" s="10" t="s">
        <v>37</v>
      </c>
      <c r="D22" s="15" t="n">
        <v>0.9</v>
      </c>
      <c r="E22" s="11"/>
      <c r="F22" s="8" t="n">
        <v>90</v>
      </c>
      <c r="G22" s="8" t="n">
        <v>3</v>
      </c>
      <c r="H22" s="8" t="n">
        <v>60</v>
      </c>
      <c r="I22" s="6"/>
      <c r="J22" s="6"/>
      <c r="K22" s="6"/>
      <c r="L22" s="6"/>
    </row>
    <row r="23" customFormat="false" ht="15" hidden="false" customHeight="false" outlineLevel="0" collapsed="false">
      <c r="A23" s="8" t="n">
        <v>20</v>
      </c>
      <c r="B23" s="9" t="s">
        <v>66</v>
      </c>
      <c r="C23" s="10" t="s">
        <v>27</v>
      </c>
      <c r="D23" s="8" t="str">
        <f aca="false">IF(C23 = "Finalizada/Corregida","100%","")</f>
        <v>100%</v>
      </c>
      <c r="E23" s="11" t="s">
        <v>67</v>
      </c>
      <c r="F23" s="8" t="n">
        <v>30</v>
      </c>
      <c r="G23" s="8" t="n">
        <v>2</v>
      </c>
      <c r="H23" s="8" t="n">
        <v>25</v>
      </c>
      <c r="I23" s="6"/>
      <c r="J23" s="6"/>
      <c r="K23" s="6"/>
      <c r="L23" s="6"/>
    </row>
    <row r="24" customFormat="false" ht="15" hidden="false" customHeight="false" outlineLevel="0" collapsed="false">
      <c r="A24" s="8" t="n">
        <v>21</v>
      </c>
      <c r="B24" s="9" t="s">
        <v>68</v>
      </c>
      <c r="C24" s="10" t="s">
        <v>27</v>
      </c>
      <c r="D24" s="8" t="str">
        <f aca="false">IF(C24 = "Finalizada/Corregida","100%","")</f>
        <v>100%</v>
      </c>
      <c r="E24" s="11"/>
      <c r="F24" s="8" t="n">
        <v>40</v>
      </c>
      <c r="G24" s="8" t="n">
        <v>3</v>
      </c>
      <c r="H24" s="8" t="n">
        <v>15</v>
      </c>
      <c r="I24" s="6"/>
      <c r="J24" s="6"/>
      <c r="K24" s="6"/>
      <c r="L24" s="6"/>
    </row>
    <row r="25" customFormat="false" ht="45" hidden="false" customHeight="false" outlineLevel="0" collapsed="false">
      <c r="A25" s="8" t="n">
        <v>22</v>
      </c>
      <c r="B25" s="9" t="s">
        <v>69</v>
      </c>
      <c r="C25" s="10" t="s">
        <v>27</v>
      </c>
      <c r="D25" s="8" t="str">
        <f aca="false">IF(C25 = "Finalizada/Corregida","100%","")</f>
        <v>100%</v>
      </c>
      <c r="E25" s="11" t="s">
        <v>70</v>
      </c>
      <c r="F25" s="8" t="n">
        <v>20</v>
      </c>
      <c r="G25" s="8" t="n">
        <v>5</v>
      </c>
      <c r="H25" s="8" t="n">
        <v>20</v>
      </c>
      <c r="I25" s="6"/>
      <c r="J25" s="6"/>
      <c r="K25" s="6"/>
      <c r="L25" s="6"/>
    </row>
    <row r="26" customFormat="false" ht="15" hidden="false" customHeight="false" outlineLevel="0" collapsed="false">
      <c r="A26" s="8" t="n">
        <v>23</v>
      </c>
      <c r="B26" s="9" t="s">
        <v>71</v>
      </c>
      <c r="C26" s="10" t="s">
        <v>27</v>
      </c>
      <c r="D26" s="8" t="str">
        <f aca="false">IF(C26 = "Finalizada/Corregida","100%","")</f>
        <v>100%</v>
      </c>
      <c r="E26" s="11" t="s">
        <v>72</v>
      </c>
      <c r="F26" s="8" t="n">
        <v>100</v>
      </c>
      <c r="G26" s="8" t="n">
        <v>4</v>
      </c>
      <c r="H26" s="8" t="n">
        <v>21</v>
      </c>
      <c r="I26" s="6"/>
      <c r="J26" s="6"/>
      <c r="K26" s="6"/>
      <c r="L26" s="6"/>
    </row>
    <row r="27" customFormat="false" ht="30" hidden="false" customHeight="false" outlineLevel="0" collapsed="false">
      <c r="A27" s="8" t="n">
        <v>24</v>
      </c>
      <c r="B27" s="9" t="s">
        <v>73</v>
      </c>
      <c r="C27" s="10" t="s">
        <v>37</v>
      </c>
      <c r="D27" s="15" t="n">
        <v>0.9</v>
      </c>
      <c r="E27" s="11" t="s">
        <v>74</v>
      </c>
      <c r="F27" s="8" t="n">
        <v>70</v>
      </c>
      <c r="G27" s="8" t="n">
        <v>2</v>
      </c>
      <c r="H27" s="8" t="n">
        <v>40</v>
      </c>
      <c r="I27" s="6"/>
      <c r="J27" s="6"/>
      <c r="K27" s="6"/>
      <c r="L27" s="6"/>
    </row>
    <row r="28" customFormat="false" ht="15" hidden="false" customHeight="false" outlineLevel="0" collapsed="false">
      <c r="A28" s="8" t="n">
        <v>25</v>
      </c>
      <c r="B28" s="9" t="s">
        <v>75</v>
      </c>
      <c r="C28" s="10" t="s">
        <v>27</v>
      </c>
      <c r="D28" s="8" t="str">
        <f aca="false">IF(C28 = "Finalizada/Corregida","100%","")</f>
        <v>100%</v>
      </c>
      <c r="E28" s="8"/>
      <c r="F28" s="8" t="n">
        <v>30</v>
      </c>
      <c r="G28" s="8" t="n">
        <v>1</v>
      </c>
      <c r="H28" s="8" t="n">
        <v>120</v>
      </c>
      <c r="I28" s="6"/>
      <c r="J28" s="6"/>
      <c r="K28" s="6"/>
      <c r="L28" s="6"/>
    </row>
    <row r="29" customFormat="false" ht="15" hidden="false" customHeight="false" outlineLevel="0" collapsed="false">
      <c r="A29" s="2"/>
      <c r="B29" s="8"/>
      <c r="C29" s="8"/>
      <c r="D29" s="8"/>
      <c r="E29" s="8"/>
      <c r="F29" s="8"/>
      <c r="G29" s="8"/>
      <c r="H29" s="8"/>
      <c r="I29" s="6"/>
      <c r="J29" s="6"/>
      <c r="K29" s="6"/>
      <c r="L29" s="6"/>
    </row>
    <row r="30" customFormat="false" ht="15" hidden="false" customHeight="false" outlineLevel="0" collapsed="false">
      <c r="A30" s="2"/>
      <c r="B30" s="8"/>
      <c r="C30" s="8"/>
      <c r="D30" s="8"/>
      <c r="E30" s="8"/>
      <c r="F30" s="8"/>
      <c r="G30" s="8"/>
      <c r="H30" s="8"/>
      <c r="I30" s="6"/>
      <c r="J30" s="6"/>
      <c r="K30" s="6"/>
      <c r="L30" s="6"/>
    </row>
    <row r="31" customFormat="false" ht="15" hidden="false" customHeight="false" outlineLevel="0" collapsed="false">
      <c r="A31" s="2"/>
      <c r="B31" s="8"/>
      <c r="C31" s="8"/>
      <c r="D31" s="8"/>
      <c r="E31" s="8"/>
      <c r="F31" s="8"/>
      <c r="G31" s="8"/>
      <c r="H31" s="8"/>
      <c r="I31" s="6"/>
      <c r="J31" s="6"/>
      <c r="K31" s="6"/>
      <c r="L31" s="6"/>
    </row>
    <row r="32" customFormat="false" ht="15" hidden="false" customHeight="false" outlineLevel="0" collapsed="false">
      <c r="A32" s="2"/>
      <c r="B32" s="8"/>
      <c r="C32" s="8"/>
      <c r="D32" s="8"/>
      <c r="E32" s="8"/>
      <c r="F32" s="8"/>
      <c r="G32" s="8"/>
      <c r="H32" s="8"/>
      <c r="I32" s="6"/>
      <c r="J32" s="6"/>
      <c r="K32" s="6"/>
      <c r="L32" s="6"/>
    </row>
    <row r="33" customFormat="false" ht="15" hidden="false" customHeight="false" outlineLevel="0" collapsed="false">
      <c r="A33" s="2"/>
      <c r="B33" s="8"/>
      <c r="C33" s="8"/>
      <c r="D33" s="8"/>
      <c r="E33" s="8"/>
      <c r="F33" s="8"/>
      <c r="G33" s="8"/>
      <c r="H33" s="8"/>
      <c r="I33" s="6"/>
      <c r="J33" s="6"/>
      <c r="K33" s="6"/>
      <c r="L33" s="6"/>
    </row>
    <row r="34" customFormat="false" ht="15.75" hidden="false" customHeight="false" outlineLevel="0" collapsed="false">
      <c r="A34" s="2"/>
      <c r="B34" s="8"/>
      <c r="C34" s="8"/>
      <c r="D34" s="8"/>
      <c r="E34" s="8"/>
      <c r="F34" s="8"/>
      <c r="G34" s="8"/>
      <c r="H34" s="8"/>
      <c r="I34" s="6"/>
      <c r="J34" s="6"/>
      <c r="K34" s="6"/>
      <c r="L34" s="6"/>
    </row>
    <row r="35" customFormat="false" ht="29.25" hidden="false" customHeight="false" outlineLevel="0" collapsed="false">
      <c r="A35" s="2"/>
      <c r="B35" s="5" t="s">
        <v>76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77</v>
      </c>
      <c r="H35" s="5" t="s">
        <v>8</v>
      </c>
      <c r="I35" s="6"/>
      <c r="J35" s="6"/>
      <c r="K35" s="6"/>
      <c r="L35" s="6"/>
    </row>
    <row r="36" customFormat="false" ht="30" hidden="false" customHeight="false" outlineLevel="0" collapsed="false">
      <c r="A36" s="2"/>
      <c r="B36" s="9" t="s">
        <v>78</v>
      </c>
      <c r="C36" s="10" t="s">
        <v>37</v>
      </c>
      <c r="D36" s="15" t="n">
        <v>0.75</v>
      </c>
      <c r="E36" s="11" t="s">
        <v>79</v>
      </c>
      <c r="F36" s="8" t="n">
        <v>120</v>
      </c>
      <c r="G36" s="8" t="n">
        <v>1</v>
      </c>
      <c r="H36" s="8" t="n">
        <v>30</v>
      </c>
      <c r="I36" s="6"/>
      <c r="J36" s="6"/>
      <c r="K36" s="6"/>
      <c r="L36" s="6"/>
    </row>
    <row r="37" customFormat="false" ht="15" hidden="false" customHeight="false" outlineLevel="0" collapsed="false">
      <c r="A37" s="2"/>
      <c r="B37" s="9" t="s">
        <v>80</v>
      </c>
      <c r="C37" s="10" t="s">
        <v>27</v>
      </c>
      <c r="D37" s="8" t="str">
        <f aca="false">IF(C37 = "Finalizada/Corregida","100%","")</f>
        <v>100%</v>
      </c>
      <c r="E37" s="11"/>
      <c r="F37" s="8" t="n">
        <v>30</v>
      </c>
      <c r="G37" s="8" t="n">
        <v>5</v>
      </c>
      <c r="H37" s="8" t="n">
        <v>20</v>
      </c>
      <c r="I37" s="6"/>
      <c r="J37" s="6"/>
      <c r="K37" s="6"/>
      <c r="L37" s="6"/>
    </row>
    <row r="38" customFormat="false" ht="45" hidden="false" customHeight="false" outlineLevel="0" collapsed="false">
      <c r="A38" s="2"/>
      <c r="B38" s="9" t="s">
        <v>81</v>
      </c>
      <c r="C38" s="10" t="s">
        <v>27</v>
      </c>
      <c r="D38" s="8" t="str">
        <f aca="false">IF(C38 = "Finalizada/Corregida","100%","")</f>
        <v>100%</v>
      </c>
      <c r="E38" s="11" t="s">
        <v>82</v>
      </c>
      <c r="F38" s="8" t="n">
        <v>30</v>
      </c>
      <c r="G38" s="8" t="n">
        <v>4</v>
      </c>
      <c r="H38" s="8" t="n">
        <v>10</v>
      </c>
      <c r="I38" s="6"/>
      <c r="J38" s="6"/>
      <c r="K38" s="6"/>
      <c r="L38" s="6"/>
    </row>
    <row r="39" customFormat="false" ht="45" hidden="false" customHeight="false" outlineLevel="0" collapsed="false">
      <c r="A39" s="2"/>
      <c r="B39" s="9" t="s">
        <v>83</v>
      </c>
      <c r="C39" s="10" t="s">
        <v>27</v>
      </c>
      <c r="D39" s="8" t="str">
        <f aca="false">IF(C39 = "Finalizada/Corregida","100%","")</f>
        <v>100%</v>
      </c>
      <c r="E39" s="11" t="s">
        <v>84</v>
      </c>
      <c r="F39" s="8" t="n">
        <v>100</v>
      </c>
      <c r="G39" s="8" t="n">
        <v>4</v>
      </c>
      <c r="H39" s="8" t="n">
        <v>90</v>
      </c>
      <c r="I39" s="6"/>
      <c r="J39" s="6"/>
      <c r="K39" s="6"/>
      <c r="L39" s="6"/>
    </row>
    <row r="40" customFormat="false" ht="45" hidden="false" customHeight="false" outlineLevel="0" collapsed="false">
      <c r="A40" s="2"/>
      <c r="B40" s="9" t="s">
        <v>85</v>
      </c>
      <c r="C40" s="10" t="s">
        <v>27</v>
      </c>
      <c r="D40" s="8" t="str">
        <f aca="false">IF(C40 = "Finalizada/Corregida","100%","")</f>
        <v>100%</v>
      </c>
      <c r="E40" s="11" t="s">
        <v>86</v>
      </c>
      <c r="F40" s="8" t="n">
        <v>120</v>
      </c>
      <c r="G40" s="8" t="n">
        <v>1</v>
      </c>
      <c r="H40" s="8" t="n">
        <v>45</v>
      </c>
      <c r="I40" s="6"/>
      <c r="J40" s="6"/>
      <c r="K40" s="6"/>
      <c r="L40" s="6"/>
    </row>
    <row r="41" customFormat="false" ht="45" hidden="false" customHeight="false" outlineLevel="0" collapsed="false">
      <c r="A41" s="2"/>
      <c r="B41" s="9" t="s">
        <v>87</v>
      </c>
      <c r="C41" s="10" t="s">
        <v>37</v>
      </c>
      <c r="D41" s="15" t="n">
        <v>0.9</v>
      </c>
      <c r="E41" s="11" t="s">
        <v>88</v>
      </c>
      <c r="F41" s="8" t="n">
        <v>90</v>
      </c>
      <c r="G41" s="8" t="n">
        <v>5</v>
      </c>
      <c r="H41" s="8" t="n">
        <v>80</v>
      </c>
      <c r="I41" s="6"/>
      <c r="J41" s="6"/>
      <c r="K41" s="6"/>
      <c r="L41" s="6"/>
    </row>
    <row r="42" customFormat="false" ht="15" hidden="false" customHeight="false" outlineLevel="0" collapsed="false">
      <c r="A42" s="2"/>
      <c r="B42" s="9" t="s">
        <v>89</v>
      </c>
      <c r="C42" s="10" t="s">
        <v>27</v>
      </c>
      <c r="D42" s="8" t="str">
        <f aca="false">IF(C42 = "Finalizada/Corregida","100%","")</f>
        <v>100%</v>
      </c>
      <c r="E42" s="11" t="s">
        <v>67</v>
      </c>
      <c r="F42" s="8" t="n">
        <v>30</v>
      </c>
      <c r="G42" s="21" t="n">
        <v>2</v>
      </c>
      <c r="H42" s="8" t="n">
        <v>20</v>
      </c>
      <c r="I42" s="6"/>
      <c r="J42" s="6"/>
      <c r="K42" s="6"/>
      <c r="L42" s="6"/>
    </row>
    <row r="43" customFormat="false" ht="15" hidden="false" customHeight="false" outlineLevel="0" collapsed="false">
      <c r="A43" s="2"/>
      <c r="B43" s="9"/>
      <c r="C43" s="10"/>
      <c r="D43" s="8"/>
      <c r="E43" s="11"/>
      <c r="F43" s="8"/>
      <c r="G43" s="22"/>
      <c r="H43" s="8"/>
      <c r="I43" s="6"/>
      <c r="J43" s="6"/>
      <c r="K43" s="6"/>
      <c r="L43" s="6"/>
    </row>
  </sheetData>
  <mergeCells count="1">
    <mergeCell ref="B1:H2"/>
  </mergeCells>
  <conditionalFormatting sqref="G4:G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J8:K8">
    <cfRule type="cellIs" priority="7" operator="equal" aboveAverage="0" equalAverage="0" bottom="0" percent="0" rank="0" text="" dxfId="5">
      <formula>5</formula>
    </cfRule>
  </conditionalFormatting>
  <conditionalFormatting sqref="G36:G41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conditionalFormatting sqref="C1:D3 C29:D35 C4:C28 C52:D1048576 C36:C51">
    <cfRule type="cellIs" priority="13" operator="equal" aboveAverage="0" equalAverage="0" bottom="0" percent="0" rank="0" text="" dxfId="11">
      <formula>"Paralizada"</formula>
    </cfRule>
    <cfRule type="cellIs" priority="14" operator="equal" aboveAverage="0" equalAverage="0" bottom="0" percent="0" rank="0" text="" dxfId="12">
      <formula>"Finalizada/Corregida"</formula>
    </cfRule>
  </conditionalFormatting>
  <dataValidations count="1">
    <dataValidation allowBlank="true" operator="between" showDropDown="false" showErrorMessage="true" showInputMessage="false" sqref="C4:C28 C36:C43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63.71"/>
    <col collapsed="false" customWidth="true" hidden="false" outlineLevel="0" max="7" min="3" style="0" width="20.71"/>
    <col collapsed="false" customWidth="true" hidden="false" outlineLevel="0" max="8" min="8" style="0" width="10.58"/>
    <col collapsed="false" customWidth="true" hidden="false" outlineLevel="0" max="9" min="9" style="0" width="20.42"/>
    <col collapsed="false" customWidth="true" hidden="false" outlineLevel="0" max="1025" min="10" style="0" width="10.58"/>
  </cols>
  <sheetData>
    <row r="1" customFormat="false" ht="15.75" hidden="false" customHeight="true" outlineLevel="0" collapsed="false">
      <c r="A1" s="2"/>
      <c r="B1" s="3" t="s">
        <v>90</v>
      </c>
      <c r="C1" s="3"/>
      <c r="D1" s="3"/>
      <c r="E1" s="3"/>
      <c r="F1" s="3"/>
      <c r="G1" s="3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3"/>
    </row>
    <row r="3" customFormat="false" ht="72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5</v>
      </c>
      <c r="E3" s="5" t="s">
        <v>6</v>
      </c>
      <c r="F3" s="5" t="s">
        <v>7</v>
      </c>
      <c r="G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91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92</v>
      </c>
      <c r="S3" s="5" t="s">
        <v>18</v>
      </c>
      <c r="T3" s="2"/>
      <c r="X3" s="5" t="s">
        <v>19</v>
      </c>
      <c r="Y3" s="5" t="s">
        <v>20</v>
      </c>
      <c r="Z3" s="5" t="s">
        <v>21</v>
      </c>
      <c r="AA3" s="5" t="s">
        <v>22</v>
      </c>
      <c r="AB3" s="5" t="s">
        <v>23</v>
      </c>
      <c r="AC3" s="5" t="s">
        <v>24</v>
      </c>
      <c r="AD3" s="5" t="s">
        <v>25</v>
      </c>
    </row>
    <row r="4" customFormat="false" ht="15.75" hidden="false" customHeight="false" outlineLevel="0" collapsed="false">
      <c r="A4" s="8" t="n">
        <v>1</v>
      </c>
      <c r="B4" s="9" t="s">
        <v>93</v>
      </c>
      <c r="C4" s="10" t="s">
        <v>94</v>
      </c>
      <c r="D4" s="11"/>
      <c r="E4" s="8" t="n">
        <v>140</v>
      </c>
      <c r="F4" s="8" t="n">
        <v>1</v>
      </c>
      <c r="G4" s="8"/>
      <c r="I4" s="23" t="s">
        <v>28</v>
      </c>
      <c r="J4" s="23" t="n">
        <v>1</v>
      </c>
      <c r="K4" s="8" t="n">
        <f aca="false">SUMIF(F4:F117,1,E4:E117)</f>
        <v>260</v>
      </c>
      <c r="L4" s="8" t="n">
        <f aca="false">SUMIF(F4:F14,1,G4:G117)</f>
        <v>0</v>
      </c>
      <c r="M4" s="8" t="n">
        <f aca="false">K4-L4</f>
        <v>260</v>
      </c>
      <c r="N4" s="8" t="n">
        <f aca="false">K4/60*15</f>
        <v>65</v>
      </c>
      <c r="O4" s="8" t="n">
        <f aca="false">K4/60*25</f>
        <v>108.333333333333</v>
      </c>
      <c r="P4" s="8" t="n">
        <f aca="false">O4-N4</f>
        <v>43.3333333333333</v>
      </c>
      <c r="Q4" s="8" t="n">
        <f aca="false">L4/60*15</f>
        <v>0</v>
      </c>
      <c r="R4" s="8" t="n">
        <f aca="false">L4/60*25</f>
        <v>0</v>
      </c>
      <c r="S4" s="8" t="n">
        <f aca="false">R4-Q4</f>
        <v>0</v>
      </c>
      <c r="T4" s="2"/>
      <c r="W4" s="5" t="s">
        <v>29</v>
      </c>
      <c r="X4" s="0" t="n">
        <f aca="false">COUNTIF(C:C, "Paralizada")</f>
        <v>6</v>
      </c>
      <c r="Y4" s="0" t="n">
        <f aca="false">COUNTIF(C:C, "Finalizada/Corregida")</f>
        <v>3</v>
      </c>
      <c r="Z4" s="0" t="n">
        <f aca="false">COUNTIF(C:C, "En proceso")</f>
        <v>0</v>
      </c>
      <c r="AA4" s="0" t="n">
        <f aca="false">COUNTIF(C:C, "Sin empezar")</f>
        <v>32</v>
      </c>
      <c r="AB4" s="0" t="n">
        <f aca="false">COUNTIF(C:C, "Pendiente de correción")</f>
        <v>1</v>
      </c>
      <c r="AC4" s="0" t="n">
        <f aca="false">COUNTIF(C:C, "Aplazada")</f>
        <v>0</v>
      </c>
      <c r="AD4" s="0" t="n">
        <f aca="false">SUM(X4:AC4)</f>
        <v>42</v>
      </c>
    </row>
    <row r="5" customFormat="false" ht="45.75" hidden="false" customHeight="false" outlineLevel="0" collapsed="false">
      <c r="A5" s="8" t="n">
        <v>2</v>
      </c>
      <c r="B5" s="9" t="s">
        <v>95</v>
      </c>
      <c r="C5" s="10" t="s">
        <v>27</v>
      </c>
      <c r="D5" s="11" t="s">
        <v>96</v>
      </c>
      <c r="E5" s="8" t="n">
        <v>30</v>
      </c>
      <c r="F5" s="8" t="n">
        <v>5</v>
      </c>
      <c r="G5" s="8" t="n">
        <v>30</v>
      </c>
      <c r="I5" s="24" t="s">
        <v>31</v>
      </c>
      <c r="J5" s="24" t="n">
        <v>2</v>
      </c>
      <c r="K5" s="8" t="n">
        <f aca="false">SUMIF(F4:F117,2,E4:E117)</f>
        <v>395</v>
      </c>
      <c r="L5" s="8" t="n">
        <f aca="false">SUMIF(F4:F118,2,G4:G118)</f>
        <v>0</v>
      </c>
      <c r="M5" s="8" t="n">
        <f aca="false">K5-L5</f>
        <v>395</v>
      </c>
      <c r="N5" s="8" t="n">
        <f aca="false">K5/60*15</f>
        <v>98.75</v>
      </c>
      <c r="O5" s="8" t="n">
        <f aca="false">K5/60*25</f>
        <v>164.583333333333</v>
      </c>
      <c r="P5" s="8" t="n">
        <f aca="false">O5-N5</f>
        <v>65.8333333333333</v>
      </c>
      <c r="Q5" s="8" t="n">
        <f aca="false">L5/60*15</f>
        <v>0</v>
      </c>
      <c r="R5" s="8" t="n">
        <f aca="false">L5/60*25</f>
        <v>0</v>
      </c>
      <c r="S5" s="8" t="n">
        <f aca="false">R5-Q5</f>
        <v>0</v>
      </c>
      <c r="T5" s="2"/>
      <c r="W5" s="5" t="s">
        <v>32</v>
      </c>
      <c r="X5" s="0" t="n">
        <f aca="false">X4/AD4 *100</f>
        <v>14.2857142857143</v>
      </c>
      <c r="Y5" s="0" t="n">
        <f aca="false">Y4/AD4 *100</f>
        <v>7.14285714285714</v>
      </c>
      <c r="Z5" s="0" t="n">
        <f aca="false">Z4/AD4 *100</f>
        <v>0</v>
      </c>
      <c r="AA5" s="0" t="n">
        <f aca="false">AA4/AD4 *100</f>
        <v>76.1904761904762</v>
      </c>
      <c r="AB5" s="0" t="n">
        <f aca="false">AB4/AD4*100</f>
        <v>2.38095238095238</v>
      </c>
      <c r="AC5" s="0" t="n">
        <f aca="false">AC4/AD4 *100</f>
        <v>0</v>
      </c>
      <c r="AD5" s="0" t="n">
        <f aca="false">SUM(X5:AC5)</f>
        <v>100</v>
      </c>
    </row>
    <row r="6" customFormat="false" ht="21.65" hidden="false" customHeight="false" outlineLevel="0" collapsed="false">
      <c r="A6" s="8" t="n">
        <v>3</v>
      </c>
      <c r="B6" s="20" t="s">
        <v>97</v>
      </c>
      <c r="C6" s="10" t="s">
        <v>27</v>
      </c>
      <c r="D6" s="11" t="s">
        <v>98</v>
      </c>
      <c r="E6" s="8" t="n">
        <v>30</v>
      </c>
      <c r="F6" s="8" t="n">
        <v>5</v>
      </c>
      <c r="G6" s="8" t="n">
        <v>130</v>
      </c>
      <c r="I6" s="25" t="s">
        <v>35</v>
      </c>
      <c r="J6" s="25" t="n">
        <v>3</v>
      </c>
      <c r="K6" s="8" t="n">
        <f aca="false">SUMIF(F4:F117,3,E4:E117)</f>
        <v>410</v>
      </c>
      <c r="L6" s="8" t="n">
        <f aca="false">SUMIF(F4:F119,3,G4:G119)</f>
        <v>0</v>
      </c>
      <c r="M6" s="8" t="n">
        <f aca="false">K6-L6</f>
        <v>410</v>
      </c>
      <c r="N6" s="8" t="n">
        <f aca="false">K6/60*15</f>
        <v>102.5</v>
      </c>
      <c r="O6" s="8" t="n">
        <f aca="false">K6/60*25</f>
        <v>170.833333333333</v>
      </c>
      <c r="P6" s="8" t="n">
        <f aca="false">O6-N6</f>
        <v>68.3333333333333</v>
      </c>
      <c r="Q6" s="8" t="n">
        <f aca="false">L6/60*15</f>
        <v>0</v>
      </c>
      <c r="R6" s="8" t="n">
        <f aca="false">L6/60*25</f>
        <v>0</v>
      </c>
      <c r="S6" s="8" t="n">
        <f aca="false">R6-Q6</f>
        <v>0</v>
      </c>
      <c r="T6" s="2"/>
    </row>
    <row r="7" customFormat="false" ht="13.8" hidden="false" customHeight="false" outlineLevel="0" collapsed="false">
      <c r="A7" s="8" t="n">
        <v>4</v>
      </c>
      <c r="B7" s="9" t="s">
        <v>99</v>
      </c>
      <c r="C7" s="10" t="s">
        <v>27</v>
      </c>
      <c r="D7" s="11"/>
      <c r="E7" s="8" t="n">
        <v>10</v>
      </c>
      <c r="F7" s="8" t="n">
        <v>5</v>
      </c>
      <c r="G7" s="8" t="n">
        <v>10</v>
      </c>
      <c r="I7" s="26" t="s">
        <v>39</v>
      </c>
      <c r="J7" s="26" t="n">
        <v>4</v>
      </c>
      <c r="K7" s="8" t="n">
        <f aca="false">SUMIF(F4:F117,4,E4:E117)</f>
        <v>330</v>
      </c>
      <c r="L7" s="8" t="n">
        <f aca="false">SUMIF(F4:F120,3,G4:G120)</f>
        <v>0</v>
      </c>
      <c r="M7" s="8" t="n">
        <f aca="false">K7-L7</f>
        <v>330</v>
      </c>
      <c r="N7" s="8" t="n">
        <f aca="false">K7/60*15</f>
        <v>82.5</v>
      </c>
      <c r="O7" s="8" t="n">
        <f aca="false">K7/60*25</f>
        <v>137.5</v>
      </c>
      <c r="P7" s="8" t="n">
        <f aca="false">O7-N7</f>
        <v>55</v>
      </c>
      <c r="Q7" s="8" t="n">
        <f aca="false">L7/60*15</f>
        <v>0</v>
      </c>
      <c r="R7" s="8" t="n">
        <f aca="false">L7/60*25</f>
        <v>0</v>
      </c>
      <c r="S7" s="8" t="n">
        <f aca="false">R7-Q7</f>
        <v>0</v>
      </c>
      <c r="T7" s="2"/>
    </row>
    <row r="8" customFormat="false" ht="30.75" hidden="false" customHeight="false" outlineLevel="0" collapsed="false">
      <c r="A8" s="8" t="n">
        <v>5</v>
      </c>
      <c r="B8" s="9" t="s">
        <v>100</v>
      </c>
      <c r="C8" s="10" t="s">
        <v>37</v>
      </c>
      <c r="D8" s="11"/>
      <c r="E8" s="8" t="n">
        <v>10</v>
      </c>
      <c r="F8" s="8" t="n">
        <v>2</v>
      </c>
      <c r="G8" s="8"/>
      <c r="I8" s="27" t="s">
        <v>42</v>
      </c>
      <c r="J8" s="27" t="n">
        <v>5</v>
      </c>
      <c r="K8" s="8" t="n">
        <f aca="false">SUMIF(F4:F117,5,E4:E117)</f>
        <v>620</v>
      </c>
      <c r="L8" s="8" t="n">
        <f aca="false">SUMIF(F4:F121,5,G4:G121)</f>
        <v>230</v>
      </c>
      <c r="M8" s="8" t="n">
        <f aca="false">K8-L8</f>
        <v>390</v>
      </c>
      <c r="N8" s="28" t="n">
        <f aca="false">K8/60*15</f>
        <v>155</v>
      </c>
      <c r="O8" s="8" t="n">
        <f aca="false">K8/60*25</f>
        <v>258.333333333333</v>
      </c>
      <c r="P8" s="8" t="n">
        <f aca="false">O8-N8</f>
        <v>103.333333333333</v>
      </c>
      <c r="Q8" s="8" t="n">
        <f aca="false">L8/60*15</f>
        <v>57.5</v>
      </c>
      <c r="R8" s="8" t="n">
        <f aca="false">L8/60*25</f>
        <v>95.8333333333333</v>
      </c>
      <c r="S8" s="8" t="n">
        <f aca="false">R8-Q8</f>
        <v>38.3333333333333</v>
      </c>
      <c r="T8" s="2"/>
    </row>
    <row r="9" customFormat="false" ht="30.75" hidden="false" customHeight="false" outlineLevel="0" collapsed="false">
      <c r="A9" s="8" t="n">
        <v>6</v>
      </c>
      <c r="B9" s="9" t="s">
        <v>101</v>
      </c>
      <c r="C9" s="10" t="s">
        <v>37</v>
      </c>
      <c r="D9" s="11"/>
      <c r="E9" s="8" t="n">
        <v>15</v>
      </c>
      <c r="F9" s="8" t="n">
        <v>2</v>
      </c>
      <c r="G9" s="8"/>
      <c r="I9" s="2"/>
      <c r="J9" s="8"/>
      <c r="K9" s="29" t="n">
        <f aca="false">SUM(K4:K8)</f>
        <v>2015</v>
      </c>
      <c r="L9" s="29" t="n">
        <f aca="false">SUM(L4:L8)</f>
        <v>230</v>
      </c>
      <c r="M9" s="29" t="n">
        <f aca="false">SUM(M4:M8)</f>
        <v>1785</v>
      </c>
      <c r="N9" s="8" t="n">
        <f aca="false">SUM(N4:N8)</f>
        <v>503.75</v>
      </c>
      <c r="O9" s="29" t="n">
        <f aca="false">SUM(O4:O8)</f>
        <v>839.583333333333</v>
      </c>
      <c r="P9" s="29" t="n">
        <f aca="false">SUM(P4:P8)</f>
        <v>335.833333333333</v>
      </c>
      <c r="Q9" s="29" t="n">
        <f aca="false">SUM(Q4:Q8)</f>
        <v>57.5</v>
      </c>
      <c r="R9" s="29" t="str">
        <f aca="false">FIXED(SUM(R5:R8))</f>
        <v>95,83</v>
      </c>
      <c r="S9" s="29" t="str">
        <f aca="false">FIXED(SUM(S5:S8))</f>
        <v>38,33</v>
      </c>
      <c r="T9" s="5" t="s">
        <v>45</v>
      </c>
    </row>
    <row r="10" customFormat="false" ht="30" hidden="false" customHeight="false" outlineLevel="0" collapsed="false">
      <c r="A10" s="8" t="n">
        <v>7</v>
      </c>
      <c r="B10" s="9" t="s">
        <v>102</v>
      </c>
      <c r="C10" s="10" t="s">
        <v>37</v>
      </c>
      <c r="D10" s="11"/>
      <c r="E10" s="8" t="n">
        <v>15</v>
      </c>
      <c r="F10" s="8" t="n">
        <v>2</v>
      </c>
      <c r="G10" s="8"/>
    </row>
    <row r="11" customFormat="false" ht="30" hidden="false" customHeight="false" outlineLevel="0" collapsed="false">
      <c r="A11" s="8" t="n">
        <v>8</v>
      </c>
      <c r="B11" s="9" t="s">
        <v>103</v>
      </c>
      <c r="C11" s="10" t="s">
        <v>37</v>
      </c>
      <c r="D11" s="11"/>
      <c r="E11" s="8" t="n">
        <v>15</v>
      </c>
      <c r="F11" s="8" t="n">
        <v>2</v>
      </c>
      <c r="G11" s="8"/>
    </row>
    <row r="12" customFormat="false" ht="30" hidden="false" customHeight="false" outlineLevel="0" collapsed="false">
      <c r="A12" s="8" t="n">
        <v>9</v>
      </c>
      <c r="B12" s="9" t="s">
        <v>104</v>
      </c>
      <c r="C12" s="10" t="s">
        <v>37</v>
      </c>
      <c r="D12" s="11"/>
      <c r="E12" s="8" t="n">
        <v>15</v>
      </c>
      <c r="F12" s="8" t="n">
        <v>2</v>
      </c>
      <c r="G12" s="8"/>
    </row>
    <row r="13" customFormat="false" ht="45" hidden="false" customHeight="false" outlineLevel="0" collapsed="false">
      <c r="A13" s="8" t="n">
        <v>10</v>
      </c>
      <c r="B13" s="9" t="s">
        <v>105</v>
      </c>
      <c r="C13" s="10" t="s">
        <v>37</v>
      </c>
      <c r="D13" s="11"/>
      <c r="E13" s="8" t="n">
        <v>15</v>
      </c>
      <c r="F13" s="8" t="n">
        <v>2</v>
      </c>
      <c r="G13" s="8"/>
    </row>
    <row r="14" customFormat="false" ht="15" hidden="false" customHeight="false" outlineLevel="0" collapsed="false">
      <c r="A14" s="8" t="n">
        <v>11</v>
      </c>
      <c r="B14" s="9" t="s">
        <v>106</v>
      </c>
      <c r="C14" s="10" t="s">
        <v>94</v>
      </c>
      <c r="D14" s="11"/>
      <c r="E14" s="8" t="n">
        <v>40</v>
      </c>
      <c r="F14" s="8" t="n">
        <v>5</v>
      </c>
      <c r="G14" s="8"/>
    </row>
    <row r="15" customFormat="false" ht="75" hidden="false" customHeight="false" outlineLevel="0" collapsed="false">
      <c r="A15" s="8" t="n">
        <v>12</v>
      </c>
      <c r="B15" s="9" t="s">
        <v>107</v>
      </c>
      <c r="C15" s="10" t="s">
        <v>94</v>
      </c>
      <c r="D15" s="11"/>
      <c r="E15" s="8" t="n">
        <v>60</v>
      </c>
      <c r="F15" s="8" t="n">
        <v>1</v>
      </c>
      <c r="G15" s="8"/>
    </row>
    <row r="16" customFormat="false" ht="75" hidden="false" customHeight="false" outlineLevel="0" collapsed="false">
      <c r="A16" s="8" t="n">
        <v>13</v>
      </c>
      <c r="B16" s="9" t="s">
        <v>107</v>
      </c>
      <c r="C16" s="10" t="s">
        <v>94</v>
      </c>
      <c r="D16" s="11"/>
      <c r="E16" s="8" t="n">
        <v>60</v>
      </c>
      <c r="F16" s="8" t="n">
        <v>2</v>
      </c>
      <c r="G16" s="8"/>
    </row>
    <row r="17" customFormat="false" ht="75" hidden="false" customHeight="false" outlineLevel="0" collapsed="false">
      <c r="A17" s="8" t="n">
        <v>14</v>
      </c>
      <c r="B17" s="9" t="s">
        <v>107</v>
      </c>
      <c r="C17" s="10" t="s">
        <v>94</v>
      </c>
      <c r="D17" s="11"/>
      <c r="E17" s="8" t="n">
        <v>60</v>
      </c>
      <c r="F17" s="8" t="n">
        <v>3</v>
      </c>
      <c r="G17" s="8"/>
    </row>
    <row r="18" customFormat="false" ht="75" hidden="false" customHeight="false" outlineLevel="0" collapsed="false">
      <c r="A18" s="8" t="n">
        <v>15</v>
      </c>
      <c r="B18" s="9" t="s">
        <v>107</v>
      </c>
      <c r="C18" s="10" t="s">
        <v>94</v>
      </c>
      <c r="D18" s="11"/>
      <c r="E18" s="8" t="n">
        <v>60</v>
      </c>
      <c r="F18" s="8" t="n">
        <v>4</v>
      </c>
      <c r="G18" s="8"/>
    </row>
    <row r="19" customFormat="false" ht="75" hidden="false" customHeight="false" outlineLevel="0" collapsed="false">
      <c r="A19" s="8" t="n">
        <v>16</v>
      </c>
      <c r="B19" s="9" t="s">
        <v>107</v>
      </c>
      <c r="C19" s="10" t="s">
        <v>94</v>
      </c>
      <c r="D19" s="11"/>
      <c r="E19" s="8" t="n">
        <v>60</v>
      </c>
      <c r="F19" s="8" t="n">
        <v>5</v>
      </c>
      <c r="G19" s="8"/>
    </row>
    <row r="20" customFormat="false" ht="45" hidden="false" customHeight="false" outlineLevel="0" collapsed="false">
      <c r="A20" s="8" t="n">
        <v>17</v>
      </c>
      <c r="B20" s="9" t="s">
        <v>108</v>
      </c>
      <c r="C20" s="10" t="s">
        <v>94</v>
      </c>
      <c r="D20" s="11"/>
      <c r="E20" s="8" t="n">
        <v>20</v>
      </c>
      <c r="F20" s="8" t="n">
        <v>5</v>
      </c>
      <c r="G20" s="8"/>
    </row>
    <row r="21" customFormat="false" ht="45" hidden="false" customHeight="false" outlineLevel="0" collapsed="false">
      <c r="A21" s="8" t="n">
        <v>18</v>
      </c>
      <c r="B21" s="9" t="s">
        <v>109</v>
      </c>
      <c r="C21" s="10" t="s">
        <v>94</v>
      </c>
      <c r="D21" s="11"/>
      <c r="E21" s="8" t="n">
        <v>20</v>
      </c>
      <c r="F21" s="8" t="n">
        <v>5</v>
      </c>
      <c r="G21" s="8"/>
    </row>
    <row r="22" customFormat="false" ht="45" hidden="false" customHeight="false" outlineLevel="0" collapsed="false">
      <c r="A22" s="8" t="n">
        <v>19</v>
      </c>
      <c r="B22" s="9" t="s">
        <v>110</v>
      </c>
      <c r="C22" s="10" t="s">
        <v>94</v>
      </c>
      <c r="D22" s="11"/>
      <c r="E22" s="8" t="n">
        <v>20</v>
      </c>
      <c r="F22" s="8" t="n">
        <v>5</v>
      </c>
      <c r="G22" s="8"/>
    </row>
    <row r="23" customFormat="false" ht="45" hidden="false" customHeight="false" outlineLevel="0" collapsed="false">
      <c r="A23" s="8" t="n">
        <v>20</v>
      </c>
      <c r="B23" s="9" t="s">
        <v>111</v>
      </c>
      <c r="C23" s="10" t="s">
        <v>94</v>
      </c>
      <c r="D23" s="11"/>
      <c r="E23" s="8" t="n">
        <v>20</v>
      </c>
      <c r="F23" s="8" t="n">
        <v>5</v>
      </c>
      <c r="G23" s="8"/>
    </row>
    <row r="24" customFormat="false" ht="30" hidden="false" customHeight="false" outlineLevel="0" collapsed="false">
      <c r="A24" s="8" t="n">
        <v>21</v>
      </c>
      <c r="B24" s="9" t="s">
        <v>112</v>
      </c>
      <c r="C24" s="10" t="s">
        <v>94</v>
      </c>
      <c r="D24" s="11"/>
      <c r="E24" s="8" t="n">
        <v>30</v>
      </c>
      <c r="F24" s="8" t="n">
        <v>4</v>
      </c>
      <c r="G24" s="8"/>
    </row>
    <row r="25" customFormat="false" ht="15" hidden="false" customHeight="false" outlineLevel="0" collapsed="false">
      <c r="A25" s="8" t="n">
        <v>22</v>
      </c>
      <c r="B25" s="30" t="s">
        <v>113</v>
      </c>
      <c r="C25" s="10" t="s">
        <v>94</v>
      </c>
      <c r="D25" s="11"/>
      <c r="E25" s="8" t="n">
        <v>30</v>
      </c>
      <c r="F25" s="8" t="n">
        <v>3</v>
      </c>
      <c r="G25" s="8"/>
    </row>
    <row r="26" customFormat="false" ht="15" hidden="false" customHeight="false" outlineLevel="0" collapsed="false">
      <c r="A26" s="8" t="n">
        <v>23</v>
      </c>
      <c r="B26" s="9" t="s">
        <v>114</v>
      </c>
      <c r="C26" s="10" t="s">
        <v>94</v>
      </c>
      <c r="D26" s="11"/>
      <c r="E26" s="8" t="n">
        <v>30</v>
      </c>
      <c r="F26" s="8" t="n">
        <v>4</v>
      </c>
      <c r="G26" s="8"/>
    </row>
    <row r="27" customFormat="false" ht="15" hidden="false" customHeight="false" outlineLevel="0" collapsed="false">
      <c r="A27" s="8" t="n">
        <v>24</v>
      </c>
      <c r="B27" s="9" t="s">
        <v>115</v>
      </c>
      <c r="C27" s="10" t="s">
        <v>94</v>
      </c>
      <c r="D27" s="9"/>
      <c r="E27" s="8" t="n">
        <v>30</v>
      </c>
      <c r="F27" s="8" t="n">
        <v>4</v>
      </c>
      <c r="G27" s="8"/>
    </row>
    <row r="28" customFormat="false" ht="15" hidden="false" customHeight="false" outlineLevel="0" collapsed="false">
      <c r="A28" s="8" t="n">
        <v>26</v>
      </c>
      <c r="B28" s="9" t="s">
        <v>116</v>
      </c>
      <c r="C28" s="10" t="s">
        <v>94</v>
      </c>
      <c r="D28" s="11"/>
      <c r="E28" s="8" t="n">
        <v>40</v>
      </c>
      <c r="F28" s="8" t="n">
        <v>3</v>
      </c>
      <c r="G28" s="8"/>
    </row>
    <row r="29" customFormat="false" ht="60" hidden="false" customHeight="false" outlineLevel="0" collapsed="false">
      <c r="A29" s="8" t="n">
        <v>28</v>
      </c>
      <c r="B29" s="9" t="s">
        <v>117</v>
      </c>
      <c r="C29" s="10" t="s">
        <v>94</v>
      </c>
      <c r="D29" s="11"/>
      <c r="E29" s="8" t="n">
        <v>20</v>
      </c>
      <c r="F29" s="8" t="n">
        <v>3</v>
      </c>
      <c r="G29" s="8"/>
    </row>
    <row r="30" customFormat="false" ht="45" hidden="false" customHeight="false" outlineLevel="0" collapsed="false">
      <c r="A30" s="8" t="n">
        <v>29</v>
      </c>
      <c r="B30" s="9" t="s">
        <v>118</v>
      </c>
      <c r="C30" s="10" t="s">
        <v>94</v>
      </c>
      <c r="D30" s="11"/>
      <c r="E30" s="8" t="n">
        <v>100</v>
      </c>
      <c r="F30" s="8" t="n">
        <v>2</v>
      </c>
      <c r="G30" s="8"/>
    </row>
    <row r="31" customFormat="false" ht="45" hidden="false" customHeight="false" outlineLevel="0" collapsed="false">
      <c r="A31" s="8" t="n">
        <v>30</v>
      </c>
      <c r="B31" s="9" t="s">
        <v>119</v>
      </c>
      <c r="C31" s="10" t="s">
        <v>94</v>
      </c>
      <c r="D31" s="11"/>
      <c r="E31" s="8" t="n">
        <v>110</v>
      </c>
      <c r="F31" s="8" t="n">
        <v>3</v>
      </c>
      <c r="G31" s="8"/>
    </row>
    <row r="32" customFormat="false" ht="30" hidden="false" customHeight="false" outlineLevel="0" collapsed="false">
      <c r="A32" s="8" t="n">
        <v>31</v>
      </c>
      <c r="B32" s="9" t="s">
        <v>120</v>
      </c>
      <c r="C32" s="10" t="s">
        <v>94</v>
      </c>
      <c r="D32" s="11"/>
      <c r="E32" s="8" t="n">
        <v>100</v>
      </c>
      <c r="F32" s="8" t="n">
        <v>5</v>
      </c>
      <c r="G32" s="8"/>
    </row>
    <row r="33" customFormat="false" ht="30" hidden="false" customHeight="false" outlineLevel="0" collapsed="false">
      <c r="A33" s="8" t="n">
        <v>32</v>
      </c>
      <c r="B33" s="9" t="s">
        <v>121</v>
      </c>
      <c r="C33" s="10" t="s">
        <v>94</v>
      </c>
      <c r="D33" s="11"/>
      <c r="E33" s="8" t="n">
        <v>30</v>
      </c>
      <c r="F33" s="8" t="n">
        <v>3</v>
      </c>
      <c r="G33" s="8"/>
    </row>
    <row r="34" customFormat="false" ht="30" hidden="false" customHeight="false" outlineLevel="0" collapsed="false">
      <c r="A34" s="8" t="n">
        <v>33</v>
      </c>
      <c r="B34" s="9" t="s">
        <v>122</v>
      </c>
      <c r="C34" s="10" t="s">
        <v>94</v>
      </c>
      <c r="D34" s="11"/>
      <c r="E34" s="8" t="n">
        <v>30</v>
      </c>
      <c r="F34" s="8" t="n">
        <v>5</v>
      </c>
      <c r="G34" s="8"/>
    </row>
    <row r="35" customFormat="false" ht="31.9" hidden="false" customHeight="false" outlineLevel="0" collapsed="false">
      <c r="A35" s="8" t="n">
        <v>34</v>
      </c>
      <c r="B35" s="9" t="s">
        <v>123</v>
      </c>
      <c r="C35" s="10" t="s">
        <v>124</v>
      </c>
      <c r="D35" s="11" t="s">
        <v>125</v>
      </c>
      <c r="E35" s="8" t="n">
        <v>120</v>
      </c>
      <c r="F35" s="8" t="n">
        <v>5</v>
      </c>
      <c r="G35" s="8" t="n">
        <v>60</v>
      </c>
    </row>
    <row r="36" customFormat="false" ht="15" hidden="false" customHeight="false" outlineLevel="0" collapsed="false">
      <c r="A36" s="8" t="n">
        <v>35</v>
      </c>
      <c r="B36" s="9" t="s">
        <v>126</v>
      </c>
      <c r="C36" s="10" t="s">
        <v>94</v>
      </c>
      <c r="D36" s="11"/>
      <c r="E36" s="8" t="n">
        <v>30</v>
      </c>
      <c r="F36" s="8" t="n">
        <v>4</v>
      </c>
      <c r="G36" s="8"/>
    </row>
    <row r="37" customFormat="false" ht="30" hidden="false" customHeight="false" outlineLevel="0" collapsed="false">
      <c r="A37" s="8" t="n">
        <v>36</v>
      </c>
      <c r="B37" s="9" t="s">
        <v>127</v>
      </c>
      <c r="C37" s="10" t="s">
        <v>94</v>
      </c>
      <c r="D37" s="11"/>
      <c r="E37" s="8" t="n">
        <v>90</v>
      </c>
      <c r="F37" s="8" t="n">
        <v>2</v>
      </c>
      <c r="G37" s="8"/>
    </row>
    <row r="38" customFormat="false" ht="15" hidden="false" customHeight="false" outlineLevel="0" collapsed="false">
      <c r="A38" s="8" t="n">
        <v>37</v>
      </c>
      <c r="B38" s="9" t="s">
        <v>128</v>
      </c>
      <c r="C38" s="10" t="s">
        <v>94</v>
      </c>
      <c r="E38" s="8" t="n">
        <v>30</v>
      </c>
      <c r="F38" s="8" t="n">
        <v>4</v>
      </c>
    </row>
    <row r="39" customFormat="false" ht="30" hidden="false" customHeight="false" outlineLevel="0" collapsed="false">
      <c r="A39" s="8" t="n">
        <v>38</v>
      </c>
      <c r="B39" s="31" t="s">
        <v>129</v>
      </c>
      <c r="C39" s="10" t="s">
        <v>94</v>
      </c>
      <c r="E39" s="8" t="n">
        <v>120</v>
      </c>
      <c r="F39" s="8" t="n">
        <v>5</v>
      </c>
    </row>
    <row r="40" customFormat="false" ht="15" hidden="false" customHeight="false" outlineLevel="0" collapsed="false">
      <c r="A40" s="8" t="n">
        <v>39</v>
      </c>
      <c r="B40" s="30" t="s">
        <v>130</v>
      </c>
      <c r="C40" s="10" t="s">
        <v>94</v>
      </c>
      <c r="E40" s="8" t="n">
        <v>30</v>
      </c>
      <c r="F40" s="8" t="n">
        <v>4</v>
      </c>
    </row>
    <row r="41" customFormat="false" ht="45" hidden="false" customHeight="false" outlineLevel="0" collapsed="false">
      <c r="A41" s="8" t="n">
        <v>40</v>
      </c>
      <c r="B41" s="31" t="s">
        <v>131</v>
      </c>
      <c r="C41" s="10" t="s">
        <v>94</v>
      </c>
      <c r="E41" s="8" t="n">
        <v>120</v>
      </c>
      <c r="F41" s="8" t="n">
        <v>3</v>
      </c>
    </row>
    <row r="42" customFormat="false" ht="15" hidden="false" customHeight="false" outlineLevel="0" collapsed="false">
      <c r="A42" s="8" t="n">
        <v>41</v>
      </c>
      <c r="B42" s="30" t="s">
        <v>132</v>
      </c>
      <c r="C42" s="10" t="s">
        <v>94</v>
      </c>
      <c r="E42" s="8" t="n">
        <v>30</v>
      </c>
      <c r="F42" s="8" t="n">
        <v>2</v>
      </c>
    </row>
    <row r="43" customFormat="false" ht="30" hidden="false" customHeight="false" outlineLevel="0" collapsed="false">
      <c r="A43" s="8" t="n">
        <v>42</v>
      </c>
      <c r="B43" s="31" t="s">
        <v>133</v>
      </c>
      <c r="C43" s="10" t="s">
        <v>94</v>
      </c>
      <c r="E43" s="8" t="n">
        <v>90</v>
      </c>
      <c r="F43" s="8" t="n">
        <v>4</v>
      </c>
    </row>
    <row r="44" customFormat="false" ht="15" hidden="false" customHeight="false" outlineLevel="0" collapsed="false">
      <c r="A44" s="8" t="n">
        <v>43</v>
      </c>
      <c r="B44" s="30" t="s">
        <v>134</v>
      </c>
      <c r="C44" s="10" t="s">
        <v>94</v>
      </c>
      <c r="E44" s="8" t="n">
        <v>30</v>
      </c>
      <c r="F44" s="8" t="n">
        <v>2</v>
      </c>
    </row>
    <row r="45" customFormat="false" ht="15" hidden="false" customHeight="false" outlineLevel="0" collapsed="false">
      <c r="A45" s="8" t="n">
        <v>44</v>
      </c>
      <c r="B45" s="30" t="s">
        <v>135</v>
      </c>
      <c r="C45" s="10" t="s">
        <v>94</v>
      </c>
      <c r="E45" s="8" t="n">
        <v>60</v>
      </c>
      <c r="F45" s="8" t="n">
        <v>1</v>
      </c>
    </row>
  </sheetData>
  <mergeCells count="1">
    <mergeCell ref="B1:G2"/>
  </mergeCells>
  <conditionalFormatting sqref="F4:F15 F20:F4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">
    <cfRule type="cellIs" priority="7" operator="equal" aboveAverage="0" equalAverage="0" bottom="0" percent="0" rank="0" text="" dxfId="5">
      <formula>5</formula>
    </cfRule>
  </conditionalFormatting>
  <conditionalFormatting sqref="J8">
    <cfRule type="cellIs" priority="8" operator="equal" aboveAverage="0" equalAverage="0" bottom="0" percent="0" rank="0" text="" dxfId="6">
      <formula>5</formula>
    </cfRule>
  </conditionalFormatting>
  <conditionalFormatting sqref="F16:F19">
    <cfRule type="cellIs" priority="9" operator="equal" aboveAverage="0" equalAverage="0" bottom="0" percent="0" rank="0" text="" dxfId="7">
      <formula>5</formula>
    </cfRule>
    <cfRule type="cellIs" priority="10" operator="equal" aboveAverage="0" equalAverage="0" bottom="0" percent="0" rank="0" text="" dxfId="8">
      <formula>4</formula>
    </cfRule>
    <cfRule type="cellIs" priority="11" operator="equal" aboveAverage="0" equalAverage="0" bottom="0" percent="0" rank="0" text="" dxfId="9">
      <formula>3</formula>
    </cfRule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1</formula>
    </cfRule>
  </conditionalFormatting>
  <conditionalFormatting sqref="F16">
    <cfRule type="cellIs" priority="14" operator="equal" aboveAverage="0" equalAverage="0" bottom="0" percent="0" rank="0" text="" dxfId="0">
      <formula>2</formula>
    </cfRule>
    <cfRule type="cellIs" priority="15" operator="equal" aboveAverage="0" equalAverage="0" bottom="0" percent="0" rank="0" text="" dxfId="1">
      <formula>2</formula>
    </cfRule>
  </conditionalFormatting>
  <conditionalFormatting sqref="F15:F19">
    <cfRule type="cellIs" priority="16" operator="equal" aboveAverage="0" equalAverage="0" bottom="0" percent="0" rank="0" text="" dxfId="2">
      <formula>2</formula>
    </cfRule>
    <cfRule type="cellIs" priority="17" operator="equal" aboveAverage="0" equalAverage="0" bottom="0" percent="0" rank="0" text="" dxfId="3">
      <formula>3</formula>
    </cfRule>
  </conditionalFormatting>
  <conditionalFormatting sqref="F18">
    <cfRule type="cellIs" priority="18" operator="equal" aboveAverage="0" equalAverage="0" bottom="0" percent="0" rank="0" text="" dxfId="4">
      <formula>4</formula>
    </cfRule>
  </conditionalFormatting>
  <dataValidations count="1">
    <dataValidation allowBlank="true" operator="between" showDropDown="false" showErrorMessage="true" showInputMessage="false" sqref="C4:C45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1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G105" activeCellId="0" sqref="G105"/>
    </sheetView>
  </sheetViews>
  <sheetFormatPr defaultRowHeight="15" zeroHeight="false" outlineLevelRow="0" outlineLevelCol="0"/>
  <cols>
    <col collapsed="false" customWidth="false" hidden="false" outlineLevel="0" max="1" min="1" style="6" width="11.42"/>
    <col collapsed="false" customWidth="true" hidden="false" outlineLevel="0" max="2" min="2" style="2" width="63.42"/>
    <col collapsed="false" customWidth="true" hidden="false" outlineLevel="0" max="3" min="3" style="2" width="20.86"/>
    <col collapsed="false" customWidth="true" hidden="false" outlineLevel="0" max="4" min="4" style="8" width="23.71"/>
    <col collapsed="false" customWidth="true" hidden="false" outlineLevel="0" max="5" min="5" style="0" width="15.15"/>
    <col collapsed="false" customWidth="true" hidden="false" outlineLevel="0" max="8" min="6" style="0" width="10.54"/>
    <col collapsed="false" customWidth="true" hidden="false" outlineLevel="0" max="9" min="9" style="0" width="37.42"/>
    <col collapsed="false" customWidth="true" hidden="false" outlineLevel="0" max="1025" min="10" style="0" width="10.54"/>
  </cols>
  <sheetData>
    <row r="1" customFormat="false" ht="15.75" hidden="false" customHeight="false" outlineLevel="0" collapsed="false"/>
    <row r="2" customFormat="false" ht="72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6</v>
      </c>
      <c r="F2" s="32"/>
      <c r="G2" s="33"/>
      <c r="H2" s="33"/>
      <c r="I2" s="33" t="s">
        <v>136</v>
      </c>
      <c r="J2" s="5" t="s">
        <v>137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138</v>
      </c>
    </row>
    <row r="3" customFormat="false" ht="15.75" hidden="false" customHeight="false" outlineLevel="0" collapsed="false">
      <c r="A3" s="6" t="n">
        <v>1</v>
      </c>
      <c r="B3" s="9" t="s">
        <v>139</v>
      </c>
      <c r="C3" s="10" t="s">
        <v>27</v>
      </c>
      <c r="D3" s="6" t="str">
        <f aca="false">IF(C3 = "Finalizada/Corregida","100%","")</f>
        <v>100%</v>
      </c>
      <c r="E3" s="8" t="n">
        <v>30</v>
      </c>
      <c r="J3" s="0" t="n">
        <f aca="false">SUM(E3:E34)</f>
        <v>1810</v>
      </c>
      <c r="M3" s="5" t="s">
        <v>29</v>
      </c>
      <c r="N3" s="0" t="n">
        <f aca="false">COUNTIF(C:C, "Paralizada")</f>
        <v>13</v>
      </c>
      <c r="O3" s="0" t="n">
        <f aca="false">COUNTIF(C:C, "Finalizada/Corregida")</f>
        <v>28</v>
      </c>
      <c r="P3" s="0" t="n">
        <f aca="false">COUNTIF(C:C, "En proceso")</f>
        <v>1</v>
      </c>
      <c r="Q3" s="0" t="n">
        <f aca="false">COUNTIF(C:C, "Sin empezar")</f>
        <v>67</v>
      </c>
      <c r="R3" s="0" t="n">
        <f aca="false">COUNTIF(C:C, "Pendiente de correción")</f>
        <v>0</v>
      </c>
      <c r="S3" s="0" t="n">
        <f aca="false">COUNTIF(C:C, "Aplazada")</f>
        <v>0</v>
      </c>
      <c r="T3" s="0" t="n">
        <f aca="false">SUM(N3:S3)</f>
        <v>109</v>
      </c>
    </row>
    <row r="4" customFormat="false" ht="30.75" hidden="false" customHeight="false" outlineLevel="0" collapsed="false">
      <c r="A4" s="6" t="n">
        <v>2</v>
      </c>
      <c r="B4" s="9" t="s">
        <v>140</v>
      </c>
      <c r="C4" s="10" t="s">
        <v>27</v>
      </c>
      <c r="D4" s="6" t="str">
        <f aca="false">IF(C4 = "Finalizada/Corregida","100%","")</f>
        <v>100%</v>
      </c>
      <c r="E4" s="8" t="n">
        <v>20</v>
      </c>
      <c r="M4" s="5" t="s">
        <v>32</v>
      </c>
      <c r="N4" s="0" t="n">
        <f aca="false">N3/T3 *100</f>
        <v>11.9266055045872</v>
      </c>
      <c r="O4" s="0" t="n">
        <f aca="false">O3/T3 *100</f>
        <v>25.6880733944954</v>
      </c>
      <c r="P4" s="0" t="n">
        <f aca="false">P3/T3 *100</f>
        <v>0.91743119266055</v>
      </c>
      <c r="Q4" s="0" t="n">
        <f aca="false">Q3/T3 *100</f>
        <v>61.4678899082569</v>
      </c>
      <c r="R4" s="0" t="n">
        <f aca="false">R3/T3*100</f>
        <v>0</v>
      </c>
      <c r="S4" s="0" t="n">
        <f aca="false">S3/T3 *100</f>
        <v>0</v>
      </c>
      <c r="T4" s="0" t="n">
        <f aca="false">SUM(N4:S4)</f>
        <v>100</v>
      </c>
    </row>
    <row r="5" customFormat="false" ht="30" hidden="false" customHeight="false" outlineLevel="0" collapsed="false">
      <c r="A5" s="6" t="n">
        <v>3</v>
      </c>
      <c r="B5" s="9" t="s">
        <v>33</v>
      </c>
      <c r="C5" s="10" t="s">
        <v>27</v>
      </c>
      <c r="D5" s="6" t="str">
        <f aca="false">IF(C5 = "Finalizada/Corregida","100%","")</f>
        <v>100%</v>
      </c>
      <c r="E5" s="8" t="n">
        <v>20</v>
      </c>
    </row>
    <row r="6" customFormat="false" ht="30" hidden="false" customHeight="false" outlineLevel="0" collapsed="false">
      <c r="A6" s="6" t="n">
        <v>4</v>
      </c>
      <c r="B6" s="9" t="s">
        <v>36</v>
      </c>
      <c r="C6" s="10" t="s">
        <v>37</v>
      </c>
      <c r="D6" s="6" t="str">
        <f aca="false">IF(C6 = "Finalizada/Corregida","100%","")</f>
        <v/>
      </c>
      <c r="E6" s="8" t="n">
        <v>20</v>
      </c>
    </row>
    <row r="7" customFormat="false" ht="30" hidden="false" customHeight="false" outlineLevel="0" collapsed="false">
      <c r="A7" s="6" t="n">
        <v>5</v>
      </c>
      <c r="B7" s="9" t="s">
        <v>40</v>
      </c>
      <c r="C7" s="10" t="s">
        <v>27</v>
      </c>
      <c r="D7" s="6" t="str">
        <f aca="false">IF(C7 = "Finalizada/Corregida","100%","")</f>
        <v>100%</v>
      </c>
      <c r="E7" s="8" t="n">
        <v>30</v>
      </c>
    </row>
    <row r="8" customFormat="false" ht="30" hidden="false" customHeight="false" outlineLevel="0" collapsed="false">
      <c r="A8" s="6" t="n">
        <v>6</v>
      </c>
      <c r="B8" s="9" t="s">
        <v>43</v>
      </c>
      <c r="C8" s="10" t="s">
        <v>27</v>
      </c>
      <c r="D8" s="6" t="str">
        <f aca="false">IF(C8 = "Finalizada/Corregida","100%","")</f>
        <v>100%</v>
      </c>
      <c r="E8" s="8" t="n">
        <v>90</v>
      </c>
    </row>
    <row r="9" customFormat="false" ht="15" hidden="false" customHeight="false" outlineLevel="0" collapsed="false">
      <c r="A9" s="6" t="n">
        <v>7</v>
      </c>
      <c r="B9" s="9" t="s">
        <v>141</v>
      </c>
      <c r="C9" s="10" t="s">
        <v>27</v>
      </c>
      <c r="D9" s="6" t="str">
        <f aca="false">IF(C9 = "Finalizada/Corregida","100%","")</f>
        <v>100%</v>
      </c>
      <c r="E9" s="8" t="n">
        <v>90</v>
      </c>
    </row>
    <row r="10" customFormat="false" ht="30" hidden="false" customHeight="false" outlineLevel="0" collapsed="false">
      <c r="A10" s="6" t="n">
        <v>8</v>
      </c>
      <c r="B10" s="9" t="s">
        <v>142</v>
      </c>
      <c r="C10" s="10" t="s">
        <v>27</v>
      </c>
      <c r="D10" s="6" t="str">
        <f aca="false">IF(C10 = "Finalizada/Corregida","100%","")</f>
        <v>100%</v>
      </c>
      <c r="E10" s="8" t="n">
        <v>90</v>
      </c>
    </row>
    <row r="11" customFormat="false" ht="30" hidden="false" customHeight="false" outlineLevel="0" collapsed="false">
      <c r="A11" s="6" t="n">
        <v>9</v>
      </c>
      <c r="B11" s="9" t="s">
        <v>143</v>
      </c>
      <c r="C11" s="10" t="s">
        <v>27</v>
      </c>
      <c r="D11" s="6" t="str">
        <f aca="false">IF(C11 = "Finalizada/Corregida","100%","")</f>
        <v>100%</v>
      </c>
      <c r="E11" s="8" t="n">
        <v>90</v>
      </c>
    </row>
    <row r="12" customFormat="false" ht="30" hidden="false" customHeight="false" outlineLevel="0" collapsed="false">
      <c r="A12" s="6" t="n">
        <v>10</v>
      </c>
      <c r="B12" s="9" t="s">
        <v>144</v>
      </c>
      <c r="C12" s="10" t="s">
        <v>37</v>
      </c>
      <c r="D12" s="6" t="str">
        <f aca="false">IF(C12 = "Finalizada/Corregida","100%","")</f>
        <v/>
      </c>
      <c r="E12" s="8" t="n">
        <v>60</v>
      </c>
    </row>
    <row r="13" customFormat="false" ht="30" hidden="false" customHeight="false" outlineLevel="0" collapsed="false">
      <c r="A13" s="6" t="n">
        <v>11</v>
      </c>
      <c r="B13" s="9" t="s">
        <v>145</v>
      </c>
      <c r="C13" s="10" t="s">
        <v>37</v>
      </c>
      <c r="D13" s="6" t="str">
        <f aca="false">IF(C13 = "Finalizada/Corregida","100%","")</f>
        <v/>
      </c>
      <c r="E13" s="8" t="n">
        <v>60</v>
      </c>
    </row>
    <row r="14" customFormat="false" ht="15" hidden="false" customHeight="false" outlineLevel="0" collapsed="false">
      <c r="A14" s="6" t="n">
        <v>12</v>
      </c>
      <c r="B14" s="9" t="s">
        <v>146</v>
      </c>
      <c r="C14" s="10" t="s">
        <v>27</v>
      </c>
      <c r="D14" s="6" t="str">
        <f aca="false">IF(C14 = "Finalizada/Corregida","100%","")</f>
        <v>100%</v>
      </c>
      <c r="E14" s="8" t="n">
        <v>30</v>
      </c>
    </row>
    <row r="15" customFormat="false" ht="15" hidden="false" customHeight="false" outlineLevel="0" collapsed="false">
      <c r="A15" s="6" t="n">
        <v>13</v>
      </c>
      <c r="B15" s="9" t="s">
        <v>147</v>
      </c>
      <c r="C15" s="10" t="s">
        <v>27</v>
      </c>
      <c r="D15" s="6" t="str">
        <f aca="false">IF(C15 = "Finalizada/Corregida","100%","")</f>
        <v>100%</v>
      </c>
      <c r="E15" s="8" t="n">
        <v>30</v>
      </c>
    </row>
    <row r="16" customFormat="false" ht="15" hidden="false" customHeight="false" outlineLevel="0" collapsed="false">
      <c r="A16" s="6" t="n">
        <v>14</v>
      </c>
      <c r="B16" s="9" t="s">
        <v>148</v>
      </c>
      <c r="C16" s="10" t="s">
        <v>27</v>
      </c>
      <c r="D16" s="6" t="str">
        <f aca="false">IF(C16 = "Finalizada/Corregida","100%","")</f>
        <v>100%</v>
      </c>
      <c r="E16" s="8" t="n">
        <v>30</v>
      </c>
    </row>
    <row r="17" customFormat="false" ht="15" hidden="false" customHeight="false" outlineLevel="0" collapsed="false">
      <c r="A17" s="6" t="n">
        <v>15</v>
      </c>
      <c r="B17" s="9" t="s">
        <v>149</v>
      </c>
      <c r="C17" s="10" t="s">
        <v>27</v>
      </c>
      <c r="D17" s="6" t="str">
        <f aca="false">IF(C17 = "Finalizada/Corregida","100%","")</f>
        <v>100%</v>
      </c>
      <c r="E17" s="8" t="n">
        <v>30</v>
      </c>
    </row>
    <row r="18" customFormat="false" ht="15" hidden="false" customHeight="false" outlineLevel="0" collapsed="false">
      <c r="A18" s="6" t="n">
        <v>16</v>
      </c>
      <c r="B18" s="9" t="s">
        <v>150</v>
      </c>
      <c r="C18" s="10" t="s">
        <v>27</v>
      </c>
      <c r="D18" s="6" t="str">
        <f aca="false">IF(C18 = "Finalizada/Corregida","100%","")</f>
        <v>100%</v>
      </c>
      <c r="E18" s="8" t="n">
        <v>30</v>
      </c>
    </row>
    <row r="19" customFormat="false" ht="15" hidden="false" customHeight="false" outlineLevel="0" collapsed="false">
      <c r="A19" s="6" t="n">
        <v>17</v>
      </c>
      <c r="B19" s="9" t="s">
        <v>151</v>
      </c>
      <c r="C19" s="10" t="s">
        <v>94</v>
      </c>
      <c r="D19" s="6" t="str">
        <f aca="false">IF(C19 = "Finalizada/Corregida","100%","")</f>
        <v/>
      </c>
      <c r="E19" s="8" t="n">
        <v>30</v>
      </c>
    </row>
    <row r="20" customFormat="false" ht="30" hidden="false" customHeight="false" outlineLevel="0" collapsed="false">
      <c r="A20" s="6" t="n">
        <v>18</v>
      </c>
      <c r="B20" s="9" t="s">
        <v>152</v>
      </c>
      <c r="C20" s="10" t="s">
        <v>27</v>
      </c>
      <c r="D20" s="6" t="str">
        <f aca="false">IF(C20 = "Finalizada/Corregida","100%","")</f>
        <v>100%</v>
      </c>
      <c r="E20" s="8" t="n">
        <v>100</v>
      </c>
    </row>
    <row r="21" customFormat="false" ht="30" hidden="false" customHeight="false" outlineLevel="0" collapsed="false">
      <c r="A21" s="6" t="n">
        <v>19</v>
      </c>
      <c r="B21" s="9" t="s">
        <v>153</v>
      </c>
      <c r="C21" s="10" t="s">
        <v>27</v>
      </c>
      <c r="D21" s="6" t="str">
        <f aca="false">IF(C21 = "Finalizada/Corregida","100%","")</f>
        <v>100%</v>
      </c>
      <c r="E21" s="8" t="n">
        <v>120</v>
      </c>
    </row>
    <row r="22" customFormat="false" ht="30" hidden="false" customHeight="false" outlineLevel="0" collapsed="false">
      <c r="A22" s="6" t="n">
        <v>20</v>
      </c>
      <c r="B22" s="9" t="s">
        <v>154</v>
      </c>
      <c r="C22" s="10" t="s">
        <v>37</v>
      </c>
      <c r="D22" s="6" t="str">
        <f aca="false">IF(C22 = "Finalizada/Corregida","100%","")</f>
        <v/>
      </c>
      <c r="E22" s="8" t="n">
        <v>90</v>
      </c>
    </row>
    <row r="23" customFormat="false" ht="15" hidden="false" customHeight="false" outlineLevel="0" collapsed="false">
      <c r="A23" s="6" t="n">
        <v>21</v>
      </c>
      <c r="B23" s="9" t="s">
        <v>155</v>
      </c>
      <c r="C23" s="10" t="s">
        <v>27</v>
      </c>
      <c r="D23" s="6" t="str">
        <f aca="false">IF(C23 = "Finalizada/Corregida","100%","")</f>
        <v>100%</v>
      </c>
      <c r="E23" s="8" t="n">
        <v>30</v>
      </c>
    </row>
    <row r="24" customFormat="false" ht="15" hidden="false" customHeight="false" outlineLevel="0" collapsed="false">
      <c r="A24" s="6" t="n">
        <v>22</v>
      </c>
      <c r="B24" s="9" t="s">
        <v>156</v>
      </c>
      <c r="C24" s="10" t="s">
        <v>27</v>
      </c>
      <c r="D24" s="6" t="str">
        <f aca="false">IF(C24 = "Finalizada/Corregida","100%","")</f>
        <v>100%</v>
      </c>
      <c r="E24" s="8" t="n">
        <v>40</v>
      </c>
    </row>
    <row r="25" customFormat="false" ht="15" hidden="false" customHeight="false" outlineLevel="0" collapsed="false">
      <c r="A25" s="6" t="n">
        <v>23</v>
      </c>
      <c r="B25" s="9" t="s">
        <v>157</v>
      </c>
      <c r="C25" s="10" t="s">
        <v>27</v>
      </c>
      <c r="D25" s="6" t="str">
        <f aca="false">IF(C25 = "Finalizada/Corregida","100%","")</f>
        <v>100%</v>
      </c>
      <c r="E25" s="8" t="n">
        <v>20</v>
      </c>
    </row>
    <row r="26" customFormat="false" ht="15" hidden="false" customHeight="false" outlineLevel="0" collapsed="false">
      <c r="A26" s="6" t="n">
        <v>24</v>
      </c>
      <c r="B26" s="9" t="s">
        <v>158</v>
      </c>
      <c r="C26" s="10" t="s">
        <v>27</v>
      </c>
      <c r="D26" s="6" t="str">
        <f aca="false">IF(C26 = "Finalizada/Corregida","100%","")</f>
        <v>100%</v>
      </c>
      <c r="E26" s="8" t="n">
        <v>100</v>
      </c>
    </row>
    <row r="27" customFormat="false" ht="15" hidden="false" customHeight="false" outlineLevel="0" collapsed="false">
      <c r="A27" s="6" t="n">
        <v>25</v>
      </c>
      <c r="B27" s="9" t="s">
        <v>159</v>
      </c>
      <c r="C27" s="10" t="s">
        <v>37</v>
      </c>
      <c r="D27" s="6" t="str">
        <f aca="false">IF(C27 = "Finalizada/Corregida","100%","")</f>
        <v/>
      </c>
      <c r="E27" s="8" t="n">
        <v>70</v>
      </c>
    </row>
    <row r="28" customFormat="false" ht="15" hidden="false" customHeight="false" outlineLevel="0" collapsed="false">
      <c r="A28" s="6" t="n">
        <v>26</v>
      </c>
      <c r="B28" s="34" t="s">
        <v>139</v>
      </c>
      <c r="C28" s="28" t="s">
        <v>27</v>
      </c>
      <c r="D28" s="35" t="str">
        <f aca="false">IF(C28 = "Finalizada/Corregida","100%","")</f>
        <v>100%</v>
      </c>
      <c r="E28" s="36" t="n">
        <v>30</v>
      </c>
      <c r="F28" s="33"/>
      <c r="G28" s="33"/>
      <c r="H28" s="33"/>
      <c r="I28" s="33" t="s">
        <v>160</v>
      </c>
    </row>
    <row r="29" customFormat="false" ht="15" hidden="false" customHeight="false" outlineLevel="0" collapsed="false">
      <c r="A29" s="6" t="n">
        <v>27</v>
      </c>
      <c r="B29" s="9" t="s">
        <v>78</v>
      </c>
      <c r="C29" s="10" t="s">
        <v>37</v>
      </c>
      <c r="D29" s="6" t="str">
        <f aca="false">IF(C29 = "Finalizada/Corregida","100%","")</f>
        <v/>
      </c>
      <c r="E29" s="8" t="n">
        <v>120</v>
      </c>
      <c r="F29" s="8"/>
      <c r="G29" s="8"/>
    </row>
    <row r="30" customFormat="false" ht="15" hidden="false" customHeight="false" outlineLevel="0" collapsed="false">
      <c r="A30" s="6" t="n">
        <v>28</v>
      </c>
      <c r="B30" s="9" t="s">
        <v>161</v>
      </c>
      <c r="C30" s="10" t="s">
        <v>27</v>
      </c>
      <c r="D30" s="6" t="str">
        <f aca="false">IF(C30 = "Finalizada/Corregida","100%","")</f>
        <v>100%</v>
      </c>
      <c r="E30" s="8" t="n">
        <v>30</v>
      </c>
      <c r="F30" s="8"/>
      <c r="G30" s="8"/>
    </row>
    <row r="31" customFormat="false" ht="15" hidden="false" customHeight="false" outlineLevel="0" collapsed="false">
      <c r="A31" s="6" t="n">
        <v>29</v>
      </c>
      <c r="B31" s="9" t="s">
        <v>162</v>
      </c>
      <c r="C31" s="10" t="s">
        <v>27</v>
      </c>
      <c r="D31" s="6" t="str">
        <f aca="false">IF(C31 = "Finalizada/Corregida","100%","")</f>
        <v>100%</v>
      </c>
      <c r="E31" s="8" t="n">
        <v>30</v>
      </c>
      <c r="F31" s="8"/>
      <c r="G31" s="8"/>
    </row>
    <row r="32" customFormat="false" ht="15" hidden="false" customHeight="false" outlineLevel="0" collapsed="false">
      <c r="A32" s="6" t="n">
        <v>30</v>
      </c>
      <c r="B32" s="9" t="s">
        <v>163</v>
      </c>
      <c r="C32" s="10" t="s">
        <v>94</v>
      </c>
      <c r="D32" s="6" t="str">
        <f aca="false">IF(C32 = "Finalizada/Corregida","100%","")</f>
        <v/>
      </c>
      <c r="E32" s="8" t="n">
        <v>30</v>
      </c>
      <c r="F32" s="8"/>
      <c r="G32" s="8"/>
    </row>
    <row r="33" customFormat="false" ht="30" hidden="false" customHeight="false" outlineLevel="0" collapsed="false">
      <c r="A33" s="6" t="n">
        <v>31</v>
      </c>
      <c r="B33" s="9" t="s">
        <v>83</v>
      </c>
      <c r="C33" s="10" t="s">
        <v>27</v>
      </c>
      <c r="D33" s="6" t="str">
        <f aca="false">IF(C33 = "Finalizada/Corregida","100%","")</f>
        <v>100%</v>
      </c>
      <c r="E33" s="8" t="n">
        <v>100</v>
      </c>
      <c r="F33" s="8"/>
      <c r="G33" s="8"/>
    </row>
    <row r="34" customFormat="false" ht="30.75" hidden="false" customHeight="false" outlineLevel="0" collapsed="false">
      <c r="A34" s="6" t="n">
        <v>32</v>
      </c>
      <c r="B34" s="9" t="s">
        <v>85</v>
      </c>
      <c r="C34" s="10" t="s">
        <v>27</v>
      </c>
      <c r="D34" s="6" t="str">
        <f aca="false">IF(C34 = "Finalizada/Corregida","100%","")</f>
        <v>100%</v>
      </c>
      <c r="E34" s="8" t="n">
        <v>120</v>
      </c>
      <c r="F34" s="8"/>
      <c r="G34" s="8"/>
    </row>
    <row r="35" customFormat="false" ht="30.75" hidden="false" customHeight="false" outlineLevel="0" collapsed="false">
      <c r="A35" s="6" t="n">
        <v>33</v>
      </c>
      <c r="B35" s="9" t="s">
        <v>87</v>
      </c>
      <c r="C35" s="10" t="s">
        <v>37</v>
      </c>
      <c r="D35" s="6" t="str">
        <f aca="false">IF(C35 = "Finalizada/Corregida","100%","")</f>
        <v/>
      </c>
      <c r="E35" s="8" t="n">
        <v>90</v>
      </c>
      <c r="F35" s="8"/>
      <c r="G35" s="8"/>
      <c r="J35" s="5" t="s">
        <v>137</v>
      </c>
    </row>
    <row r="36" customFormat="false" ht="15" hidden="false" customHeight="false" outlineLevel="0" collapsed="false">
      <c r="A36" s="6" t="n">
        <v>34</v>
      </c>
      <c r="B36" s="34" t="s">
        <v>164</v>
      </c>
      <c r="C36" s="28" t="s">
        <v>27</v>
      </c>
      <c r="D36" s="35" t="str">
        <f aca="false">IF(C36 = "Finalizada/Corregida","100%","")</f>
        <v>100%</v>
      </c>
      <c r="E36" s="36" t="n">
        <v>30</v>
      </c>
      <c r="F36" s="33"/>
      <c r="G36" s="36"/>
      <c r="H36" s="33"/>
      <c r="I36" s="37" t="s">
        <v>165</v>
      </c>
      <c r="J36" s="0" t="n">
        <f aca="false">SUM(E37:E76)</f>
        <v>1745</v>
      </c>
    </row>
    <row r="37" customFormat="false" ht="15" hidden="false" customHeight="false" outlineLevel="0" collapsed="false">
      <c r="A37" s="6" t="n">
        <v>35</v>
      </c>
      <c r="B37" s="9" t="s">
        <v>93</v>
      </c>
      <c r="C37" s="10" t="s">
        <v>27</v>
      </c>
      <c r="D37" s="6" t="str">
        <f aca="false">IF(C37 = "Finalizada/Corregida","100%","")</f>
        <v>100%</v>
      </c>
      <c r="E37" s="8" t="n">
        <v>40</v>
      </c>
    </row>
    <row r="38" customFormat="false" ht="45" hidden="false" customHeight="false" outlineLevel="0" collapsed="false">
      <c r="A38" s="6" t="n">
        <v>36</v>
      </c>
      <c r="B38" s="9" t="s">
        <v>95</v>
      </c>
      <c r="C38" s="10" t="s">
        <v>27</v>
      </c>
      <c r="D38" s="6" t="str">
        <f aca="false">IF(C38 = "Finalizada/Corregida","100%","")</f>
        <v>100%</v>
      </c>
      <c r="E38" s="8" t="n">
        <v>30</v>
      </c>
    </row>
    <row r="39" customFormat="false" ht="30" hidden="false" customHeight="false" outlineLevel="0" collapsed="false">
      <c r="A39" s="6" t="n">
        <v>37</v>
      </c>
      <c r="B39" s="20" t="s">
        <v>97</v>
      </c>
      <c r="C39" s="10" t="s">
        <v>27</v>
      </c>
      <c r="D39" s="6" t="str">
        <f aca="false">IF(C39 = "Finalizada/Corregida","100%","")</f>
        <v>100%</v>
      </c>
      <c r="E39" s="8" t="n">
        <v>30</v>
      </c>
    </row>
    <row r="40" customFormat="false" ht="15" hidden="false" customHeight="false" outlineLevel="0" collapsed="false">
      <c r="A40" s="6" t="n">
        <v>38</v>
      </c>
      <c r="B40" s="9" t="s">
        <v>99</v>
      </c>
      <c r="C40" s="10" t="s">
        <v>166</v>
      </c>
      <c r="D40" s="6" t="str">
        <f aca="false">IF(C40 = "Finalizada/Corregida","100%","")</f>
        <v/>
      </c>
      <c r="E40" s="8" t="n">
        <v>10</v>
      </c>
    </row>
    <row r="41" customFormat="false" ht="60" hidden="false" customHeight="false" outlineLevel="0" collapsed="false">
      <c r="A41" s="6" t="n">
        <v>39</v>
      </c>
      <c r="B41" s="9" t="s">
        <v>117</v>
      </c>
      <c r="C41" s="10" t="s">
        <v>94</v>
      </c>
      <c r="D41" s="6" t="str">
        <f aca="false">IF(C41 = "Finalizada/Corregida","100%","")</f>
        <v/>
      </c>
      <c r="E41" s="8" t="n">
        <v>20</v>
      </c>
    </row>
    <row r="42" customFormat="false" ht="30" hidden="false" customHeight="false" outlineLevel="0" collapsed="false">
      <c r="A42" s="6" t="n">
        <v>40</v>
      </c>
      <c r="B42" s="9" t="s">
        <v>100</v>
      </c>
      <c r="C42" s="10" t="s">
        <v>37</v>
      </c>
      <c r="D42" s="6" t="str">
        <f aca="false">IF(C42 = "Finalizada/Corregida","100%","")</f>
        <v/>
      </c>
      <c r="E42" s="8" t="n">
        <v>10</v>
      </c>
    </row>
    <row r="43" customFormat="false" ht="30" hidden="false" customHeight="false" outlineLevel="0" collapsed="false">
      <c r="A43" s="6" t="n">
        <v>41</v>
      </c>
      <c r="B43" s="9" t="s">
        <v>101</v>
      </c>
      <c r="C43" s="10" t="s">
        <v>37</v>
      </c>
      <c r="D43" s="6" t="str">
        <f aca="false">IF(C43 = "Finalizada/Corregida","100%","")</f>
        <v/>
      </c>
      <c r="E43" s="8" t="n">
        <v>15</v>
      </c>
    </row>
    <row r="44" customFormat="false" ht="30" hidden="false" customHeight="false" outlineLevel="0" collapsed="false">
      <c r="A44" s="6" t="n">
        <v>42</v>
      </c>
      <c r="B44" s="9" t="s">
        <v>167</v>
      </c>
      <c r="C44" s="10" t="s">
        <v>37</v>
      </c>
      <c r="D44" s="6" t="str">
        <f aca="false">IF(C44 = "Finalizada/Corregida","100%","")</f>
        <v/>
      </c>
      <c r="E44" s="8" t="n">
        <v>15</v>
      </c>
    </row>
    <row r="45" customFormat="false" ht="30" hidden="false" customHeight="false" outlineLevel="0" collapsed="false">
      <c r="A45" s="6" t="n">
        <v>43</v>
      </c>
      <c r="B45" s="9" t="s">
        <v>103</v>
      </c>
      <c r="C45" s="10" t="s">
        <v>37</v>
      </c>
      <c r="D45" s="6" t="str">
        <f aca="false">IF(C45 = "Finalizada/Corregida","100%","")</f>
        <v/>
      </c>
      <c r="E45" s="8" t="n">
        <v>15</v>
      </c>
    </row>
    <row r="46" customFormat="false" ht="30" hidden="false" customHeight="false" outlineLevel="0" collapsed="false">
      <c r="A46" s="6" t="n">
        <v>44</v>
      </c>
      <c r="B46" s="9" t="s">
        <v>104</v>
      </c>
      <c r="C46" s="10" t="s">
        <v>37</v>
      </c>
      <c r="D46" s="6" t="str">
        <f aca="false">IF(C46 = "Finalizada/Corregida","100%","")</f>
        <v/>
      </c>
      <c r="E46" s="8" t="n">
        <v>15</v>
      </c>
    </row>
    <row r="47" customFormat="false" ht="45" hidden="false" customHeight="false" outlineLevel="0" collapsed="false">
      <c r="A47" s="6" t="n">
        <v>45</v>
      </c>
      <c r="B47" s="9" t="s">
        <v>105</v>
      </c>
      <c r="C47" s="10" t="s">
        <v>37</v>
      </c>
      <c r="D47" s="6" t="str">
        <f aca="false">IF(C47 = "Finalizada/Corregida","100%","")</f>
        <v/>
      </c>
      <c r="E47" s="8" t="n">
        <v>15</v>
      </c>
    </row>
    <row r="48" customFormat="false" ht="15" hidden="false" customHeight="false" outlineLevel="0" collapsed="false">
      <c r="A48" s="6" t="n">
        <v>46</v>
      </c>
      <c r="B48" s="9" t="s">
        <v>168</v>
      </c>
      <c r="C48" s="10" t="s">
        <v>94</v>
      </c>
      <c r="D48" s="6" t="str">
        <f aca="false">IF(C48 = "Finalizada/Corregida","100%","")</f>
        <v/>
      </c>
      <c r="E48" s="8" t="n">
        <v>40</v>
      </c>
    </row>
    <row r="49" customFormat="false" ht="15" hidden="false" customHeight="false" outlineLevel="0" collapsed="false">
      <c r="A49" s="6" t="n">
        <v>47</v>
      </c>
      <c r="B49" s="30" t="s">
        <v>169</v>
      </c>
      <c r="C49" s="10" t="s">
        <v>94</v>
      </c>
      <c r="D49" s="6" t="str">
        <f aca="false">IF(C49 = "Finalizada/Corregida","100%","")</f>
        <v/>
      </c>
      <c r="E49" s="8" t="n">
        <v>30</v>
      </c>
    </row>
    <row r="50" customFormat="false" ht="15" hidden="false" customHeight="false" outlineLevel="0" collapsed="false">
      <c r="A50" s="6" t="n">
        <v>48</v>
      </c>
      <c r="B50" s="9" t="s">
        <v>170</v>
      </c>
      <c r="C50" s="10" t="s">
        <v>94</v>
      </c>
      <c r="D50" s="6" t="str">
        <f aca="false">IF(C50 = "Finalizada/Corregida","100%","")</f>
        <v/>
      </c>
      <c r="E50" s="8" t="n">
        <v>30</v>
      </c>
    </row>
    <row r="51" customFormat="false" ht="75" hidden="false" customHeight="false" outlineLevel="0" collapsed="false">
      <c r="A51" s="6" t="n">
        <v>49</v>
      </c>
      <c r="B51" s="9" t="s">
        <v>107</v>
      </c>
      <c r="C51" s="10" t="s">
        <v>94</v>
      </c>
      <c r="D51" s="6" t="str">
        <f aca="false">IF(C51 = "Finalizada/Corregida","100%","")</f>
        <v/>
      </c>
      <c r="E51" s="8" t="n">
        <v>60</v>
      </c>
    </row>
    <row r="52" customFormat="false" ht="75" hidden="false" customHeight="false" outlineLevel="0" collapsed="false">
      <c r="A52" s="6" t="n">
        <v>50</v>
      </c>
      <c r="B52" s="9" t="s">
        <v>107</v>
      </c>
      <c r="C52" s="10" t="s">
        <v>94</v>
      </c>
      <c r="D52" s="6" t="str">
        <f aca="false">IF(C52 = "Finalizada/Corregida","100%","")</f>
        <v/>
      </c>
      <c r="E52" s="8" t="n">
        <v>60</v>
      </c>
    </row>
    <row r="53" customFormat="false" ht="75" hidden="false" customHeight="false" outlineLevel="0" collapsed="false">
      <c r="A53" s="6" t="n">
        <v>51</v>
      </c>
      <c r="B53" s="9" t="s">
        <v>107</v>
      </c>
      <c r="C53" s="10" t="s">
        <v>94</v>
      </c>
      <c r="D53" s="6" t="str">
        <f aca="false">IF(C53 = "Finalizada/Corregida","100%","")</f>
        <v/>
      </c>
      <c r="E53" s="8" t="n">
        <v>60</v>
      </c>
    </row>
    <row r="54" customFormat="false" ht="75" hidden="false" customHeight="false" outlineLevel="0" collapsed="false">
      <c r="A54" s="6" t="n">
        <v>52</v>
      </c>
      <c r="B54" s="9" t="s">
        <v>107</v>
      </c>
      <c r="C54" s="10" t="s">
        <v>94</v>
      </c>
      <c r="D54" s="6" t="str">
        <f aca="false">IF(C54 = "Finalizada/Corregida","100%","")</f>
        <v/>
      </c>
      <c r="E54" s="8" t="n">
        <v>60</v>
      </c>
    </row>
    <row r="55" customFormat="false" ht="75" hidden="false" customHeight="false" outlineLevel="0" collapsed="false">
      <c r="A55" s="6" t="n">
        <v>53</v>
      </c>
      <c r="B55" s="9" t="s">
        <v>107</v>
      </c>
      <c r="C55" s="10" t="s">
        <v>94</v>
      </c>
      <c r="D55" s="6" t="str">
        <f aca="false">IF(C55 = "Finalizada/Corregida","100%","")</f>
        <v/>
      </c>
      <c r="E55" s="8" t="n">
        <v>60</v>
      </c>
    </row>
    <row r="56" customFormat="false" ht="45" hidden="false" customHeight="false" outlineLevel="0" collapsed="false">
      <c r="A56" s="6" t="n">
        <v>54</v>
      </c>
      <c r="B56" s="9" t="s">
        <v>171</v>
      </c>
      <c r="C56" s="10" t="s">
        <v>94</v>
      </c>
      <c r="D56" s="6" t="str">
        <f aca="false">IF(C56 = "Finalizada/Corregida","100%","")</f>
        <v/>
      </c>
      <c r="E56" s="8" t="n">
        <v>20</v>
      </c>
    </row>
    <row r="57" customFormat="false" ht="45" hidden="false" customHeight="false" outlineLevel="0" collapsed="false">
      <c r="A57" s="6" t="n">
        <v>55</v>
      </c>
      <c r="B57" s="9" t="s">
        <v>172</v>
      </c>
      <c r="C57" s="10" t="s">
        <v>94</v>
      </c>
      <c r="D57" s="6" t="str">
        <f aca="false">IF(C57 = "Finalizada/Corregida","100%","")</f>
        <v/>
      </c>
      <c r="E57" s="8" t="n">
        <v>20</v>
      </c>
    </row>
    <row r="58" customFormat="false" ht="45" hidden="false" customHeight="false" outlineLevel="0" collapsed="false">
      <c r="A58" s="6" t="n">
        <v>56</v>
      </c>
      <c r="B58" s="9" t="s">
        <v>173</v>
      </c>
      <c r="C58" s="10" t="s">
        <v>94</v>
      </c>
      <c r="D58" s="6" t="str">
        <f aca="false">IF(C58 = "Finalizada/Corregida","100%","")</f>
        <v/>
      </c>
      <c r="E58" s="8" t="n">
        <v>20</v>
      </c>
    </row>
    <row r="59" customFormat="false" ht="45" hidden="false" customHeight="false" outlineLevel="0" collapsed="false">
      <c r="A59" s="6" t="n">
        <v>57</v>
      </c>
      <c r="B59" s="9" t="s">
        <v>174</v>
      </c>
      <c r="C59" s="10" t="s">
        <v>94</v>
      </c>
      <c r="D59" s="6" t="str">
        <f aca="false">IF(C59 = "Finalizada/Corregida","100%","")</f>
        <v/>
      </c>
      <c r="E59" s="8" t="n">
        <v>20</v>
      </c>
    </row>
    <row r="60" customFormat="false" ht="15" hidden="false" customHeight="false" outlineLevel="0" collapsed="false">
      <c r="A60" s="6" t="n">
        <v>58</v>
      </c>
      <c r="B60" s="9" t="s">
        <v>175</v>
      </c>
      <c r="C60" s="10" t="s">
        <v>94</v>
      </c>
      <c r="D60" s="6" t="str">
        <f aca="false">IF(C60 = "Finalizada/Corregida","100%","")</f>
        <v/>
      </c>
      <c r="E60" s="8" t="n">
        <v>30</v>
      </c>
    </row>
    <row r="61" customFormat="false" ht="45" hidden="false" customHeight="false" outlineLevel="0" collapsed="false">
      <c r="A61" s="6" t="n">
        <v>59</v>
      </c>
      <c r="B61" s="9" t="s">
        <v>118</v>
      </c>
      <c r="C61" s="10" t="s">
        <v>94</v>
      </c>
      <c r="D61" s="6" t="str">
        <f aca="false">IF(C61 = "Finalizada/Corregida","100%","")</f>
        <v/>
      </c>
      <c r="E61" s="8" t="n">
        <v>100</v>
      </c>
    </row>
    <row r="62" customFormat="false" ht="45" hidden="false" customHeight="false" outlineLevel="0" collapsed="false">
      <c r="A62" s="6" t="n">
        <v>60</v>
      </c>
      <c r="B62" s="9" t="s">
        <v>119</v>
      </c>
      <c r="C62" s="10" t="s">
        <v>94</v>
      </c>
      <c r="D62" s="6" t="str">
        <f aca="false">IF(C62 = "Finalizada/Corregida","100%","")</f>
        <v/>
      </c>
      <c r="E62" s="8" t="n">
        <v>100</v>
      </c>
    </row>
    <row r="63" customFormat="false" ht="30" hidden="false" customHeight="false" outlineLevel="0" collapsed="false">
      <c r="A63" s="6" t="n">
        <v>61</v>
      </c>
      <c r="B63" s="9" t="s">
        <v>120</v>
      </c>
      <c r="C63" s="10" t="s">
        <v>94</v>
      </c>
      <c r="D63" s="6" t="str">
        <f aca="false">IF(C63 = "Finalizada/Corregida","100%","")</f>
        <v/>
      </c>
      <c r="E63" s="8" t="n">
        <v>100</v>
      </c>
    </row>
    <row r="64" customFormat="false" ht="30" hidden="false" customHeight="false" outlineLevel="0" collapsed="false">
      <c r="A64" s="6" t="n">
        <v>62</v>
      </c>
      <c r="B64" s="9" t="s">
        <v>121</v>
      </c>
      <c r="C64" s="10" t="s">
        <v>94</v>
      </c>
      <c r="D64" s="6" t="str">
        <f aca="false">IF(C64 = "Finalizada/Corregida","100%","")</f>
        <v/>
      </c>
      <c r="E64" s="8" t="n">
        <v>30</v>
      </c>
    </row>
    <row r="65" customFormat="false" ht="30" hidden="false" customHeight="false" outlineLevel="0" collapsed="false">
      <c r="A65" s="6" t="n">
        <v>63</v>
      </c>
      <c r="B65" s="9" t="s">
        <v>122</v>
      </c>
      <c r="C65" s="10" t="s">
        <v>94</v>
      </c>
      <c r="D65" s="6" t="str">
        <f aca="false">IF(C65 = "Finalizada/Corregida","100%","")</f>
        <v/>
      </c>
      <c r="E65" s="8" t="n">
        <v>30</v>
      </c>
    </row>
    <row r="66" customFormat="false" ht="30" hidden="false" customHeight="false" outlineLevel="0" collapsed="false">
      <c r="A66" s="6" t="n">
        <v>64</v>
      </c>
      <c r="B66" s="9" t="s">
        <v>123</v>
      </c>
      <c r="C66" s="10" t="s">
        <v>94</v>
      </c>
      <c r="D66" s="6" t="str">
        <f aca="false">IF(C66 = "Finalizada/Corregida","100%","")</f>
        <v/>
      </c>
      <c r="E66" s="8" t="n">
        <v>90</v>
      </c>
    </row>
    <row r="67" customFormat="false" ht="15" hidden="false" customHeight="false" outlineLevel="0" collapsed="false">
      <c r="A67" s="6" t="n">
        <v>65</v>
      </c>
      <c r="B67" s="9" t="s">
        <v>176</v>
      </c>
      <c r="C67" s="10" t="s">
        <v>94</v>
      </c>
      <c r="D67" s="6" t="str">
        <f aca="false">IF(C67 = "Finalizada/Corregida","100%","")</f>
        <v/>
      </c>
      <c r="E67" s="8" t="n">
        <v>30</v>
      </c>
    </row>
    <row r="68" customFormat="false" ht="30" hidden="false" customHeight="false" outlineLevel="0" collapsed="false">
      <c r="A68" s="6" t="n">
        <v>66</v>
      </c>
      <c r="B68" s="9" t="s">
        <v>127</v>
      </c>
      <c r="C68" s="10" t="s">
        <v>94</v>
      </c>
      <c r="D68" s="6" t="str">
        <f aca="false">IF(C68 = "Finalizada/Corregida","100%","")</f>
        <v/>
      </c>
      <c r="E68" s="8" t="n">
        <v>90</v>
      </c>
    </row>
    <row r="69" customFormat="false" ht="15" hidden="false" customHeight="false" outlineLevel="0" collapsed="false">
      <c r="A69" s="6" t="n">
        <v>67</v>
      </c>
      <c r="B69" s="9" t="s">
        <v>177</v>
      </c>
      <c r="C69" s="10" t="s">
        <v>94</v>
      </c>
      <c r="D69" s="6" t="str">
        <f aca="false">IF(C69 = "Finalizada/Corregida","100%","")</f>
        <v/>
      </c>
      <c r="E69" s="8" t="n">
        <v>30</v>
      </c>
    </row>
    <row r="70" customFormat="false" ht="30" hidden="false" customHeight="false" outlineLevel="0" collapsed="false">
      <c r="A70" s="6" t="n">
        <v>68</v>
      </c>
      <c r="B70" s="31" t="s">
        <v>178</v>
      </c>
      <c r="C70" s="10" t="s">
        <v>94</v>
      </c>
      <c r="D70" s="6" t="str">
        <f aca="false">IF(C70 = "Finalizada/Corregida","100%","")</f>
        <v/>
      </c>
      <c r="E70" s="8" t="n">
        <v>90</v>
      </c>
    </row>
    <row r="71" customFormat="false" ht="15" hidden="false" customHeight="false" outlineLevel="0" collapsed="false">
      <c r="A71" s="6" t="n">
        <v>69</v>
      </c>
      <c r="B71" s="30" t="s">
        <v>179</v>
      </c>
      <c r="C71" s="10" t="s">
        <v>94</v>
      </c>
      <c r="D71" s="6" t="str">
        <f aca="false">IF(C71 = "Finalizada/Corregida","100%","")</f>
        <v/>
      </c>
      <c r="E71" s="8" t="n">
        <v>30</v>
      </c>
    </row>
    <row r="72" customFormat="false" ht="30" hidden="false" customHeight="false" outlineLevel="0" collapsed="false">
      <c r="A72" s="6" t="n">
        <v>70</v>
      </c>
      <c r="B72" s="31" t="s">
        <v>180</v>
      </c>
      <c r="C72" s="10" t="s">
        <v>94</v>
      </c>
      <c r="D72" s="6" t="str">
        <f aca="false">IF(C72 = "Finalizada/Corregida","100%","")</f>
        <v/>
      </c>
      <c r="E72" s="8" t="n">
        <v>90</v>
      </c>
    </row>
    <row r="73" customFormat="false" ht="15" hidden="false" customHeight="false" outlineLevel="0" collapsed="false">
      <c r="A73" s="6" t="n">
        <v>71</v>
      </c>
      <c r="B73" s="30" t="s">
        <v>181</v>
      </c>
      <c r="C73" s="10" t="s">
        <v>94</v>
      </c>
      <c r="D73" s="6" t="str">
        <f aca="false">IF(C73 = "Finalizada/Corregida","100%","")</f>
        <v/>
      </c>
      <c r="E73" s="8" t="n">
        <v>30</v>
      </c>
    </row>
    <row r="74" customFormat="false" ht="30" hidden="false" customHeight="false" outlineLevel="0" collapsed="false">
      <c r="A74" s="6" t="n">
        <v>72</v>
      </c>
      <c r="B74" s="31" t="s">
        <v>182</v>
      </c>
      <c r="C74" s="10" t="s">
        <v>94</v>
      </c>
      <c r="D74" s="6" t="str">
        <f aca="false">IF(C74 = "Finalizada/Corregida","100%","")</f>
        <v/>
      </c>
      <c r="E74" s="8" t="n">
        <v>90</v>
      </c>
    </row>
    <row r="75" customFormat="false" ht="15.75" hidden="false" customHeight="false" outlineLevel="0" collapsed="false">
      <c r="A75" s="6" t="n">
        <v>73</v>
      </c>
      <c r="B75" s="30" t="s">
        <v>183</v>
      </c>
      <c r="C75" s="10" t="s">
        <v>94</v>
      </c>
      <c r="D75" s="6" t="str">
        <f aca="false">IF(C75 = "Finalizada/Corregida","100%","")</f>
        <v/>
      </c>
      <c r="E75" s="8" t="n">
        <v>30</v>
      </c>
    </row>
    <row r="76" customFormat="false" ht="29.25" hidden="false" customHeight="false" outlineLevel="0" collapsed="false">
      <c r="A76" s="6" t="n">
        <v>74</v>
      </c>
      <c r="B76" s="38" t="s">
        <v>135</v>
      </c>
      <c r="C76" s="28" t="s">
        <v>94</v>
      </c>
      <c r="D76" s="6" t="str">
        <f aca="false">IF(C76 = "Finalizada/Corregida","100%","")</f>
        <v/>
      </c>
      <c r="E76" s="36" t="n">
        <v>60</v>
      </c>
      <c r="F76" s="33"/>
      <c r="G76" s="33"/>
      <c r="H76" s="33"/>
      <c r="I76" s="33" t="s">
        <v>184</v>
      </c>
      <c r="J76" s="5" t="s">
        <v>137</v>
      </c>
    </row>
    <row r="77" customFormat="false" ht="15" hidden="false" customHeight="false" outlineLevel="0" collapsed="false">
      <c r="A77" s="6" t="n">
        <v>75</v>
      </c>
      <c r="B77" s="39" t="s">
        <v>185</v>
      </c>
      <c r="C77" s="10" t="s">
        <v>94</v>
      </c>
      <c r="D77" s="6" t="str">
        <f aca="false">IF(C77 = "Finalizada/Corregida","100%","")</f>
        <v/>
      </c>
      <c r="E77" s="40" t="n">
        <v>60</v>
      </c>
      <c r="F77" s="41"/>
      <c r="G77" s="41"/>
      <c r="H77" s="41"/>
      <c r="I77" s="41"/>
      <c r="J77" s="0" t="n">
        <f aca="false">SUM(E77:E88)</f>
        <v>1400</v>
      </c>
    </row>
    <row r="78" customFormat="false" ht="30" hidden="false" customHeight="false" outlineLevel="0" collapsed="false">
      <c r="A78" s="6" t="n">
        <v>76</v>
      </c>
      <c r="B78" s="42" t="s">
        <v>186</v>
      </c>
      <c r="C78" s="10" t="s">
        <v>94</v>
      </c>
      <c r="D78" s="6" t="str">
        <f aca="false">IF(C78 = "Finalizada/Corregida","100%","")</f>
        <v/>
      </c>
      <c r="E78" s="40" t="n">
        <v>30</v>
      </c>
      <c r="F78" s="41"/>
      <c r="G78" s="41"/>
      <c r="H78" s="41"/>
      <c r="I78" s="41"/>
    </row>
    <row r="79" customFormat="false" ht="45" hidden="false" customHeight="false" outlineLevel="0" collapsed="false">
      <c r="A79" s="6" t="n">
        <v>77</v>
      </c>
      <c r="B79" s="9" t="s">
        <v>187</v>
      </c>
      <c r="C79" s="10" t="s">
        <v>94</v>
      </c>
      <c r="D79" s="6" t="str">
        <f aca="false">IF(C79 = "Finalizada/Corregida","100%","")</f>
        <v/>
      </c>
      <c r="E79" s="8" t="n">
        <v>20</v>
      </c>
      <c r="F79" s="41"/>
      <c r="G79" s="41"/>
      <c r="H79" s="41"/>
      <c r="I79" s="41"/>
    </row>
    <row r="80" customFormat="false" ht="15" hidden="false" customHeight="false" outlineLevel="0" collapsed="false">
      <c r="A80" s="6" t="n">
        <v>78</v>
      </c>
      <c r="B80" s="9" t="s">
        <v>188</v>
      </c>
      <c r="C80" s="10" t="s">
        <v>94</v>
      </c>
      <c r="D80" s="6" t="str">
        <f aca="false">IF(C80 = "Finalizada/Corregida","100%","")</f>
        <v/>
      </c>
      <c r="E80" s="8" t="n">
        <v>30</v>
      </c>
      <c r="H80" s="41"/>
      <c r="I80" s="41"/>
    </row>
    <row r="81" customFormat="false" ht="30" hidden="false" customHeight="false" outlineLevel="0" collapsed="false">
      <c r="A81" s="6" t="n">
        <v>79</v>
      </c>
      <c r="B81" s="31" t="s">
        <v>189</v>
      </c>
      <c r="C81" s="10" t="s">
        <v>94</v>
      </c>
      <c r="D81" s="6" t="str">
        <f aca="false">IF(C81 = "Finalizada/Corregida","100%","")</f>
        <v/>
      </c>
      <c r="E81" s="8" t="n">
        <v>200</v>
      </c>
    </row>
    <row r="82" customFormat="false" ht="30" hidden="false" customHeight="false" outlineLevel="0" collapsed="false">
      <c r="A82" s="6" t="n">
        <v>80</v>
      </c>
      <c r="B82" s="31" t="s">
        <v>190</v>
      </c>
      <c r="C82" s="10" t="s">
        <v>94</v>
      </c>
      <c r="D82" s="6" t="str">
        <f aca="false">IF(C82 = "Finalizada/Corregida","100%","")</f>
        <v/>
      </c>
      <c r="E82" s="8" t="n">
        <v>200</v>
      </c>
    </row>
    <row r="83" customFormat="false" ht="30" hidden="false" customHeight="false" outlineLevel="0" collapsed="false">
      <c r="A83" s="6" t="n">
        <v>81</v>
      </c>
      <c r="B83" s="31" t="s">
        <v>190</v>
      </c>
      <c r="C83" s="10" t="s">
        <v>94</v>
      </c>
      <c r="D83" s="6" t="str">
        <f aca="false">IF(C83 = "Finalizada/Corregida","100%","")</f>
        <v/>
      </c>
      <c r="E83" s="8" t="n">
        <v>200</v>
      </c>
    </row>
    <row r="84" customFormat="false" ht="45" hidden="false" customHeight="false" outlineLevel="0" collapsed="false">
      <c r="A84" s="6" t="n">
        <v>82</v>
      </c>
      <c r="B84" s="2" t="s">
        <v>191</v>
      </c>
      <c r="C84" s="10" t="s">
        <v>94</v>
      </c>
      <c r="D84" s="6" t="str">
        <f aca="false">IF(C84 = "Finalizada/Corregida","100%","")</f>
        <v/>
      </c>
      <c r="E84" s="8" t="n">
        <v>200</v>
      </c>
    </row>
    <row r="85" customFormat="false" ht="45" hidden="false" customHeight="false" outlineLevel="0" collapsed="false">
      <c r="A85" s="6" t="n">
        <v>83</v>
      </c>
      <c r="B85" s="31" t="s">
        <v>192</v>
      </c>
      <c r="C85" s="10" t="s">
        <v>94</v>
      </c>
      <c r="D85" s="6" t="str">
        <f aca="false">IF(C85 = "Finalizada/Corregida","100%","")</f>
        <v/>
      </c>
      <c r="E85" s="8" t="n">
        <v>100</v>
      </c>
    </row>
    <row r="86" customFormat="false" ht="60" hidden="false" customHeight="false" outlineLevel="0" collapsed="false">
      <c r="A86" s="6" t="n">
        <v>84</v>
      </c>
      <c r="B86" s="2" t="s">
        <v>193</v>
      </c>
      <c r="C86" s="10" t="s">
        <v>94</v>
      </c>
      <c r="D86" s="6" t="str">
        <f aca="false">IF(C86 = "Finalizada/Corregida","100%","")</f>
        <v/>
      </c>
      <c r="E86" s="8" t="n">
        <v>200</v>
      </c>
    </row>
    <row r="87" customFormat="false" ht="45.75" hidden="false" customHeight="false" outlineLevel="0" collapsed="false">
      <c r="A87" s="6" t="n">
        <v>85</v>
      </c>
      <c r="B87" s="31" t="s">
        <v>192</v>
      </c>
      <c r="C87" s="10" t="s">
        <v>94</v>
      </c>
      <c r="D87" s="6" t="str">
        <f aca="false">IF(C87 = "Finalizada/Corregida","100%","")</f>
        <v/>
      </c>
      <c r="E87" s="8" t="n">
        <v>100</v>
      </c>
    </row>
    <row r="88" customFormat="false" ht="29.25" hidden="false" customHeight="false" outlineLevel="0" collapsed="false">
      <c r="A88" s="6" t="n">
        <v>86</v>
      </c>
      <c r="B88" s="38" t="s">
        <v>194</v>
      </c>
      <c r="C88" s="28" t="s">
        <v>94</v>
      </c>
      <c r="D88" s="6" t="str">
        <f aca="false">IF(C88 = "Finalizada/Corregida","100%","")</f>
        <v/>
      </c>
      <c r="E88" s="36" t="n">
        <v>60</v>
      </c>
      <c r="F88" s="33"/>
      <c r="G88" s="33"/>
      <c r="H88" s="33"/>
      <c r="I88" s="33" t="s">
        <v>195</v>
      </c>
      <c r="J88" s="5" t="s">
        <v>137</v>
      </c>
    </row>
    <row r="89" customFormat="false" ht="15" hidden="false" customHeight="false" outlineLevel="0" collapsed="false">
      <c r="A89" s="6" t="n">
        <v>87</v>
      </c>
      <c r="B89" s="39" t="s">
        <v>185</v>
      </c>
      <c r="C89" s="10" t="s">
        <v>94</v>
      </c>
      <c r="D89" s="6" t="str">
        <f aca="false">IF(C89 = "Finalizada/Corregida","100%","")</f>
        <v/>
      </c>
      <c r="E89" s="40" t="n">
        <v>60</v>
      </c>
      <c r="J89" s="0" t="n">
        <f aca="false">SUM(E89:E99)</f>
        <v>1170</v>
      </c>
    </row>
    <row r="90" customFormat="false" ht="30" hidden="false" customHeight="false" outlineLevel="0" collapsed="false">
      <c r="A90" s="6" t="n">
        <v>88</v>
      </c>
      <c r="B90" s="42" t="s">
        <v>186</v>
      </c>
      <c r="C90" s="10" t="s">
        <v>94</v>
      </c>
      <c r="D90" s="6" t="str">
        <f aca="false">IF(C90 = "Finalizada/Corregida","100%","")</f>
        <v/>
      </c>
      <c r="E90" s="40" t="n">
        <v>30</v>
      </c>
    </row>
    <row r="91" customFormat="false" ht="30" hidden="false" customHeight="false" outlineLevel="0" collapsed="false">
      <c r="A91" s="6" t="n">
        <v>89</v>
      </c>
      <c r="B91" s="31" t="s">
        <v>196</v>
      </c>
      <c r="C91" s="10" t="s">
        <v>94</v>
      </c>
      <c r="D91" s="6" t="str">
        <f aca="false">IF(C91 = "Finalizada/Corregida","100%","")</f>
        <v/>
      </c>
      <c r="E91" s="40" t="n">
        <v>120</v>
      </c>
    </row>
    <row r="92" customFormat="false" ht="30" hidden="false" customHeight="false" outlineLevel="0" collapsed="false">
      <c r="A92" s="6" t="n">
        <v>90</v>
      </c>
      <c r="B92" s="31" t="s">
        <v>197</v>
      </c>
      <c r="C92" s="10" t="s">
        <v>94</v>
      </c>
      <c r="D92" s="6" t="str">
        <f aca="false">IF(C92 = "Finalizada/Corregida","100%","")</f>
        <v/>
      </c>
      <c r="E92" s="40" t="n">
        <v>120</v>
      </c>
    </row>
    <row r="93" customFormat="false" ht="30" hidden="false" customHeight="false" outlineLevel="0" collapsed="false">
      <c r="A93" s="6" t="n">
        <v>91</v>
      </c>
      <c r="B93" s="31" t="s">
        <v>198</v>
      </c>
      <c r="C93" s="10" t="s">
        <v>94</v>
      </c>
      <c r="D93" s="6" t="str">
        <f aca="false">IF(C93 = "Finalizada/Corregida","100%","")</f>
        <v/>
      </c>
      <c r="E93" s="40" t="n">
        <v>120</v>
      </c>
    </row>
    <row r="94" customFormat="false" ht="15" hidden="false" customHeight="false" outlineLevel="0" collapsed="false">
      <c r="A94" s="6" t="n">
        <v>92</v>
      </c>
      <c r="B94" s="31" t="s">
        <v>199</v>
      </c>
      <c r="C94" s="10" t="s">
        <v>94</v>
      </c>
      <c r="D94" s="6" t="str">
        <f aca="false">IF(C94 = "Finalizada/Corregida","100%","")</f>
        <v/>
      </c>
      <c r="E94" s="40" t="n">
        <v>120</v>
      </c>
    </row>
    <row r="95" customFormat="false" ht="30" hidden="false" customHeight="false" outlineLevel="0" collapsed="false">
      <c r="A95" s="6" t="n">
        <v>93</v>
      </c>
      <c r="B95" s="31" t="s">
        <v>200</v>
      </c>
      <c r="C95" s="10" t="s">
        <v>94</v>
      </c>
      <c r="D95" s="6" t="str">
        <f aca="false">IF(C95 = "Finalizada/Corregida","100%","")</f>
        <v/>
      </c>
      <c r="E95" s="40" t="n">
        <v>120</v>
      </c>
    </row>
    <row r="96" customFormat="false" ht="30" hidden="false" customHeight="false" outlineLevel="0" collapsed="false">
      <c r="A96" s="6" t="n">
        <v>94</v>
      </c>
      <c r="B96" s="31" t="s">
        <v>201</v>
      </c>
      <c r="C96" s="10" t="s">
        <v>94</v>
      </c>
      <c r="D96" s="6" t="str">
        <f aca="false">IF(C96 = "Finalizada/Corregida","100%","")</f>
        <v/>
      </c>
      <c r="E96" s="40" t="n">
        <v>120</v>
      </c>
    </row>
    <row r="97" customFormat="false" ht="30" hidden="false" customHeight="false" outlineLevel="0" collapsed="false">
      <c r="A97" s="6" t="n">
        <v>49</v>
      </c>
      <c r="B97" s="9" t="s">
        <v>202</v>
      </c>
      <c r="C97" s="10" t="s">
        <v>94</v>
      </c>
      <c r="D97" s="6" t="str">
        <f aca="false">IF(C97 = "Finalizada/Corregida","100%","")</f>
        <v/>
      </c>
      <c r="E97" s="8" t="n">
        <v>60</v>
      </c>
    </row>
    <row r="98" customFormat="false" ht="75.75" hidden="false" customHeight="false" outlineLevel="0" collapsed="false">
      <c r="A98" s="6" t="n">
        <v>50</v>
      </c>
      <c r="B98" s="9" t="s">
        <v>107</v>
      </c>
      <c r="C98" s="10" t="s">
        <v>94</v>
      </c>
      <c r="D98" s="6" t="str">
        <f aca="false">IF(C98 = "Finalizada/Corregida","100%","")</f>
        <v/>
      </c>
      <c r="E98" s="8" t="n">
        <v>240</v>
      </c>
    </row>
    <row r="99" customFormat="false" ht="29.25" hidden="false" customHeight="false" outlineLevel="0" collapsed="false">
      <c r="A99" s="6" t="n">
        <v>95</v>
      </c>
      <c r="B99" s="38" t="s">
        <v>203</v>
      </c>
      <c r="C99" s="28" t="s">
        <v>94</v>
      </c>
      <c r="D99" s="6" t="str">
        <f aca="false">IF(C99 = "Finalizada/Corregida","100%","")</f>
        <v/>
      </c>
      <c r="E99" s="36" t="n">
        <v>60</v>
      </c>
      <c r="F99" s="33"/>
      <c r="G99" s="33"/>
      <c r="H99" s="33"/>
      <c r="I99" s="33" t="s">
        <v>204</v>
      </c>
      <c r="J99" s="5" t="s">
        <v>137</v>
      </c>
    </row>
    <row r="100" customFormat="false" ht="15" hidden="false" customHeight="false" outlineLevel="0" collapsed="false">
      <c r="A100" s="6" t="n">
        <v>96</v>
      </c>
      <c r="B100" s="39" t="s">
        <v>185</v>
      </c>
      <c r="C100" s="10" t="s">
        <v>94</v>
      </c>
      <c r="D100" s="6" t="str">
        <f aca="false">IF(C100 = "Finalizada/Corregida","100%","")</f>
        <v/>
      </c>
      <c r="E100" s="40" t="n">
        <v>60</v>
      </c>
      <c r="J100" s="0" t="n">
        <f aca="false">SUM(E100:E289)</f>
        <v>1030</v>
      </c>
    </row>
    <row r="101" customFormat="false" ht="30" hidden="false" customHeight="false" outlineLevel="0" collapsed="false">
      <c r="A101" s="6" t="n">
        <v>97</v>
      </c>
      <c r="B101" s="42" t="s">
        <v>186</v>
      </c>
      <c r="C101" s="10" t="s">
        <v>94</v>
      </c>
      <c r="D101" s="6" t="str">
        <f aca="false">IF(C101 = "Finalizada/Corregida","100%","")</f>
        <v/>
      </c>
      <c r="E101" s="40" t="n">
        <v>30</v>
      </c>
    </row>
    <row r="102" customFormat="false" ht="30" hidden="false" customHeight="false" outlineLevel="0" collapsed="false">
      <c r="A102" s="6" t="n">
        <v>98</v>
      </c>
      <c r="B102" s="31" t="s">
        <v>205</v>
      </c>
      <c r="C102" s="10" t="s">
        <v>94</v>
      </c>
      <c r="D102" s="6" t="str">
        <f aca="false">IF(C102 = "Finalizada/Corregida","100%","")</f>
        <v/>
      </c>
      <c r="E102" s="40" t="n">
        <v>60</v>
      </c>
    </row>
    <row r="103" customFormat="false" ht="30" hidden="false" customHeight="false" outlineLevel="0" collapsed="false">
      <c r="A103" s="6" t="n">
        <v>99</v>
      </c>
      <c r="B103" s="31" t="s">
        <v>206</v>
      </c>
      <c r="C103" s="10" t="s">
        <v>94</v>
      </c>
      <c r="D103" s="6" t="str">
        <f aca="false">IF(C103 = "Finalizada/Corregida","100%","")</f>
        <v/>
      </c>
      <c r="E103" s="40" t="n">
        <v>60</v>
      </c>
    </row>
    <row r="104" customFormat="false" ht="45" hidden="false" customHeight="false" outlineLevel="0" collapsed="false">
      <c r="A104" s="6" t="n">
        <v>100</v>
      </c>
      <c r="B104" s="31" t="s">
        <v>207</v>
      </c>
      <c r="C104" s="10" t="s">
        <v>94</v>
      </c>
      <c r="D104" s="6" t="str">
        <f aca="false">IF(C104 = "Finalizada/Corregida","100%","")</f>
        <v/>
      </c>
      <c r="E104" s="40" t="n">
        <v>150</v>
      </c>
    </row>
    <row r="105" customFormat="false" ht="30" hidden="false" customHeight="false" outlineLevel="0" collapsed="false">
      <c r="A105" s="6" t="n">
        <v>101</v>
      </c>
      <c r="B105" s="31" t="s">
        <v>208</v>
      </c>
      <c r="C105" s="10" t="s">
        <v>94</v>
      </c>
      <c r="D105" s="6" t="str">
        <f aca="false">IF(C105 = "Finalizada/Corregida","100%","")</f>
        <v/>
      </c>
      <c r="E105" s="40" t="n">
        <v>90</v>
      </c>
    </row>
    <row r="106" customFormat="false" ht="30" hidden="false" customHeight="false" outlineLevel="0" collapsed="false">
      <c r="A106" s="6" t="n">
        <v>102</v>
      </c>
      <c r="B106" s="31" t="s">
        <v>209</v>
      </c>
      <c r="C106" s="10" t="s">
        <v>94</v>
      </c>
      <c r="D106" s="6" t="str">
        <f aca="false">IF(C106 = "Finalizada/Corregida","100%","")</f>
        <v/>
      </c>
      <c r="E106" s="40" t="n">
        <v>120</v>
      </c>
    </row>
    <row r="107" customFormat="false" ht="30" hidden="false" customHeight="false" outlineLevel="0" collapsed="false">
      <c r="A107" s="6" t="n">
        <v>103</v>
      </c>
      <c r="B107" s="31" t="s">
        <v>210</v>
      </c>
      <c r="C107" s="10" t="s">
        <v>94</v>
      </c>
      <c r="D107" s="6" t="str">
        <f aca="false">IF(C107 = "Finalizada/Corregida","100%","")</f>
        <v/>
      </c>
      <c r="E107" s="40" t="n">
        <v>90</v>
      </c>
    </row>
    <row r="108" customFormat="false" ht="30" hidden="false" customHeight="false" outlineLevel="0" collapsed="false">
      <c r="A108" s="6" t="n">
        <v>104</v>
      </c>
      <c r="B108" s="31" t="s">
        <v>211</v>
      </c>
      <c r="C108" s="10" t="s">
        <v>94</v>
      </c>
      <c r="D108" s="6" t="str">
        <f aca="false">IF(C108 = "Finalizada/Corregida","100%","")</f>
        <v/>
      </c>
      <c r="E108" s="40" t="n">
        <v>90</v>
      </c>
    </row>
    <row r="109" customFormat="false" ht="30" hidden="false" customHeight="false" outlineLevel="0" collapsed="false">
      <c r="A109" s="6" t="n">
        <v>105</v>
      </c>
      <c r="B109" s="31" t="s">
        <v>212</v>
      </c>
      <c r="C109" s="10" t="s">
        <v>94</v>
      </c>
      <c r="D109" s="6" t="str">
        <f aca="false">IF(C109 = "Finalizada/Corregida","100%","")</f>
        <v/>
      </c>
      <c r="E109" s="40" t="n">
        <v>100</v>
      </c>
    </row>
    <row r="110" customFormat="false" ht="30" hidden="false" customHeight="false" outlineLevel="0" collapsed="false">
      <c r="A110" s="6" t="n">
        <v>106</v>
      </c>
      <c r="B110" s="31" t="s">
        <v>213</v>
      </c>
      <c r="C110" s="10" t="s">
        <v>94</v>
      </c>
      <c r="D110" s="6" t="str">
        <f aca="false">IF(C110 = "Finalizada/Corregida","100%","")</f>
        <v/>
      </c>
      <c r="E110" s="6" t="n">
        <v>90</v>
      </c>
    </row>
    <row r="111" customFormat="false" ht="15" hidden="false" customHeight="false" outlineLevel="0" collapsed="false">
      <c r="A111" s="6" t="n">
        <v>107</v>
      </c>
      <c r="B111" s="31" t="s">
        <v>214</v>
      </c>
      <c r="C111" s="10" t="s">
        <v>94</v>
      </c>
      <c r="D111" s="6" t="str">
        <f aca="false">IF(C111 = "Finalizada/Corregida","100%","")</f>
        <v/>
      </c>
      <c r="E111" s="40" t="n">
        <v>90</v>
      </c>
    </row>
  </sheetData>
  <conditionalFormatting sqref="F29:F3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C81:C85 C1:C40 C112:C1048576 C42:C78 C90:C96 C99">
    <cfRule type="cellIs" priority="7" operator="equal" aboveAverage="0" equalAverage="0" bottom="0" percent="0" rank="0" text="" dxfId="5">
      <formula>"Finalizada/Corregida"</formula>
    </cfRule>
    <cfRule type="cellIs" priority="8" operator="equal" aboveAverage="0" equalAverage="0" bottom="0" percent="0" rank="0" text="" dxfId="6">
      <formula>"Sin empezar"</formula>
    </cfRule>
    <cfRule type="cellIs" priority="9" operator="equal" aboveAverage="0" equalAverage="0" bottom="0" percent="0" rank="0" text="" dxfId="7">
      <formula>"Paralizada"</formula>
    </cfRule>
    <cfRule type="cellIs" priority="10" operator="equal" aboveAverage="0" equalAverage="0" bottom="0" percent="0" rank="0" text="" dxfId="8">
      <formula>"Finalizada/Corregida"</formula>
    </cfRule>
  </conditionalFormatting>
  <conditionalFormatting sqref="C86:C87">
    <cfRule type="cellIs" priority="11" operator="equal" aboveAverage="0" equalAverage="0" bottom="0" percent="0" rank="0" text="" dxfId="9">
      <formula>"Finalizada/Corregida"</formula>
    </cfRule>
    <cfRule type="cellIs" priority="12" operator="equal" aboveAverage="0" equalAverage="0" bottom="0" percent="0" rank="0" text="" dxfId="10">
      <formula>"Sin empezar"</formula>
    </cfRule>
    <cfRule type="cellIs" priority="13" operator="equal" aboveAverage="0" equalAverage="0" bottom="0" percent="0" rank="0" text="" dxfId="11">
      <formula>"Paralizada"</formula>
    </cfRule>
    <cfRule type="cellIs" priority="14" operator="equal" aboveAverage="0" equalAverage="0" bottom="0" percent="0" rank="0" text="" dxfId="12">
      <formula>"Finalizada/Corregida"</formula>
    </cfRule>
  </conditionalFormatting>
  <conditionalFormatting sqref="C79:C80">
    <cfRule type="cellIs" priority="15" operator="equal" aboveAverage="0" equalAverage="0" bottom="0" percent="0" rank="0" text="" dxfId="13">
      <formula>"Finalizada/Corregida"</formula>
    </cfRule>
    <cfRule type="cellIs" priority="16" operator="equal" aboveAverage="0" equalAverage="0" bottom="0" percent="0" rank="0" text="" dxfId="14">
      <formula>"Sin empezar"</formula>
    </cfRule>
    <cfRule type="cellIs" priority="17" operator="equal" aboveAverage="0" equalAverage="0" bottom="0" percent="0" rank="0" text="" dxfId="0">
      <formula>"Paralizada"</formula>
    </cfRule>
    <cfRule type="cellIs" priority="18" operator="equal" aboveAverage="0" equalAverage="0" bottom="0" percent="0" rank="0" text="" dxfId="1">
      <formula>"Finalizada/Corregida"</formula>
    </cfRule>
  </conditionalFormatting>
  <conditionalFormatting sqref="C88:C89">
    <cfRule type="cellIs" priority="19" operator="equal" aboveAverage="0" equalAverage="0" bottom="0" percent="0" rank="0" text="" dxfId="15">
      <formula>"Finalizada/Corregida"</formula>
    </cfRule>
    <cfRule type="cellIs" priority="20" operator="equal" aboveAverage="0" equalAverage="0" bottom="0" percent="0" rank="0" text="" dxfId="16">
      <formula>"Sin empezar"</formula>
    </cfRule>
    <cfRule type="cellIs" priority="21" operator="equal" aboveAverage="0" equalAverage="0" bottom="0" percent="0" rank="0" text="" dxfId="17">
      <formula>"Paralizada"</formula>
    </cfRule>
    <cfRule type="cellIs" priority="22" operator="equal" aboveAverage="0" equalAverage="0" bottom="0" percent="0" rank="0" text="" dxfId="18">
      <formula>"Finalizada/Corregida"</formula>
    </cfRule>
  </conditionalFormatting>
  <conditionalFormatting sqref="C41">
    <cfRule type="cellIs" priority="23" operator="equal" aboveAverage="0" equalAverage="0" bottom="0" percent="0" rank="0" text="" dxfId="19">
      <formula>"Finalizada/Corregida"</formula>
    </cfRule>
    <cfRule type="cellIs" priority="24" operator="equal" aboveAverage="0" equalAverage="0" bottom="0" percent="0" rank="0" text="" dxfId="2">
      <formula>"Sin empezar"</formula>
    </cfRule>
    <cfRule type="cellIs" priority="25" operator="equal" aboveAverage="0" equalAverage="0" bottom="0" percent="0" rank="0" text="" dxfId="3">
      <formula>"Paralizada"</formula>
    </cfRule>
    <cfRule type="cellIs" priority="26" operator="equal" aboveAverage="0" equalAverage="0" bottom="0" percent="0" rank="0" text="" dxfId="4">
      <formula>"Finalizada/Corregida"</formula>
    </cfRule>
  </conditionalFormatting>
  <conditionalFormatting sqref="C100">
    <cfRule type="cellIs" priority="27" operator="equal" aboveAverage="0" equalAverage="0" bottom="0" percent="0" rank="0" text="" dxfId="0">
      <formula>"Finalizada/Corregida"</formula>
    </cfRule>
    <cfRule type="cellIs" priority="28" operator="equal" aboveAverage="0" equalAverage="0" bottom="0" percent="0" rank="0" text="" dxfId="1">
      <formula>"Sin empezar"</formula>
    </cfRule>
    <cfRule type="cellIs" priority="29" operator="equal" aboveAverage="0" equalAverage="0" bottom="0" percent="0" rank="0" text="" dxfId="2">
      <formula>"Paralizada"</formula>
    </cfRule>
    <cfRule type="cellIs" priority="30" operator="equal" aboveAverage="0" equalAverage="0" bottom="0" percent="0" rank="0" text="" dxfId="3">
      <formula>"Finalizada/Corregida"</formula>
    </cfRule>
  </conditionalFormatting>
  <conditionalFormatting sqref="C101:C111">
    <cfRule type="cellIs" priority="31" operator="equal" aboveAverage="0" equalAverage="0" bottom="0" percent="0" rank="0" text="" dxfId="4">
      <formula>"Finalizada/Corregida"</formula>
    </cfRule>
    <cfRule type="cellIs" priority="32" operator="equal" aboveAverage="0" equalAverage="0" bottom="0" percent="0" rank="0" text="" dxfId="5">
      <formula>"Sin empezar"</formula>
    </cfRule>
    <cfRule type="cellIs" priority="33" operator="equal" aboveAverage="0" equalAverage="0" bottom="0" percent="0" rank="0" text="" dxfId="6">
      <formula>"Paralizada"</formula>
    </cfRule>
    <cfRule type="cellIs" priority="34" operator="equal" aboveAverage="0" equalAverage="0" bottom="0" percent="0" rank="0" text="" dxfId="7">
      <formula>"Finalizada/Corregida"</formula>
    </cfRule>
  </conditionalFormatting>
  <conditionalFormatting sqref="C97:C98">
    <cfRule type="cellIs" priority="35" operator="equal" aboveAverage="0" equalAverage="0" bottom="0" percent="0" rank="0" text="" dxfId="8">
      <formula>"Finalizada/Corregida"</formula>
    </cfRule>
    <cfRule type="cellIs" priority="36" operator="equal" aboveAverage="0" equalAverage="0" bottom="0" percent="0" rank="0" text="" dxfId="9">
      <formula>"Sin empezar"</formula>
    </cfRule>
    <cfRule type="cellIs" priority="37" operator="equal" aboveAverage="0" equalAverage="0" bottom="0" percent="0" rank="0" text="" dxfId="10">
      <formula>"Paralizada"</formula>
    </cfRule>
    <cfRule type="cellIs" priority="38" operator="equal" aboveAverage="0" equalAverage="0" bottom="0" percent="0" rank="0" text="" dxfId="11">
      <formula>"Finalizada/Corregida"</formula>
    </cfRule>
  </conditionalFormatting>
  <dataValidations count="1">
    <dataValidation allowBlank="true" operator="between" showDropDown="false" showErrorMessage="true" showInputMessage="false" sqref="C3:C11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20.3"/>
    <col collapsed="false" customWidth="true" hidden="false" outlineLevel="0" max="1025" min="2" style="0" width="8.14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>
      <c r="A2" s="0" t="s">
        <v>166</v>
      </c>
    </row>
    <row r="3" customFormat="false" ht="15" hidden="false" customHeight="false" outlineLevel="0" collapsed="false">
      <c r="A3" s="0" t="s">
        <v>94</v>
      </c>
    </row>
    <row r="4" customFormat="false" ht="15" hidden="false" customHeight="false" outlineLevel="0" collapsed="false">
      <c r="A4" s="0" t="s">
        <v>37</v>
      </c>
    </row>
    <row r="5" customFormat="false" ht="15" hidden="false" customHeight="false" outlineLevel="0" collapsed="false">
      <c r="A5" s="0" t="s">
        <v>215</v>
      </c>
    </row>
    <row r="6" customFormat="false" ht="15" hidden="false" customHeight="false" outlineLevel="0" collapsed="false">
      <c r="A6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description/>
  <dc:language>es-ES</dc:language>
  <cp:lastModifiedBy/>
  <dcterms:modified xsi:type="dcterms:W3CDTF">2017-11-28T01:18:17Z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