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" l="1"/>
  <c r="Q8" i="1" s="1"/>
  <c r="K8" i="1"/>
  <c r="N8" i="1" s="1"/>
  <c r="L7" i="1"/>
  <c r="Q7" i="1" s="1"/>
  <c r="K7" i="1"/>
  <c r="N7" i="1" s="1"/>
  <c r="L6" i="1"/>
  <c r="Q6" i="1" s="1"/>
  <c r="K6" i="1"/>
  <c r="N6" i="1" s="1"/>
  <c r="L5" i="1"/>
  <c r="Q5" i="1" s="1"/>
  <c r="K5" i="1"/>
  <c r="N5" i="1" s="1"/>
  <c r="L4" i="1"/>
  <c r="Q4" i="1" s="1"/>
  <c r="K4" i="1"/>
  <c r="N4" i="1" s="1"/>
  <c r="Q9" i="1" l="1"/>
  <c r="O7" i="1"/>
  <c r="O4" i="1"/>
  <c r="N9" i="1"/>
  <c r="K9" i="1"/>
  <c r="L9" i="1"/>
  <c r="M4" i="1"/>
  <c r="M5" i="1"/>
  <c r="O5" i="1" s="1"/>
  <c r="M6" i="1"/>
  <c r="O6" i="1" s="1"/>
  <c r="M7" i="1"/>
  <c r="M8" i="1"/>
  <c r="O8" i="1" s="1"/>
  <c r="P4" i="1"/>
  <c r="P5" i="1"/>
  <c r="R5" i="1" s="1"/>
  <c r="P6" i="1"/>
  <c r="R6" i="1" s="1"/>
  <c r="P7" i="1"/>
  <c r="R7" i="1" s="1"/>
  <c r="P8" i="1"/>
  <c r="R8" i="1" s="1"/>
  <c r="R9" i="1" l="1"/>
  <c r="M9" i="1"/>
  <c r="O9" i="1"/>
  <c r="P9" i="1"/>
  <c r="R4" i="1"/>
</calcChain>
</file>

<file path=xl/sharedStrings.xml><?xml version="1.0" encoding="utf-8"?>
<sst xmlns="http://schemas.openxmlformats.org/spreadsheetml/2006/main" count="140" uniqueCount="93">
  <si>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</si>
  <si>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</si>
  <si>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</si>
  <si>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</si>
  <si>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</si>
  <si>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</si>
  <si>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</si>
  <si>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</si>
  <si>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</si>
  <si>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</si>
  <si>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</si>
  <si>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</si>
  <si>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</si>
  <si>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</si>
  <si>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</si>
  <si>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</si>
  <si>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</si>
  <si>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</si>
  <si>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t>Organizar y asignar tareas: Semana 1</t>
  </si>
  <si>
    <t>Finalizada</t>
  </si>
  <si>
    <t>Miguel Ferreiro Díaz</t>
  </si>
  <si>
    <t>Gestión de usuarios:  Modificar controladores para adaptarlo al nuevo modelo de datos</t>
  </si>
  <si>
    <t>Sin empezar</t>
  </si>
  <si>
    <t>Alejandro Vila Cid</t>
  </si>
  <si>
    <t>Gestión de usuarios:  Modificar modelos para adaptarlo al nuevo modelo de datos</t>
  </si>
  <si>
    <t>Pendiente de correción</t>
  </si>
  <si>
    <t>Nombre del modelo:USUARIOS_MODEL</t>
  </si>
  <si>
    <t>Jonatan Couto Riádigos</t>
  </si>
  <si>
    <t>Gestión de usuarios:  Modificar vistas para adapartalo al nuevo modelo de datos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</si>
  <si>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</si>
  <si>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</si>
  <si>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</si>
  <si>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</si>
  <si>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</si>
  <si>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</si>
  <si>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Gestion de grupos de usuario: Crear modelo de datos para  la tabla USUARIO_GRUPO. (ADD,SEARCH, EDIT,DELETE, SHOWCURRENT,SHOWALL)</t>
  </si>
  <si>
    <t>Creados el modelo de USUARIO_GRUPO</t>
  </si>
  <si>
    <t>Total</t>
  </si>
  <si>
    <t>Gestion de grupos de usuario: Crear modelo de datos para  la tabla GRUPO. (ADD,SEARCH, EDIT,DELETE, SHOWCURRENT,SHOWALL)</t>
  </si>
  <si>
    <t>Finalizada/Corregida</t>
  </si>
  <si>
    <t>Nombre del modelo:GRUPO_MODEL</t>
  </si>
  <si>
    <t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</si>
  <si>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</si>
  <si>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>Gestión de grupos de usuario: Crear controlador para manejar las acciones asociadas a la gestión de GRUPO. (ADD,SEARCH, EDIT,DELETE, SHOWCURRENT,SHOWALL)</t>
  </si>
  <si>
    <t>Gestión de grupos de usuario: Crear vistas  las posibles acciones sobre la tabla USUARIO_GRUPO. (ADD,SEARCH, EDIT,DELETE, SHOWCURRENT,SHOWALL)</t>
  </si>
  <si>
    <t>Creadas las vistas de acuerdo a los atributos actuales</t>
  </si>
  <si>
    <t>Gestión de grupos de usuario: Crear vistas para las posibles acciones sobre la tabla GRUPO. (ADD,SEARCH, EDIT,DELETE, SHOWCURRENT,SHOWALL)</t>
  </si>
  <si>
    <t>Revisión de la tarea 6</t>
  </si>
  <si>
    <t>Revisión de la tarea 7</t>
  </si>
  <si>
    <t>Revisión de la tarea 8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</si>
  <si>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</si>
  <si>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Revisión de la tarea 9</t>
  </si>
  <si>
    <t>Revisión de la tarea 10</t>
  </si>
  <si>
    <t>Se pusieron comillas en el value de los campos hidden de USUARIOS:GRUPO_DELETE.</t>
  </si>
  <si>
    <t>Gestion de permisos de usuario: Crear modelo de datos para la tabla PERMISOS. (ADD,SEARCH, EDIT,DELETE, SHOWCURRENT,SHOWALL)</t>
  </si>
  <si>
    <t>Creado el model de permisos</t>
  </si>
  <si>
    <t>Gestion de permisos de usuario:  Crear controlador de datos para la tabla PERMISOS.  (ADD,SEARCH, EDIT,DELETE, SHOWCURRENT,SHOWALL)</t>
  </si>
  <si>
    <t>Creado el controladro: PERMISOS_CONTROLLER.php. La acción edit no se ha incluido al no ser necesaria debido a que los atributos de  PERMISOS no se puede editar al ser claves.</t>
  </si>
  <si>
    <t>Gestion de permisos de usuario:  Crear vistas para las posibles acciones sobre la tabla PERMISOS.   (ADD,SEARCH, EDIT,DELETE, SHOWCURRENT,SHOWALL)</t>
  </si>
  <si>
    <t>Revisión de la tarea 17</t>
  </si>
  <si>
    <t>Pendiente estandarización de nombres</t>
  </si>
  <si>
    <t>Revisión de la tarea 18</t>
  </si>
  <si>
    <t>Revisión de la tarea 19</t>
  </si>
  <si>
    <t>Corregidas algunas referencias a controladores y clases. Eliminado edit porque los atributos son clave.</t>
  </si>
  <si>
    <t>Gestión de acciones:  Crear modelo de datos para ACCIONES</t>
  </si>
  <si>
    <t>Nombre del modelo:ACCIONES_MODEL</t>
  </si>
  <si>
    <t>Gestión de acciones: Crear vistas para ACCIONES</t>
  </si>
  <si>
    <t>Estructura provisional de las vistas para acciones</t>
  </si>
  <si>
    <t>Tareas extra</t>
  </si>
  <si>
    <t>Recursos asociado</t>
  </si>
  <si>
    <t>Gestión de acciones: Crear controlador de datos para ACCIONES</t>
  </si>
  <si>
    <t>Falta solucionar como se trataría el borrado de un acción</t>
  </si>
  <si>
    <t>Revisión de la tarea 23</t>
  </si>
  <si>
    <t>Revisión de la tarea 24</t>
  </si>
  <si>
    <t>Faltaron las comillas en el value de los campos hidden de ACCIONES_DELETE_view</t>
  </si>
  <si>
    <t>Revisión de la tarea 36</t>
  </si>
  <si>
    <t>Gestion de funcionalidades: Crear modelo de datos para FUNCIONALIDADES y FUNCIONALIDAD_ACCION</t>
  </si>
  <si>
    <t>Nombres de modelo:FUNCIONALIDAD_MODEL y FUNC_ACCION_MODEL</t>
  </si>
  <si>
    <t>Gestion de funcionalidades: Crear controlador de datos para FUNCIONALIDADES y FUNCIONALIDAD_ACCION</t>
  </si>
  <si>
    <t>Falta solucionar como se trataría el borrado de una funcionalidad y de funcionalidad_accion</t>
  </si>
  <si>
    <t>Gestion de funcionalidades: Crear vistas para las posibles acciones sobre las tablas FUNCIONALIDADES Y FUNCIONALIDAD_ACCION</t>
  </si>
  <si>
    <t>Creadas las vistas correspondientes excepto  edit en funcionalidad_accion ya que los atributos son todos claves</t>
  </si>
  <si>
    <t>Revisión de la tarea 40</t>
  </si>
  <si>
    <t>Revisión de la tarea 41</t>
  </si>
  <si>
    <t>Revisión de la tarea 42</t>
  </si>
  <si>
    <t>Tratamiento del borrado entre las tablas: USUARIO, USUARIO_GRUPO y GRUPO.</t>
  </si>
  <si>
    <t>Tratamiento del borrado entre las tablas: PERMISO y GRUPO.</t>
  </si>
  <si>
    <t>Tratamiento del borrado entre las tablas: PERMISO y FUNCIONALIDAD_ACCION</t>
  </si>
  <si>
    <t>Tratamiento del borrado entre las tablas: FUNCIONALIDAD_ACCION, FUNCIONALIDAD y ACCION.</t>
  </si>
  <si>
    <t>Implementar el control sobre los usuarios que pertenecen a uno o varios grupos y tienen unos ciertos permisos.</t>
  </si>
  <si>
    <t>Revisión de la tarea 11</t>
  </si>
  <si>
    <t>En proceso</t>
  </si>
  <si>
    <t>Aplazada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</si>
</sst>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>
      <left/>
      <right/>
      <top/>
      <bottom style="medium">
        <color rgb="FF2F559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1" applyProtection="0">
      <alignment wrapText="1"/>
    </xf>
  </cellStyleXfs>
  <cellXfs count="2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2" fillId="2" borderId="1" xfId="1" applyFont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1" applyFont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7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Texto explicativo" xfId="1" builtinId="53" customBuiltin="1"/>
  </cellStyles>
  <dxfs count="11"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D9D9D9"/>
        </patternFill>
      </fill>
    </dxf>
    <dxf>
      <fill>
        <patternFill>
          <bgColor rgb="FFFFE699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9DC3E6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4" zoomScale="85" zoomScaleNormal="85" workbookViewId="0">
      <selection activeCell="G24" sqref="G24"/>
    </sheetView>
  </sheetViews>
  <sheetFormatPr baseColWidth="10" defaultColWidth="8.88671875" defaultRowHeight="14.4" x14ac:dyDescent="0.3"/>
  <cols>
    <col min="1" max="1" width="8.109375" customWidth="1"/>
    <col min="2" max="2" width="84.6640625" customWidth="1"/>
    <col min="3" max="4" width="21.44140625" customWidth="1"/>
    <col min="5" max="5" width="17.77734375" customWidth="1"/>
    <col min="6" max="6" width="20.77734375" customWidth="1"/>
    <col min="7" max="7" width="17.44140625" customWidth="1"/>
    <col min="8" max="8" width="8.109375" customWidth="1"/>
    <col min="9" max="9" width="21.109375" customWidth="1"/>
    <col min="10" max="10" width="15.33203125" customWidth="1"/>
    <col min="11" max="11" width="29" customWidth="1"/>
    <col min="12" max="12" width="26.77734375" customWidth="1"/>
    <col min="13" max="15" width="15.88671875" customWidth="1"/>
    <col min="16" max="16" width="17.44140625" customWidth="1"/>
    <col min="17" max="17" width="19" customWidth="1"/>
    <col min="18" max="18" width="12.77734375" customWidth="1"/>
    <col min="19" max="1025" width="8.109375" customWidth="1"/>
  </cols>
  <sheetData>
    <row r="1" spans="1:19" ht="40.5" customHeight="1" x14ac:dyDescent="0.45">
      <c r="A1" s="2"/>
      <c r="B1" s="1" t="s">
        <v>0</v>
      </c>
      <c r="C1" s="1"/>
      <c r="D1" s="1"/>
      <c r="E1" s="1"/>
      <c r="F1" s="1"/>
      <c r="G1" s="1"/>
      <c r="H1" s="3"/>
    </row>
    <row r="2" spans="1:19" ht="16.5" customHeight="1" x14ac:dyDescent="0.3">
      <c r="A2" s="2"/>
      <c r="B2" s="1"/>
      <c r="C2" s="1"/>
      <c r="D2" s="1"/>
      <c r="E2" s="1"/>
      <c r="F2" s="1"/>
      <c r="G2" s="1"/>
    </row>
    <row r="3" spans="1:19" ht="39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spans="1:19" x14ac:dyDescent="0.3">
      <c r="A4" s="7">
        <v>1</v>
      </c>
      <c r="B4" s="8" t="s">
        <v>18</v>
      </c>
      <c r="C4" s="9" t="s">
        <v>19</v>
      </c>
      <c r="D4" s="7"/>
      <c r="E4" s="7">
        <v>30</v>
      </c>
      <c r="F4" s="7">
        <v>1</v>
      </c>
      <c r="G4" s="7">
        <v>50</v>
      </c>
      <c r="H4" s="5"/>
      <c r="I4" s="10" t="s">
        <v>20</v>
      </c>
      <c r="J4" s="10">
        <v>1</v>
      </c>
      <c r="K4" s="5">
        <f>SUMIF(F4:F28,1,E4:E28)</f>
        <v>270</v>
      </c>
      <c r="L4" s="5">
        <f>SUMIF(F4:F42,1,G4:G42)</f>
        <v>200</v>
      </c>
      <c r="M4" s="5">
        <f>K4/60*15</f>
        <v>67.5</v>
      </c>
      <c r="N4" s="5">
        <f>K4/60*25</f>
        <v>112.5</v>
      </c>
      <c r="O4" s="5">
        <f>N4-M4</f>
        <v>45</v>
      </c>
      <c r="P4" s="5">
        <f>L4/60*15</f>
        <v>50</v>
      </c>
      <c r="Q4" s="5">
        <f>L4/60*25</f>
        <v>83.333333333333343</v>
      </c>
      <c r="R4" s="5">
        <f>Q4-P4</f>
        <v>33.333333333333343</v>
      </c>
    </row>
    <row r="5" spans="1:19" x14ac:dyDescent="0.3">
      <c r="A5" s="7">
        <v>2</v>
      </c>
      <c r="B5" s="8" t="s">
        <v>21</v>
      </c>
      <c r="C5" s="9" t="s">
        <v>22</v>
      </c>
      <c r="D5" s="7"/>
      <c r="E5" s="7">
        <v>20</v>
      </c>
      <c r="F5" s="7">
        <v>3</v>
      </c>
      <c r="G5" s="7">
        <v>20</v>
      </c>
      <c r="H5" s="5"/>
      <c r="I5" s="11" t="s">
        <v>23</v>
      </c>
      <c r="J5" s="11">
        <v>2</v>
      </c>
      <c r="K5" s="5">
        <f>SUMIF(F4:F28,2,E4:E28)</f>
        <v>270</v>
      </c>
      <c r="L5" s="5">
        <f>SUMIF(F4:F42,2,G4:G42)</f>
        <v>145</v>
      </c>
      <c r="M5" s="5">
        <f>K5/60*15</f>
        <v>67.5</v>
      </c>
      <c r="N5" s="5">
        <f>K5/60*25</f>
        <v>112.5</v>
      </c>
      <c r="O5" s="5">
        <f>N5-M5</f>
        <v>45</v>
      </c>
      <c r="P5" s="5">
        <f>L5/60*15</f>
        <v>36.25</v>
      </c>
      <c r="Q5" s="5">
        <f>L5/60*25</f>
        <v>60.416666666666664</v>
      </c>
      <c r="R5" s="5">
        <f>Q5-P5</f>
        <v>24.166666666666664</v>
      </c>
    </row>
    <row r="6" spans="1:19" ht="43.2" x14ac:dyDescent="0.3">
      <c r="A6" s="7">
        <v>3</v>
      </c>
      <c r="B6" s="8" t="s">
        <v>24</v>
      </c>
      <c r="C6" s="9" t="s">
        <v>25</v>
      </c>
      <c r="D6" s="7" t="s">
        <v>26</v>
      </c>
      <c r="E6" s="7">
        <v>20</v>
      </c>
      <c r="F6" s="7">
        <v>4</v>
      </c>
      <c r="G6" s="7">
        <v>22</v>
      </c>
      <c r="H6" s="5"/>
      <c r="I6" s="12" t="s">
        <v>27</v>
      </c>
      <c r="J6" s="12">
        <v>3</v>
      </c>
      <c r="K6" s="5">
        <f>SUMIF(F4:F28,3,E4:E28)</f>
        <v>270</v>
      </c>
      <c r="L6" s="5">
        <f>SUMIF(F4:F42,3,G4:G42)</f>
        <v>130</v>
      </c>
      <c r="M6" s="5">
        <f>K6/60*15</f>
        <v>67.5</v>
      </c>
      <c r="N6" s="5">
        <f>K6/60*25</f>
        <v>112.5</v>
      </c>
      <c r="O6" s="5">
        <f>N6-M6</f>
        <v>45</v>
      </c>
      <c r="P6" s="5">
        <f>L6/60*15</f>
        <v>32.5</v>
      </c>
      <c r="Q6" s="5">
        <f>L6/60*25</f>
        <v>54.166666666666664</v>
      </c>
      <c r="R6" s="5">
        <f>Q6-P6</f>
        <v>21.666666666666664</v>
      </c>
    </row>
    <row r="7" spans="1:19" ht="57.6" x14ac:dyDescent="0.3">
      <c r="A7" s="7">
        <v>4</v>
      </c>
      <c r="B7" s="8" t="s">
        <v>28</v>
      </c>
      <c r="C7" s="9" t="s">
        <v>29</v>
      </c>
      <c r="D7" s="7" t="s">
        <v>30</v>
      </c>
      <c r="E7" s="7">
        <v>20</v>
      </c>
      <c r="F7" s="7">
        <v>2</v>
      </c>
      <c r="G7" s="7">
        <v>15</v>
      </c>
      <c r="H7" s="5"/>
      <c r="I7" s="13" t="s">
        <v>31</v>
      </c>
      <c r="J7" s="13">
        <v>4</v>
      </c>
      <c r="K7" s="5">
        <f>SUMIF(F4:F28,4,E4:E28)</f>
        <v>270</v>
      </c>
      <c r="L7" s="5">
        <f>SUMIF(F4:F42,4,G4:G42)</f>
        <v>212</v>
      </c>
      <c r="M7" s="5">
        <f>K7/60*15</f>
        <v>67.5</v>
      </c>
      <c r="N7" s="5">
        <f>K7/60*25</f>
        <v>112.5</v>
      </c>
      <c r="O7" s="5">
        <f>N7-M7</f>
        <v>45</v>
      </c>
      <c r="P7" s="5">
        <f>L7/60*15</f>
        <v>53</v>
      </c>
      <c r="Q7" s="5">
        <f>L7/60*25</f>
        <v>88.333333333333329</v>
      </c>
      <c r="R7" s="5">
        <f>Q7-P7</f>
        <v>35.333333333333329</v>
      </c>
    </row>
    <row r="8" spans="1:19" ht="43.2" x14ac:dyDescent="0.3">
      <c r="A8" s="7">
        <v>5</v>
      </c>
      <c r="B8" s="14" t="s">
        <v>32</v>
      </c>
      <c r="C8" s="9" t="s">
        <v>22</v>
      </c>
      <c r="D8" s="7" t="s">
        <v>33</v>
      </c>
      <c r="E8" s="7">
        <v>30</v>
      </c>
      <c r="F8" s="7">
        <v>2</v>
      </c>
      <c r="G8" s="7">
        <v>30</v>
      </c>
      <c r="H8" s="5"/>
      <c r="I8" s="15" t="s">
        <v>34</v>
      </c>
      <c r="J8" s="15">
        <v>5</v>
      </c>
      <c r="K8" s="16">
        <f>SUMIF(F4:F28,5,E4:E28)</f>
        <v>270</v>
      </c>
      <c r="L8" s="16">
        <f>SUMIF(F4:F42,5,G4:G42)</f>
        <v>175</v>
      </c>
      <c r="M8" s="16">
        <f>K8/60*15</f>
        <v>67.5</v>
      </c>
      <c r="N8" s="5">
        <f>K8/60*25</f>
        <v>112.5</v>
      </c>
      <c r="O8" s="5">
        <f>N8-M8</f>
        <v>45</v>
      </c>
      <c r="P8" s="5">
        <f>L8/60*15</f>
        <v>43.75</v>
      </c>
      <c r="Q8" s="5">
        <f>L8/60*25</f>
        <v>72.916666666666657</v>
      </c>
      <c r="R8" s="5">
        <f>Q8-P8</f>
        <v>29.166666666666657</v>
      </c>
    </row>
    <row r="9" spans="1:19" ht="28.8" x14ac:dyDescent="0.3">
      <c r="A9" s="7">
        <v>6</v>
      </c>
      <c r="B9" s="8" t="s">
        <v>35</v>
      </c>
      <c r="C9" s="9" t="s">
        <v>25</v>
      </c>
      <c r="D9" s="7" t="s">
        <v>36</v>
      </c>
      <c r="E9" s="7">
        <v>90</v>
      </c>
      <c r="F9" s="7">
        <v>5</v>
      </c>
      <c r="G9" s="7">
        <v>20</v>
      </c>
      <c r="H9" s="5"/>
      <c r="I9" s="5"/>
      <c r="J9" s="5"/>
      <c r="K9" s="5">
        <f t="shared" ref="K9:P9" si="0">SUM(K4:K8)</f>
        <v>1350</v>
      </c>
      <c r="L9" s="5">
        <f t="shared" si="0"/>
        <v>862</v>
      </c>
      <c r="M9" s="5">
        <f t="shared" si="0"/>
        <v>337.5</v>
      </c>
      <c r="N9" s="17">
        <f t="shared" si="0"/>
        <v>562.5</v>
      </c>
      <c r="O9" s="17">
        <f t="shared" si="0"/>
        <v>225</v>
      </c>
      <c r="P9" s="17">
        <f t="shared" si="0"/>
        <v>215.5</v>
      </c>
      <c r="Q9" s="17" t="str">
        <f>FIXED(SUM(Q5:Q8))</f>
        <v>275,83</v>
      </c>
      <c r="R9" s="17" t="str">
        <f>FIXED(SUM(R5:R8))</f>
        <v>110,33</v>
      </c>
      <c r="S9" s="4" t="s">
        <v>37</v>
      </c>
    </row>
    <row r="10" spans="1:19" ht="28.8" x14ac:dyDescent="0.3">
      <c r="A10" s="7">
        <v>7</v>
      </c>
      <c r="B10" s="8" t="s">
        <v>38</v>
      </c>
      <c r="C10" s="9" t="s">
        <v>39</v>
      </c>
      <c r="D10" s="7" t="s">
        <v>40</v>
      </c>
      <c r="E10" s="7">
        <v>90</v>
      </c>
      <c r="F10" s="7">
        <v>4</v>
      </c>
      <c r="G10" s="7">
        <v>26</v>
      </c>
      <c r="H10" s="5"/>
      <c r="I10" s="5"/>
      <c r="J10" s="5"/>
      <c r="K10" s="5"/>
    </row>
    <row r="11" spans="1:19" ht="144" x14ac:dyDescent="0.3">
      <c r="A11" s="7">
        <v>8</v>
      </c>
      <c r="B11" s="8" t="s">
        <v>41</v>
      </c>
      <c r="C11" s="9" t="s">
        <v>25</v>
      </c>
      <c r="D11" s="7" t="s">
        <v>42</v>
      </c>
      <c r="E11" s="7">
        <v>90</v>
      </c>
      <c r="F11" s="7">
        <v>1</v>
      </c>
      <c r="G11" s="7">
        <v>35</v>
      </c>
      <c r="H11" s="5"/>
      <c r="I11" s="5"/>
      <c r="J11" s="5"/>
      <c r="K11" s="5"/>
    </row>
    <row r="12" spans="1:19" ht="28.8" x14ac:dyDescent="0.3">
      <c r="A12" s="7">
        <v>9</v>
      </c>
      <c r="B12" s="8" t="s">
        <v>43</v>
      </c>
      <c r="C12" s="9" t="s">
        <v>39</v>
      </c>
      <c r="D12" s="7"/>
      <c r="E12" s="7">
        <v>90</v>
      </c>
      <c r="F12" s="7">
        <v>3</v>
      </c>
      <c r="G12" s="7">
        <v>20</v>
      </c>
      <c r="H12" s="5"/>
      <c r="I12" s="5"/>
      <c r="J12" s="5"/>
      <c r="K12" s="5"/>
    </row>
    <row r="13" spans="1:19" ht="43.2" x14ac:dyDescent="0.3">
      <c r="A13" s="7">
        <v>10</v>
      </c>
      <c r="B13" s="8" t="s">
        <v>44</v>
      </c>
      <c r="C13" s="9" t="s">
        <v>29</v>
      </c>
      <c r="D13" s="7" t="s">
        <v>45</v>
      </c>
      <c r="E13" s="7">
        <v>60</v>
      </c>
      <c r="F13" s="7">
        <v>2</v>
      </c>
      <c r="G13" s="7">
        <v>20</v>
      </c>
      <c r="H13" s="5"/>
      <c r="I13" s="5"/>
      <c r="J13" s="5"/>
      <c r="K13" s="5"/>
    </row>
    <row r="14" spans="1:19" ht="43.2" x14ac:dyDescent="0.3">
      <c r="A14" s="7">
        <v>11</v>
      </c>
      <c r="B14" s="8" t="s">
        <v>46</v>
      </c>
      <c r="C14" s="9" t="s">
        <v>29</v>
      </c>
      <c r="D14" s="7" t="s">
        <v>45</v>
      </c>
      <c r="E14" s="7">
        <v>60</v>
      </c>
      <c r="F14" s="7">
        <v>2</v>
      </c>
      <c r="G14" s="7">
        <v>15</v>
      </c>
      <c r="H14" s="5"/>
      <c r="I14" s="5"/>
      <c r="J14" s="5"/>
      <c r="K14" s="5"/>
    </row>
    <row r="15" spans="1:19" x14ac:dyDescent="0.3">
      <c r="A15" s="7">
        <v>12</v>
      </c>
      <c r="B15" s="14" t="s">
        <v>47</v>
      </c>
      <c r="C15" s="9" t="s">
        <v>22</v>
      </c>
      <c r="D15" s="7"/>
      <c r="E15" s="7">
        <v>30</v>
      </c>
      <c r="F15" s="7">
        <v>3</v>
      </c>
      <c r="G15" s="7">
        <v>15</v>
      </c>
      <c r="H15" s="5"/>
      <c r="I15" s="5"/>
      <c r="J15" s="5"/>
      <c r="K15" s="5"/>
    </row>
    <row r="16" spans="1:19" x14ac:dyDescent="0.3">
      <c r="A16" s="7">
        <v>13</v>
      </c>
      <c r="B16" s="14" t="s">
        <v>48</v>
      </c>
      <c r="C16" s="9" t="s">
        <v>39</v>
      </c>
      <c r="D16" s="7"/>
      <c r="E16" s="7">
        <v>30</v>
      </c>
      <c r="F16" s="7">
        <v>5</v>
      </c>
      <c r="G16" s="7">
        <v>5</v>
      </c>
      <c r="H16" s="5"/>
      <c r="I16" s="5"/>
      <c r="J16" s="5"/>
      <c r="K16" s="5"/>
    </row>
    <row r="17" spans="1:11" ht="273.60000000000002" x14ac:dyDescent="0.3">
      <c r="A17" s="7">
        <v>14</v>
      </c>
      <c r="B17" s="14" t="s">
        <v>49</v>
      </c>
      <c r="C17" s="9" t="s">
        <v>39</v>
      </c>
      <c r="D17" s="9" t="s">
        <v>50</v>
      </c>
      <c r="E17" s="7">
        <v>30</v>
      </c>
      <c r="F17" s="7">
        <v>4</v>
      </c>
      <c r="G17" s="7">
        <v>33</v>
      </c>
      <c r="H17" s="5"/>
      <c r="I17" s="5"/>
      <c r="J17" s="5"/>
      <c r="K17" s="5"/>
    </row>
    <row r="18" spans="1:11" x14ac:dyDescent="0.3">
      <c r="A18" s="7">
        <v>15</v>
      </c>
      <c r="B18" s="14" t="s">
        <v>51</v>
      </c>
      <c r="C18" s="9" t="s">
        <v>39</v>
      </c>
      <c r="D18" s="7"/>
      <c r="E18" s="7">
        <v>30</v>
      </c>
      <c r="F18" s="7">
        <v>5</v>
      </c>
      <c r="G18" s="7">
        <v>5</v>
      </c>
      <c r="H18" s="5"/>
      <c r="I18" s="5"/>
      <c r="J18" s="5"/>
      <c r="K18" s="5"/>
    </row>
    <row r="19" spans="1:11" ht="72" x14ac:dyDescent="0.3">
      <c r="A19" s="7">
        <v>16</v>
      </c>
      <c r="B19" s="14" t="s">
        <v>52</v>
      </c>
      <c r="C19" s="9" t="s">
        <v>39</v>
      </c>
      <c r="D19" s="7" t="s">
        <v>53</v>
      </c>
      <c r="E19" s="7">
        <v>30</v>
      </c>
      <c r="F19" s="7">
        <v>4</v>
      </c>
      <c r="G19" s="7">
        <v>10</v>
      </c>
      <c r="H19" s="5"/>
      <c r="I19" s="5"/>
      <c r="J19" s="5"/>
      <c r="K19" s="5"/>
    </row>
    <row r="20" spans="1:11" ht="28.8" x14ac:dyDescent="0.3">
      <c r="A20" s="7">
        <v>17</v>
      </c>
      <c r="B20" s="8" t="s">
        <v>54</v>
      </c>
      <c r="C20" s="9" t="s">
        <v>25</v>
      </c>
      <c r="D20" s="7" t="s">
        <v>55</v>
      </c>
      <c r="E20" s="7">
        <v>100</v>
      </c>
      <c r="F20" s="7">
        <v>5</v>
      </c>
      <c r="G20" s="7">
        <v>25</v>
      </c>
      <c r="H20" s="5"/>
      <c r="I20" s="5"/>
      <c r="J20" s="5"/>
      <c r="K20" s="5"/>
    </row>
    <row r="21" spans="1:11" ht="115.2" x14ac:dyDescent="0.3">
      <c r="A21" s="7">
        <v>18</v>
      </c>
      <c r="B21" s="8" t="s">
        <v>56</v>
      </c>
      <c r="C21" s="9" t="s">
        <v>25</v>
      </c>
      <c r="D21" s="7" t="s">
        <v>57</v>
      </c>
      <c r="E21" s="7">
        <v>120</v>
      </c>
      <c r="F21" s="7">
        <v>1</v>
      </c>
      <c r="G21" s="7">
        <v>40</v>
      </c>
      <c r="H21" s="5"/>
      <c r="I21" s="5"/>
      <c r="J21" s="5"/>
      <c r="K21" s="5"/>
    </row>
    <row r="22" spans="1:11" ht="28.8" x14ac:dyDescent="0.3">
      <c r="A22" s="7">
        <v>19</v>
      </c>
      <c r="B22" s="8" t="s">
        <v>58</v>
      </c>
      <c r="C22" s="9" t="s">
        <v>39</v>
      </c>
      <c r="D22" s="7"/>
      <c r="E22" s="7">
        <v>90</v>
      </c>
      <c r="F22" s="7">
        <v>3</v>
      </c>
      <c r="G22" s="7">
        <v>60</v>
      </c>
      <c r="H22" s="5"/>
      <c r="I22" s="5"/>
      <c r="J22" s="5"/>
      <c r="K22" s="5"/>
    </row>
    <row r="23" spans="1:11" ht="43.2" x14ac:dyDescent="0.3">
      <c r="A23" s="7">
        <v>20</v>
      </c>
      <c r="B23" s="14" t="s">
        <v>59</v>
      </c>
      <c r="C23" s="9" t="s">
        <v>39</v>
      </c>
      <c r="D23" s="7" t="s">
        <v>60</v>
      </c>
      <c r="E23" s="7">
        <v>30</v>
      </c>
      <c r="F23" s="7">
        <v>2</v>
      </c>
      <c r="G23" s="7">
        <v>25</v>
      </c>
      <c r="H23" s="5"/>
      <c r="I23" s="5"/>
      <c r="J23" s="5"/>
      <c r="K23" s="5"/>
    </row>
    <row r="24" spans="1:11" x14ac:dyDescent="0.3">
      <c r="A24" s="7">
        <v>21</v>
      </c>
      <c r="B24" s="14" t="s">
        <v>61</v>
      </c>
      <c r="C24" s="9" t="s">
        <v>22</v>
      </c>
      <c r="D24" s="7"/>
      <c r="E24" s="7">
        <v>40</v>
      </c>
      <c r="F24" s="7">
        <v>3</v>
      </c>
      <c r="G24" s="7">
        <v>15</v>
      </c>
      <c r="H24" s="5"/>
      <c r="I24" s="5"/>
      <c r="J24" s="5"/>
      <c r="K24" s="5"/>
    </row>
    <row r="25" spans="1:11" ht="72" x14ac:dyDescent="0.3">
      <c r="A25" s="7">
        <v>22</v>
      </c>
      <c r="B25" s="14" t="s">
        <v>62</v>
      </c>
      <c r="C25" s="9" t="s">
        <v>39</v>
      </c>
      <c r="D25" s="7" t="s">
        <v>63</v>
      </c>
      <c r="E25" s="7">
        <v>20</v>
      </c>
      <c r="F25" s="7">
        <v>5</v>
      </c>
      <c r="G25" s="7">
        <v>20</v>
      </c>
      <c r="H25" s="5"/>
      <c r="I25" s="5"/>
      <c r="J25" s="5"/>
      <c r="K25" s="5"/>
    </row>
    <row r="26" spans="1:11" ht="43.2" x14ac:dyDescent="0.3">
      <c r="A26" s="7">
        <v>23</v>
      </c>
      <c r="B26" s="8" t="s">
        <v>64</v>
      </c>
      <c r="C26" s="9" t="s">
        <v>39</v>
      </c>
      <c r="D26" s="7" t="s">
        <v>65</v>
      </c>
      <c r="E26" s="7">
        <v>100</v>
      </c>
      <c r="F26" s="7">
        <v>4</v>
      </c>
      <c r="G26" s="7">
        <v>21</v>
      </c>
      <c r="H26" s="5"/>
      <c r="I26" s="5"/>
      <c r="J26" s="5"/>
      <c r="K26" s="5"/>
    </row>
    <row r="27" spans="1:11" ht="28.8" x14ac:dyDescent="0.3">
      <c r="A27" s="7">
        <v>24</v>
      </c>
      <c r="B27" s="8" t="s">
        <v>66</v>
      </c>
      <c r="C27" s="9" t="s">
        <v>29</v>
      </c>
      <c r="D27" s="7" t="s">
        <v>67</v>
      </c>
      <c r="E27" s="7">
        <v>70</v>
      </c>
      <c r="F27" s="7">
        <v>2</v>
      </c>
      <c r="G27" s="7">
        <v>40</v>
      </c>
      <c r="H27" s="5"/>
      <c r="I27" s="5"/>
      <c r="J27" s="5"/>
      <c r="K27" s="5"/>
    </row>
    <row r="28" spans="1:11" x14ac:dyDescent="0.3">
      <c r="A28" s="7">
        <v>25</v>
      </c>
      <c r="B28" s="8" t="s">
        <v>18</v>
      </c>
      <c r="C28" s="9" t="s">
        <v>22</v>
      </c>
      <c r="D28" s="7"/>
      <c r="E28" s="7">
        <v>30</v>
      </c>
      <c r="F28" s="7">
        <v>1</v>
      </c>
      <c r="G28" s="7"/>
      <c r="H28" s="5"/>
      <c r="I28" s="5"/>
      <c r="J28" s="5"/>
      <c r="K28" s="5"/>
    </row>
    <row r="29" spans="1:11" x14ac:dyDescent="0.3">
      <c r="A29" s="2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spans="1:11" x14ac:dyDescent="0.3">
      <c r="A30" s="2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spans="1:11" x14ac:dyDescent="0.3">
      <c r="A31" s="2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spans="1:11" x14ac:dyDescent="0.3">
      <c r="A32" s="2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spans="1:11" x14ac:dyDescent="0.3">
      <c r="A33" s="2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spans="1:11" x14ac:dyDescent="0.3">
      <c r="A34" s="2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spans="1:11" ht="27.6" x14ac:dyDescent="0.3">
      <c r="A35" s="2"/>
      <c r="B35" s="4" t="s">
        <v>68</v>
      </c>
      <c r="C35" s="4" t="s">
        <v>3</v>
      </c>
      <c r="D35" s="4" t="s">
        <v>4</v>
      </c>
      <c r="E35" s="4" t="s">
        <v>5</v>
      </c>
      <c r="F35" s="4" t="s">
        <v>69</v>
      </c>
      <c r="G35" s="4" t="s">
        <v>7</v>
      </c>
      <c r="H35" s="5"/>
      <c r="I35" s="5"/>
      <c r="J35" s="5"/>
      <c r="K35" s="5"/>
    </row>
    <row r="36" spans="1:11" ht="43.2" x14ac:dyDescent="0.3">
      <c r="A36" s="2"/>
      <c r="B36" s="8" t="s">
        <v>70</v>
      </c>
      <c r="C36" s="9" t="s">
        <v>29</v>
      </c>
      <c r="D36" s="7" t="s">
        <v>71</v>
      </c>
      <c r="E36" s="7">
        <v>120</v>
      </c>
      <c r="F36" s="7">
        <v>1</v>
      </c>
      <c r="G36" s="7">
        <v>30</v>
      </c>
      <c r="H36" s="5"/>
      <c r="I36" s="5"/>
      <c r="J36" s="5"/>
      <c r="K36" s="5"/>
    </row>
    <row r="37" spans="1:11" x14ac:dyDescent="0.3">
      <c r="A37" s="2"/>
      <c r="B37" s="14" t="s">
        <v>72</v>
      </c>
      <c r="C37" s="9" t="s">
        <v>39</v>
      </c>
      <c r="D37" s="7"/>
      <c r="E37" s="7">
        <v>30</v>
      </c>
      <c r="F37" s="7">
        <v>5</v>
      </c>
      <c r="G37" s="7">
        <v>20</v>
      </c>
      <c r="H37" s="5"/>
      <c r="I37" s="5"/>
      <c r="J37" s="5"/>
      <c r="K37" s="5"/>
    </row>
    <row r="38" spans="1:11" ht="72" x14ac:dyDescent="0.3">
      <c r="A38" s="2"/>
      <c r="B38" s="14" t="s">
        <v>73</v>
      </c>
      <c r="C38" s="9" t="s">
        <v>39</v>
      </c>
      <c r="D38" s="7" t="s">
        <v>74</v>
      </c>
      <c r="E38" s="7">
        <v>30</v>
      </c>
      <c r="F38" s="7">
        <v>4</v>
      </c>
      <c r="G38" s="7">
        <v>10</v>
      </c>
      <c r="H38" s="5"/>
      <c r="I38" s="5"/>
      <c r="J38" s="5"/>
      <c r="K38" s="5"/>
    </row>
    <row r="39" spans="1:11" x14ac:dyDescent="0.3">
      <c r="A39" s="2"/>
      <c r="B39" s="14" t="s">
        <v>75</v>
      </c>
      <c r="C39" s="9" t="s">
        <v>22</v>
      </c>
      <c r="D39" s="7"/>
      <c r="E39" s="7">
        <v>30</v>
      </c>
      <c r="F39" s="7"/>
      <c r="G39" s="7"/>
      <c r="H39" s="5"/>
      <c r="I39" s="5"/>
      <c r="J39" s="5"/>
      <c r="K39" s="5"/>
    </row>
    <row r="40" spans="1:11" ht="57.6" x14ac:dyDescent="0.3">
      <c r="A40" s="2"/>
      <c r="B40" s="8" t="s">
        <v>76</v>
      </c>
      <c r="C40" s="9" t="s">
        <v>25</v>
      </c>
      <c r="D40" s="7" t="s">
        <v>77</v>
      </c>
      <c r="E40" s="7">
        <v>100</v>
      </c>
      <c r="F40" s="7">
        <v>4</v>
      </c>
      <c r="G40" s="7">
        <v>90</v>
      </c>
      <c r="H40" s="5"/>
      <c r="I40" s="5"/>
      <c r="J40" s="5"/>
      <c r="K40" s="5"/>
    </row>
    <row r="41" spans="1:11" ht="57.6" x14ac:dyDescent="0.3">
      <c r="A41" s="2"/>
      <c r="B41" s="8" t="s">
        <v>78</v>
      </c>
      <c r="C41" s="9" t="s">
        <v>29</v>
      </c>
      <c r="D41" s="7" t="s">
        <v>79</v>
      </c>
      <c r="E41" s="7">
        <v>120</v>
      </c>
      <c r="F41" s="7">
        <v>1</v>
      </c>
      <c r="G41" s="7">
        <v>45</v>
      </c>
      <c r="H41" s="5"/>
      <c r="I41" s="5"/>
      <c r="J41" s="5"/>
      <c r="K41" s="5"/>
    </row>
    <row r="42" spans="1:11" ht="86.4" x14ac:dyDescent="0.3">
      <c r="A42" s="2"/>
      <c r="B42" s="8" t="s">
        <v>80</v>
      </c>
      <c r="C42" s="9" t="s">
        <v>25</v>
      </c>
      <c r="D42" s="7" t="s">
        <v>81</v>
      </c>
      <c r="E42" s="7">
        <v>90</v>
      </c>
      <c r="F42" s="7">
        <v>5</v>
      </c>
      <c r="G42" s="7">
        <v>80</v>
      </c>
      <c r="H42" s="5"/>
      <c r="I42" s="5"/>
      <c r="J42" s="5"/>
      <c r="K42" s="5"/>
    </row>
    <row r="43" spans="1:11" ht="43.2" x14ac:dyDescent="0.3">
      <c r="A43" s="2"/>
      <c r="B43" s="14" t="s">
        <v>82</v>
      </c>
      <c r="C43" s="9" t="s">
        <v>39</v>
      </c>
      <c r="D43" s="7" t="s">
        <v>60</v>
      </c>
      <c r="E43" s="7">
        <v>30</v>
      </c>
      <c r="F43" s="18">
        <v>2</v>
      </c>
      <c r="G43" s="7">
        <v>20</v>
      </c>
      <c r="H43" s="5"/>
      <c r="I43" s="5"/>
      <c r="J43" s="5"/>
      <c r="K43" s="5"/>
    </row>
    <row r="44" spans="1:11" x14ac:dyDescent="0.3">
      <c r="A44" s="2"/>
      <c r="B44" s="14" t="s">
        <v>83</v>
      </c>
      <c r="C44" s="9" t="s">
        <v>22</v>
      </c>
      <c r="D44" s="7"/>
      <c r="E44" s="7">
        <v>30</v>
      </c>
      <c r="F44" s="19"/>
      <c r="G44" s="7"/>
      <c r="H44" s="5"/>
      <c r="I44" s="5"/>
      <c r="J44" s="5"/>
      <c r="K44" s="5"/>
    </row>
    <row r="45" spans="1:11" x14ac:dyDescent="0.3">
      <c r="A45" s="2"/>
      <c r="B45" s="14" t="s">
        <v>84</v>
      </c>
      <c r="C45" s="9" t="s">
        <v>22</v>
      </c>
      <c r="D45" s="7"/>
      <c r="E45" s="7">
        <v>30</v>
      </c>
      <c r="F45" s="7"/>
      <c r="G45" s="7"/>
      <c r="H45" s="5"/>
      <c r="I45" s="5"/>
      <c r="J45" s="5"/>
      <c r="K45" s="5"/>
    </row>
    <row r="46" spans="1:11" x14ac:dyDescent="0.3">
      <c r="A46" s="2"/>
      <c r="B46" s="8" t="s">
        <v>85</v>
      </c>
      <c r="C46" s="9" t="s">
        <v>22</v>
      </c>
      <c r="D46" s="7"/>
      <c r="E46" s="7">
        <v>90</v>
      </c>
      <c r="F46" s="7"/>
      <c r="G46" s="7"/>
      <c r="H46" s="5"/>
      <c r="I46" s="5"/>
      <c r="J46" s="5"/>
      <c r="K46" s="5"/>
    </row>
    <row r="47" spans="1:11" x14ac:dyDescent="0.3">
      <c r="A47" s="2"/>
      <c r="B47" s="8" t="s">
        <v>86</v>
      </c>
      <c r="C47" s="9" t="s">
        <v>22</v>
      </c>
      <c r="D47" s="7"/>
      <c r="E47" s="7">
        <v>90</v>
      </c>
      <c r="F47" s="7"/>
      <c r="G47" s="7"/>
      <c r="H47" s="5"/>
      <c r="I47" s="5"/>
      <c r="J47" s="5"/>
      <c r="K47" s="5"/>
    </row>
    <row r="48" spans="1:11" x14ac:dyDescent="0.3">
      <c r="A48" s="2"/>
      <c r="B48" s="8" t="s">
        <v>87</v>
      </c>
      <c r="C48" s="9" t="s">
        <v>22</v>
      </c>
      <c r="D48" s="7"/>
      <c r="E48" s="7">
        <v>90</v>
      </c>
      <c r="F48" s="7"/>
      <c r="G48" s="7"/>
      <c r="H48" s="5"/>
      <c r="I48" s="5"/>
      <c r="J48" s="5"/>
      <c r="K48" s="5"/>
    </row>
    <row r="49" spans="1:11" x14ac:dyDescent="0.3">
      <c r="A49" s="2"/>
      <c r="B49" s="8" t="s">
        <v>88</v>
      </c>
      <c r="C49" s="9" t="s">
        <v>22</v>
      </c>
      <c r="D49" s="7"/>
      <c r="E49" s="7">
        <v>90</v>
      </c>
      <c r="F49" s="7"/>
      <c r="G49" s="7"/>
      <c r="H49" s="5"/>
      <c r="I49" s="5"/>
      <c r="J49" s="5"/>
      <c r="K49" s="5"/>
    </row>
    <row r="50" spans="1:11" ht="28.8" x14ac:dyDescent="0.3">
      <c r="A50" s="2"/>
      <c r="B50" s="8" t="s">
        <v>89</v>
      </c>
      <c r="C50" s="9" t="s">
        <v>22</v>
      </c>
      <c r="D50" s="7"/>
      <c r="E50" s="7">
        <v>120</v>
      </c>
      <c r="F50" s="7"/>
      <c r="G50" s="7"/>
      <c r="H50" s="5"/>
      <c r="I50" s="5"/>
      <c r="J50" s="5"/>
      <c r="K50" s="5"/>
    </row>
    <row r="51" spans="1:11" x14ac:dyDescent="0.3">
      <c r="B51" s="20" t="s">
        <v>90</v>
      </c>
      <c r="C51" s="9" t="s">
        <v>22</v>
      </c>
      <c r="E51" s="7">
        <v>30</v>
      </c>
    </row>
  </sheetData>
  <mergeCells count="1">
    <mergeCell ref="B1:G2"/>
  </mergeCells>
  <conditionalFormatting sqref="F4:F28"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I8:J8">
    <cfRule type="cellIs" dxfId="5" priority="7" operator="equal">
      <formula>5</formula>
    </cfRule>
  </conditionalFormatting>
  <conditionalFormatting sqref="F36:F42">
    <cfRule type="cellIs" dxfId="4" priority="8" operator="equal">
      <formula>5</formula>
    </cfRule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dataValidations count="1">
    <dataValidation type="list" allowBlank="1" showErrorMessage="1" sqref="C4:C28 C36:C51">
      <formula1>Estados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workbookViewId="0">
      <selection activeCell="B13" sqref="B13"/>
    </sheetView>
  </sheetViews>
  <sheetFormatPr baseColWidth="10" defaultColWidth="8.88671875" defaultRowHeight="14.4" x14ac:dyDescent="0.3"/>
  <cols>
    <col min="1" max="1" width="20.33203125" customWidth="1"/>
    <col min="2" max="1025" width="8.109375" customWidth="1"/>
  </cols>
  <sheetData>
    <row r="1" spans="1:1" x14ac:dyDescent="0.3">
      <c r="A1" t="s">
        <v>39</v>
      </c>
    </row>
    <row r="2" spans="1:1" x14ac:dyDescent="0.3">
      <c r="A2" t="s">
        <v>91</v>
      </c>
    </row>
    <row r="3" spans="1:1" x14ac:dyDescent="0.3">
      <c r="A3" t="s">
        <v>22</v>
      </c>
    </row>
    <row r="4" spans="1:1" x14ac:dyDescent="0.3">
      <c r="A4" t="s">
        <v>29</v>
      </c>
    </row>
    <row r="5" spans="1:1" x14ac:dyDescent="0.3">
      <c r="A5" t="s">
        <v>92</v>
      </c>
    </row>
    <row r="6" spans="1:1" x14ac:dyDescent="0.3">
      <c r="A6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Maite</dc:creator>
  <dc:description/>
  <cp:lastModifiedBy>Usuario de Windows</cp:lastModifiedBy>
  <cp:revision>13</cp:revision>
  <dcterms:created xsi:type="dcterms:W3CDTF">2017-11-21T18:19:27Z</dcterms:created>
  <dcterms:modified xsi:type="dcterms:W3CDTF">2017-11-26T21:19:26Z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