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reeman/Desktop/Math Research/"/>
    </mc:Choice>
  </mc:AlternateContent>
  <xr:revisionPtr revIDLastSave="0" documentId="13_ncr:1_{8F53E848-E48A-6A4F-A02E-A6EB786EB548}" xr6:coauthVersionLast="45" xr6:coauthVersionMax="45" xr10:uidLastSave="{00000000-0000-0000-0000-000000000000}"/>
  <bookViews>
    <workbookView xWindow="220" yWindow="460" windowWidth="27000" windowHeight="16200" activeTab="2" xr2:uid="{C3678076-12D0-3243-876B-CE616D3E70D1}"/>
  </bookViews>
  <sheets>
    <sheet name="Flagged Teams" sheetId="1" r:id="rId1"/>
    <sheet name="All Teams Data" sheetId="18" r:id="rId2"/>
    <sheet name="Run Diff Regression" sheetId="37" r:id="rId3"/>
    <sheet name="New Best Regression w BA OPS" sheetId="38" r:id="rId4"/>
    <sheet name="2019 Predictions" sheetId="36" r:id="rId5"/>
    <sheet name="Old Best Regression" sheetId="33" r:id="rId6"/>
    <sheet name="older regression" sheetId="35" r:id="rId7"/>
    <sheet name="additional regression" sheetId="28" r:id="rId8"/>
    <sheet name="Regression + (7)" sheetId="34" r:id="rId9"/>
    <sheet name="Regression + (2)" sheetId="29" r:id="rId10"/>
    <sheet name="Regression + (5)" sheetId="32" r:id="rId11"/>
    <sheet name="Regression + (3)" sheetId="30" r:id="rId12"/>
    <sheet name="Regression + (4)" sheetId="31" r:id="rId13"/>
    <sheet name="2018" sheetId="8" r:id="rId14"/>
    <sheet name="2009" sheetId="17" r:id="rId15"/>
    <sheet name="09-12" sheetId="2" r:id="rId16"/>
    <sheet name="13-15" sheetId="3" r:id="rId17"/>
    <sheet name="16-18" sheetId="4" r:id="rId18"/>
  </sheets>
  <definedNames>
    <definedName name="_xlnm._FilterDatabase" localSheetId="16" hidden="1">'13-15'!$M$21:$S$25</definedName>
    <definedName name="_xlnm._FilterDatabase" localSheetId="7" hidden="1">'additional regression'!$A$1:$O$95</definedName>
    <definedName name="_xlnm._FilterDatabase" localSheetId="1" hidden="1">'All Teams Data'!$A$1:$W$95</definedName>
    <definedName name="_xlnm._FilterDatabase" localSheetId="0" hidden="1">'Flagged Teams'!$A$2:$V$24</definedName>
    <definedName name="_xlnm._FilterDatabase" localSheetId="3" hidden="1">'New Best Regression w BA OPS'!$A$1:$P$95</definedName>
    <definedName name="_xlnm._FilterDatabase" localSheetId="5" hidden="1">'Old Best Regression'!$A$1:$P$95</definedName>
    <definedName name="_xlnm._FilterDatabase" localSheetId="6" hidden="1">'older regression'!$A$1:$Q$95</definedName>
    <definedName name="_xlnm._FilterDatabase" localSheetId="9" hidden="1">'Regression + (2)'!$A$1:$N$95</definedName>
    <definedName name="_xlnm._FilterDatabase" localSheetId="11" hidden="1">'Regression + (3)'!$A$1:$L$95</definedName>
    <definedName name="_xlnm._FilterDatabase" localSheetId="12" hidden="1">'Regression + (4)'!$A$1:$J$95</definedName>
    <definedName name="_xlnm._FilterDatabase" localSheetId="10" hidden="1">'Regression + (5)'!$A$1:$L$95</definedName>
    <definedName name="_xlnm._FilterDatabase" localSheetId="8" hidden="1">'Regression + (7)'!$A$1:$J$95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8" l="1"/>
  <c r="I20" i="36" l="1"/>
  <c r="K20" i="36" s="1"/>
  <c r="I19" i="36"/>
  <c r="K19" i="36" s="1"/>
  <c r="I12" i="36" l="1"/>
  <c r="K12" i="36" s="1"/>
  <c r="I13" i="36"/>
  <c r="K13" i="36" s="1"/>
  <c r="I14" i="36"/>
  <c r="K14" i="36" s="1"/>
  <c r="I15" i="36"/>
  <c r="K15" i="36" s="1"/>
  <c r="I16" i="36"/>
  <c r="K16" i="36" s="1"/>
  <c r="I17" i="36"/>
  <c r="K17" i="36" s="1"/>
  <c r="I18" i="36"/>
  <c r="K18" i="36" s="1"/>
  <c r="I11" i="36"/>
  <c r="K11" i="36" s="1"/>
  <c r="F98" i="18" l="1"/>
  <c r="J95" i="28" l="1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2" i="18"/>
  <c r="Q5" i="18" l="1"/>
  <c r="F97" i="18" l="1"/>
  <c r="G97" i="18"/>
  <c r="I97" i="18"/>
  <c r="K97" i="18"/>
  <c r="M97" i="18"/>
  <c r="H97" i="18"/>
  <c r="Q3" i="18"/>
  <c r="Q4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2" i="18"/>
  <c r="J11" i="18" l="1"/>
  <c r="J3" i="18" l="1"/>
  <c r="J4" i="18"/>
  <c r="J5" i="18"/>
  <c r="J6" i="18"/>
  <c r="J7" i="18"/>
  <c r="J8" i="18"/>
  <c r="J9" i="18"/>
  <c r="J10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7" i="18" l="1"/>
  <c r="X4" i="8"/>
  <c r="V7" i="17" l="1"/>
  <c r="W7" i="17" s="1"/>
  <c r="P7" i="17"/>
  <c r="Q7" i="17" s="1"/>
  <c r="V6" i="17"/>
  <c r="W6" i="17" s="1"/>
  <c r="P6" i="17"/>
  <c r="Q6" i="17" s="1"/>
  <c r="V5" i="17"/>
  <c r="W5" i="17" s="1"/>
  <c r="P5" i="17"/>
  <c r="Q5" i="17" s="1"/>
  <c r="V4" i="17"/>
  <c r="W4" i="17" s="1"/>
  <c r="P4" i="17"/>
  <c r="Q4" i="17" s="1"/>
  <c r="R4" i="8"/>
  <c r="S4" i="8" s="1"/>
  <c r="X5" i="8"/>
  <c r="Y5" i="8" s="1"/>
  <c r="X6" i="8"/>
  <c r="X7" i="8"/>
  <c r="Y7" i="8" s="1"/>
  <c r="X8" i="8"/>
  <c r="Y8" i="8" s="1"/>
  <c r="Y4" i="8"/>
  <c r="R5" i="8"/>
  <c r="S5" i="8" s="1"/>
  <c r="R6" i="8"/>
  <c r="S6" i="8" s="1"/>
  <c r="R7" i="8"/>
  <c r="S7" i="8" s="1"/>
  <c r="R8" i="8"/>
  <c r="S8" i="8" s="1"/>
  <c r="Y6" i="8"/>
  <c r="J22" i="4"/>
  <c r="J21" i="4"/>
  <c r="J13" i="4"/>
  <c r="J4" i="4"/>
  <c r="J3" i="4"/>
  <c r="J5" i="4" s="1"/>
  <c r="U4" i="4"/>
  <c r="U3" i="4"/>
  <c r="U12" i="4"/>
  <c r="U22" i="4"/>
  <c r="U21" i="4"/>
  <c r="U13" i="4"/>
  <c r="J12" i="4"/>
  <c r="J14" i="4" s="1"/>
  <c r="S4" i="4"/>
  <c r="S3" i="4"/>
  <c r="S5" i="4"/>
  <c r="S15" i="4"/>
  <c r="S13" i="4"/>
  <c r="S14" i="4"/>
  <c r="S16" i="4"/>
  <c r="S23" i="4"/>
  <c r="S24" i="4"/>
  <c r="S22" i="4"/>
  <c r="S26" i="4"/>
  <c r="S21" i="4"/>
  <c r="H22" i="4"/>
  <c r="H26" i="4"/>
  <c r="H23" i="4"/>
  <c r="H24" i="4"/>
  <c r="H21" i="4"/>
  <c r="H16" i="4"/>
  <c r="H13" i="4"/>
  <c r="H12" i="4"/>
  <c r="H14" i="4"/>
  <c r="H15" i="4"/>
  <c r="H25" i="4"/>
  <c r="S25" i="4"/>
  <c r="S12" i="4"/>
  <c r="S6" i="4"/>
  <c r="H7" i="4"/>
  <c r="H3" i="4"/>
  <c r="H4" i="4"/>
  <c r="H6" i="4"/>
  <c r="H5" i="4"/>
  <c r="U14" i="4" l="1"/>
  <c r="U5" i="4"/>
  <c r="J23" i="4"/>
  <c r="U23" i="4"/>
  <c r="U13" i="3"/>
  <c r="U22" i="3"/>
  <c r="U21" i="3"/>
  <c r="U23" i="3" s="1"/>
  <c r="J13" i="3"/>
  <c r="U4" i="3"/>
  <c r="U3" i="3"/>
  <c r="U5" i="3" s="1"/>
  <c r="U12" i="3"/>
  <c r="J31" i="3"/>
  <c r="J30" i="3"/>
  <c r="J32" i="3" s="1"/>
  <c r="J22" i="3"/>
  <c r="J21" i="3"/>
  <c r="J12" i="3"/>
  <c r="J14" i="3" s="1"/>
  <c r="J3" i="3"/>
  <c r="J5" i="3" s="1"/>
  <c r="J4" i="3"/>
  <c r="H24" i="3"/>
  <c r="H23" i="3"/>
  <c r="H25" i="3"/>
  <c r="H21" i="3"/>
  <c r="H31" i="3"/>
  <c r="H33" i="3"/>
  <c r="H32" i="3"/>
  <c r="S21" i="3"/>
  <c r="S22" i="3"/>
  <c r="S24" i="3"/>
  <c r="S23" i="3"/>
  <c r="S12" i="3"/>
  <c r="S15" i="3"/>
  <c r="S14" i="3"/>
  <c r="S16" i="3"/>
  <c r="H30" i="3"/>
  <c r="H22" i="3"/>
  <c r="S25" i="3"/>
  <c r="S13" i="3"/>
  <c r="S4" i="3"/>
  <c r="S6" i="3"/>
  <c r="S3" i="3"/>
  <c r="S7" i="3"/>
  <c r="S5" i="3"/>
  <c r="H16" i="3"/>
  <c r="H15" i="3"/>
  <c r="H13" i="3"/>
  <c r="H12" i="3"/>
  <c r="H14" i="3"/>
  <c r="H5" i="3"/>
  <c r="H4" i="3"/>
  <c r="H7" i="3"/>
  <c r="H6" i="3"/>
  <c r="H3" i="3"/>
  <c r="J23" i="3" l="1"/>
  <c r="U14" i="3"/>
  <c r="U3" i="2"/>
  <c r="U22" i="2"/>
  <c r="U23" i="2" s="1"/>
  <c r="U21" i="2"/>
  <c r="J31" i="2"/>
  <c r="J30" i="2"/>
  <c r="J32" i="2" s="1"/>
  <c r="J4" i="2"/>
  <c r="J3" i="2"/>
  <c r="S7" i="2"/>
  <c r="U31" i="2"/>
  <c r="U30" i="2"/>
  <c r="U32" i="2" s="1"/>
  <c r="U13" i="2"/>
  <c r="U12" i="2"/>
  <c r="U4" i="2"/>
  <c r="J5" i="2"/>
  <c r="J12" i="2"/>
  <c r="J14" i="2" s="1"/>
  <c r="J13" i="2"/>
  <c r="J22" i="2"/>
  <c r="J21" i="2"/>
  <c r="J23" i="2" s="1"/>
  <c r="U5" i="2" l="1"/>
  <c r="U14" i="2"/>
  <c r="H21" i="2"/>
  <c r="H5" i="2"/>
  <c r="S14" i="2"/>
  <c r="S12" i="2"/>
  <c r="S16" i="2"/>
  <c r="S15" i="2"/>
  <c r="S13" i="2"/>
  <c r="H15" i="2"/>
  <c r="H13" i="2"/>
  <c r="H12" i="2"/>
  <c r="H14" i="2"/>
  <c r="S4" i="2"/>
  <c r="S5" i="2"/>
  <c r="S6" i="2"/>
  <c r="S3" i="2"/>
  <c r="S31" i="2"/>
  <c r="S32" i="2"/>
  <c r="S34" i="2"/>
  <c r="S33" i="2"/>
  <c r="S30" i="2"/>
  <c r="S25" i="2"/>
  <c r="S23" i="2"/>
  <c r="S24" i="2"/>
  <c r="S22" i="2"/>
  <c r="S21" i="2"/>
  <c r="H32" i="2"/>
  <c r="H35" i="2"/>
  <c r="H31" i="2"/>
  <c r="H34" i="2"/>
  <c r="H33" i="2"/>
  <c r="H30" i="2"/>
  <c r="H23" i="2"/>
  <c r="H24" i="2"/>
  <c r="H25" i="2"/>
  <c r="H22" i="2"/>
  <c r="H7" i="2"/>
  <c r="H3" i="2"/>
  <c r="H4" i="2"/>
  <c r="H6" i="2"/>
  <c r="R23" i="1" l="1"/>
  <c r="S23" i="1"/>
  <c r="R21" i="1"/>
  <c r="S21" i="1"/>
  <c r="R24" i="1"/>
  <c r="S24" i="1"/>
  <c r="R20" i="1"/>
  <c r="S20" i="1"/>
  <c r="R19" i="1"/>
  <c r="S19" i="1"/>
  <c r="R22" i="1"/>
  <c r="S22" i="1"/>
  <c r="S17" i="1"/>
  <c r="S16" i="1"/>
  <c r="S18" i="1"/>
  <c r="R17" i="1"/>
  <c r="R16" i="1"/>
  <c r="R18" i="1"/>
  <c r="S15" i="1"/>
  <c r="R15" i="1"/>
  <c r="S14" i="1"/>
  <c r="R14" i="1"/>
  <c r="S5" i="1"/>
  <c r="S6" i="1"/>
  <c r="S4" i="1"/>
  <c r="S8" i="1"/>
  <c r="S7" i="1"/>
  <c r="S9" i="1"/>
  <c r="S10" i="1"/>
  <c r="S12" i="1"/>
  <c r="S11" i="1"/>
  <c r="S13" i="1"/>
  <c r="R5" i="1"/>
  <c r="R6" i="1"/>
  <c r="R4" i="1"/>
  <c r="R8" i="1"/>
  <c r="R7" i="1"/>
  <c r="R9" i="1"/>
  <c r="R10" i="1"/>
  <c r="R12" i="1"/>
  <c r="R11" i="1"/>
  <c r="R13" i="1"/>
  <c r="S3" i="1"/>
  <c r="R3" i="1"/>
  <c r="T3" i="1" l="1"/>
  <c r="T12" i="1"/>
  <c r="T8" i="1"/>
  <c r="T15" i="1"/>
  <c r="T17" i="1"/>
  <c r="T10" i="1"/>
  <c r="T4" i="1"/>
  <c r="T22" i="1"/>
  <c r="T20" i="1"/>
  <c r="T21" i="1"/>
  <c r="T13" i="1"/>
  <c r="T9" i="1"/>
  <c r="T6" i="1"/>
  <c r="T14" i="1"/>
  <c r="T18" i="1"/>
  <c r="T11" i="1"/>
  <c r="T7" i="1"/>
  <c r="T5" i="1"/>
  <c r="T16" i="1"/>
  <c r="T19" i="1"/>
  <c r="T24" i="1"/>
  <c r="T23" i="1"/>
  <c r="U21" i="1"/>
  <c r="U20" i="1"/>
  <c r="U3" i="1"/>
  <c r="U11" i="1"/>
  <c r="U7" i="1"/>
  <c r="U5" i="1"/>
  <c r="U15" i="1"/>
  <c r="U18" i="1"/>
  <c r="U13" i="1"/>
  <c r="U6" i="1"/>
  <c r="U22" i="1"/>
  <c r="U12" i="1"/>
  <c r="U8" i="1"/>
  <c r="U16" i="1"/>
  <c r="U19" i="1"/>
  <c r="U24" i="1"/>
  <c r="U23" i="1"/>
  <c r="U9" i="1"/>
  <c r="U10" i="1"/>
  <c r="U4" i="1"/>
  <c r="U14" i="1"/>
  <c r="U17" i="1"/>
  <c r="V11" i="1" l="1"/>
  <c r="V24" i="1"/>
  <c r="V18" i="1"/>
  <c r="V4" i="1"/>
  <c r="V7" i="1"/>
  <c r="V20" i="1"/>
  <c r="V22" i="1"/>
  <c r="V13" i="1"/>
  <c r="V8" i="1"/>
  <c r="V19" i="1"/>
  <c r="V9" i="1"/>
  <c r="V15" i="1"/>
  <c r="V16" i="1"/>
  <c r="V23" i="1"/>
  <c r="V5" i="1"/>
  <c r="V14" i="1"/>
  <c r="V21" i="1"/>
  <c r="V10" i="1"/>
  <c r="V12" i="1"/>
  <c r="V6" i="1"/>
  <c r="V17" i="1"/>
  <c r="V3" i="1"/>
</calcChain>
</file>

<file path=xl/sharedStrings.xml><?xml version="1.0" encoding="utf-8"?>
<sst xmlns="http://schemas.openxmlformats.org/spreadsheetml/2006/main" count="4090" uniqueCount="318">
  <si>
    <t xml:space="preserve">Team </t>
  </si>
  <si>
    <t>Year</t>
  </si>
  <si>
    <t xml:space="preserve">Seed </t>
  </si>
  <si>
    <t xml:space="preserve">Teams of Interest </t>
  </si>
  <si>
    <t xml:space="preserve">Colorado Rockies </t>
  </si>
  <si>
    <t>Games Won</t>
  </si>
  <si>
    <t xml:space="preserve">Chicago Cubs </t>
  </si>
  <si>
    <t>Defeated Team 1</t>
  </si>
  <si>
    <t>Seed 1</t>
  </si>
  <si>
    <t>Defeated Team 2</t>
  </si>
  <si>
    <t xml:space="preserve">Seed 2 </t>
  </si>
  <si>
    <t xml:space="preserve">LA Dodgers </t>
  </si>
  <si>
    <t xml:space="preserve">Atlanta Braves </t>
  </si>
  <si>
    <t xml:space="preserve">Milwalkee Brewers </t>
  </si>
  <si>
    <t xml:space="preserve">Houston Astros </t>
  </si>
  <si>
    <t>Boston Red Sox</t>
  </si>
  <si>
    <t xml:space="preserve">NY Yankees </t>
  </si>
  <si>
    <t xml:space="preserve">Deafeated Team 3 </t>
  </si>
  <si>
    <t>Seed 3</t>
  </si>
  <si>
    <t xml:space="preserve">Minnesota Twins </t>
  </si>
  <si>
    <t xml:space="preserve">Cleveland Indians </t>
  </si>
  <si>
    <t xml:space="preserve">Wins </t>
  </si>
  <si>
    <t>Washington Nationals</t>
  </si>
  <si>
    <t xml:space="preserve">Toronto Blue-Jays </t>
  </si>
  <si>
    <t xml:space="preserve">Baltimore Orioles </t>
  </si>
  <si>
    <t xml:space="preserve">Texas Rangers </t>
  </si>
  <si>
    <t xml:space="preserve">NY Mets </t>
  </si>
  <si>
    <t xml:space="preserve">Pittsburgh Pirates </t>
  </si>
  <si>
    <t xml:space="preserve">St. Louis Cardinals </t>
  </si>
  <si>
    <t>Deafeated Team 4</t>
  </si>
  <si>
    <t xml:space="preserve">San Fransisco Giants </t>
  </si>
  <si>
    <t xml:space="preserve">KC Royals </t>
  </si>
  <si>
    <t xml:space="preserve">Oakland A's </t>
  </si>
  <si>
    <t xml:space="preserve">LA Angels </t>
  </si>
  <si>
    <t>Wins 1</t>
  </si>
  <si>
    <t>Wins 2</t>
  </si>
  <si>
    <t>Wins 3</t>
  </si>
  <si>
    <t>Wins 4</t>
  </si>
  <si>
    <t>Seed 4</t>
  </si>
  <si>
    <t>Avg Opp W</t>
  </si>
  <si>
    <t>Avg Opp Seed</t>
  </si>
  <si>
    <t>Win Dff</t>
  </si>
  <si>
    <t>Seed Diff</t>
  </si>
  <si>
    <t xml:space="preserve">Detroit Tigers </t>
  </si>
  <si>
    <t xml:space="preserve">Cincinati Reds </t>
  </si>
  <si>
    <t>Philadelphia Phillies</t>
  </si>
  <si>
    <t>Texas Rangers</t>
  </si>
  <si>
    <t xml:space="preserve">Philadelphia Phillies </t>
  </si>
  <si>
    <t xml:space="preserve">Tampa Bay Rays </t>
  </si>
  <si>
    <t>Starter 1</t>
  </si>
  <si>
    <t>Starter 2</t>
  </si>
  <si>
    <t>Starter 3</t>
  </si>
  <si>
    <t>Starter 4</t>
  </si>
  <si>
    <t xml:space="preserve">Starter 5 </t>
  </si>
  <si>
    <t xml:space="preserve">2012 St. Louis Cardinals </t>
  </si>
  <si>
    <t>Name</t>
  </si>
  <si>
    <t>ERA</t>
  </si>
  <si>
    <t xml:space="preserve">Starts </t>
  </si>
  <si>
    <t>IP</t>
  </si>
  <si>
    <t xml:space="preserve">Avg IP </t>
  </si>
  <si>
    <t>Starter 6</t>
  </si>
  <si>
    <t xml:space="preserve">2011 St. Louis Cardinals </t>
  </si>
  <si>
    <t xml:space="preserve">2009 Philadelphia Phillies </t>
  </si>
  <si>
    <t>2010 Texas Rangers</t>
  </si>
  <si>
    <t xml:space="preserve">2010 San Fransisco Giants </t>
  </si>
  <si>
    <t xml:space="preserve">2011 Detroit Tigers </t>
  </si>
  <si>
    <t xml:space="preserve">2012 Detroit Tigers </t>
  </si>
  <si>
    <t xml:space="preserve">2012 San Fransisco Giants </t>
  </si>
  <si>
    <t>2013 LA Dodgers</t>
  </si>
  <si>
    <t>2018 LA Dodgers</t>
  </si>
  <si>
    <t>2017 Houston Astros</t>
  </si>
  <si>
    <t>2017 NY Yankees</t>
  </si>
  <si>
    <t>2017 Chicago Cubs</t>
  </si>
  <si>
    <t>2016 Toronto Blue-Jays</t>
  </si>
  <si>
    <t xml:space="preserve">2016 LA Dodgers </t>
  </si>
  <si>
    <t>2015 Chicago Cubs</t>
  </si>
  <si>
    <t>2015 NY Mets</t>
  </si>
  <si>
    <t>2014 Sanfransisco Giants</t>
  </si>
  <si>
    <t xml:space="preserve">2014 St. Louis Cardinals </t>
  </si>
  <si>
    <t>2014 KC Royals</t>
  </si>
  <si>
    <t>2013 Detroit Tigers</t>
  </si>
  <si>
    <t>WHIP</t>
  </si>
  <si>
    <t>Joe Blanton</t>
  </si>
  <si>
    <t>Cole Hamels*</t>
  </si>
  <si>
    <t>J.A. Happ*</t>
  </si>
  <si>
    <t>Cliff Lee*</t>
  </si>
  <si>
    <t>C.J. Wilson*</t>
  </si>
  <si>
    <t>Colby Lewis</t>
  </si>
  <si>
    <t>Tommy Hunter</t>
  </si>
  <si>
    <t>Matt Cain</t>
  </si>
  <si>
    <t>Tim Lincecum</t>
  </si>
  <si>
    <t>Barry Zito*</t>
  </si>
  <si>
    <t>Jonathan Sanchez*</t>
  </si>
  <si>
    <t>Madison Bumgarner*</t>
  </si>
  <si>
    <t>Chris Carpenter</t>
  </si>
  <si>
    <t>Jaime Garcia*</t>
  </si>
  <si>
    <t>Kyle Lohse</t>
  </si>
  <si>
    <t>Jake Westbrook</t>
  </si>
  <si>
    <t>Edwin Jackson</t>
  </si>
  <si>
    <t>Justin Verlander</t>
  </si>
  <si>
    <t>Max Scherzer</t>
  </si>
  <si>
    <t>Rick Porcello</t>
  </si>
  <si>
    <t>Brad Penny</t>
  </si>
  <si>
    <t>Adam Wainwright</t>
  </si>
  <si>
    <t>Lance Lynn</t>
  </si>
  <si>
    <t>Joe Kelly</t>
  </si>
  <si>
    <t>Doug Fister</t>
  </si>
  <si>
    <t>Drew Smyly*</t>
  </si>
  <si>
    <t>Anibal Sanchez</t>
  </si>
  <si>
    <t>Ryan Vogelsong</t>
  </si>
  <si>
    <t>W-L %</t>
  </si>
  <si>
    <t>Pedro Martinez</t>
  </si>
  <si>
    <t xml:space="preserve">Stat </t>
  </si>
  <si>
    <t>Avg ERA 4</t>
  </si>
  <si>
    <t>Avg ERA 5</t>
  </si>
  <si>
    <t>Diff</t>
  </si>
  <si>
    <t xml:space="preserve">Derek Holland </t>
  </si>
  <si>
    <t>BA 1st PA</t>
  </si>
  <si>
    <t>Age</t>
  </si>
  <si>
    <t>Clayton Kershaw*</t>
  </si>
  <si>
    <t>Hyun-Jin Ryu*</t>
  </si>
  <si>
    <t>Zack Greinke</t>
  </si>
  <si>
    <t>Chris Capuano*</t>
  </si>
  <si>
    <t>Ricky Nolasco</t>
  </si>
  <si>
    <t>James Shields</t>
  </si>
  <si>
    <t>Jeremy Guthrie</t>
  </si>
  <si>
    <t>Jason Vargas*</t>
  </si>
  <si>
    <t>Yordano Ventura</t>
  </si>
  <si>
    <t>Danny Duffy*</t>
  </si>
  <si>
    <t>Shelby Miller</t>
  </si>
  <si>
    <t>Michael Wacha</t>
  </si>
  <si>
    <t>John Lackey</t>
  </si>
  <si>
    <t>Tim Hudson</t>
  </si>
  <si>
    <t>Jake Peavy</t>
  </si>
  <si>
    <t>Bartolo Colon</t>
  </si>
  <si>
    <t>Jacob deGrom</t>
  </si>
  <si>
    <t>Matt Harvey</t>
  </si>
  <si>
    <t>Jon Niese*</t>
  </si>
  <si>
    <t>Noah Syndergaard</t>
  </si>
  <si>
    <t>Jake Arrieta</t>
  </si>
  <si>
    <t>Jon Lester*</t>
  </si>
  <si>
    <t>Kyle Hendricks</t>
  </si>
  <si>
    <t>Jason Hammel</t>
  </si>
  <si>
    <t>Dummy</t>
  </si>
  <si>
    <t>Kenta Maeda</t>
  </si>
  <si>
    <t>Scott Kazmir*</t>
  </si>
  <si>
    <t>Julio Urias*</t>
  </si>
  <si>
    <t>Ross Stripling</t>
  </si>
  <si>
    <t>Marcus Stroman</t>
  </si>
  <si>
    <t>Aaron Sanchez</t>
  </si>
  <si>
    <t>Marco Estrada</t>
  </si>
  <si>
    <t>Jose Quintana*</t>
  </si>
  <si>
    <t>Luis Severino</t>
  </si>
  <si>
    <t>Masahiro Tanaka</t>
  </si>
  <si>
    <t>CC Sabathia*</t>
  </si>
  <si>
    <t>Michael Pineda</t>
  </si>
  <si>
    <t>Charlie Morton</t>
  </si>
  <si>
    <t>Dallas Keuchel*</t>
  </si>
  <si>
    <t>Lance McCullers Jr.</t>
  </si>
  <si>
    <t>Brad Peacock</t>
  </si>
  <si>
    <t>Collin McHugh</t>
  </si>
  <si>
    <t>Alex Wood*</t>
  </si>
  <si>
    <t>Rich Hill*</t>
  </si>
  <si>
    <t>Walker Buehler</t>
  </si>
  <si>
    <t xml:space="preserve"> </t>
  </si>
  <si>
    <t xml:space="preserve">2018 Playoffs </t>
  </si>
  <si>
    <t xml:space="preserve">Home </t>
  </si>
  <si>
    <t xml:space="preserve">Road </t>
  </si>
  <si>
    <t xml:space="preserve">Wins  </t>
  </si>
  <si>
    <t>Losses</t>
  </si>
  <si>
    <t>Seed</t>
  </si>
  <si>
    <t>Rtg</t>
  </si>
  <si>
    <t xml:space="preserve">NL </t>
  </si>
  <si>
    <t xml:space="preserve">AL </t>
  </si>
  <si>
    <t xml:space="preserve">Home Rtg </t>
  </si>
  <si>
    <t>Away Rtg</t>
  </si>
  <si>
    <t>GW</t>
  </si>
  <si>
    <t>EGW</t>
  </si>
  <si>
    <t>Playoff Results</t>
  </si>
  <si>
    <t>NL/AL</t>
  </si>
  <si>
    <t>Playoff Results/Series Played</t>
  </si>
  <si>
    <t>Playoff Results/Series Wins</t>
  </si>
  <si>
    <t xml:space="preserve">AL/NL </t>
  </si>
  <si>
    <t>avg age</t>
  </si>
  <si>
    <t>NL</t>
  </si>
  <si>
    <t>AL</t>
  </si>
  <si>
    <t>BOS</t>
  </si>
  <si>
    <t>COL</t>
  </si>
  <si>
    <t>CHC</t>
  </si>
  <si>
    <t>ATL</t>
  </si>
  <si>
    <t>LAD</t>
  </si>
  <si>
    <t>MIL</t>
  </si>
  <si>
    <t>HOU</t>
  </si>
  <si>
    <t>CLE</t>
  </si>
  <si>
    <t>NYY</t>
  </si>
  <si>
    <t>OAK</t>
  </si>
  <si>
    <t>WAS</t>
  </si>
  <si>
    <t>ARZ</t>
  </si>
  <si>
    <t>MIN</t>
  </si>
  <si>
    <t>NYM</t>
  </si>
  <si>
    <t>SF</t>
  </si>
  <si>
    <t>TEX</t>
  </si>
  <si>
    <t>TOR</t>
  </si>
  <si>
    <t>BAL</t>
  </si>
  <si>
    <t>Dropped Starter</t>
  </si>
  <si>
    <t>Alex Wood</t>
  </si>
  <si>
    <t>NA</t>
  </si>
  <si>
    <t xml:space="preserve">Julio Tehran </t>
  </si>
  <si>
    <t xml:space="preserve">Cole Hamels </t>
  </si>
  <si>
    <t>STL</t>
  </si>
  <si>
    <t>PIT</t>
  </si>
  <si>
    <t>KC</t>
  </si>
  <si>
    <t>LAA</t>
  </si>
  <si>
    <t>DET</t>
  </si>
  <si>
    <t>CIN</t>
  </si>
  <si>
    <t>TB</t>
  </si>
  <si>
    <t>PHI</t>
  </si>
  <si>
    <t>CL ERA</t>
  </si>
  <si>
    <t>Clutch BA</t>
  </si>
  <si>
    <t>Home Team</t>
  </si>
  <si>
    <t>Away Team</t>
  </si>
  <si>
    <t xml:space="preserve">Games Played </t>
  </si>
  <si>
    <t xml:space="preserve">Fransisco Liriano </t>
  </si>
  <si>
    <t>Joba Chamberlain</t>
  </si>
  <si>
    <t>Ervin Santana</t>
  </si>
  <si>
    <t>JA Happ</t>
  </si>
  <si>
    <t xml:space="preserve">Brad Penny </t>
  </si>
  <si>
    <t>Drew Smyly</t>
  </si>
  <si>
    <t>Chad Billingsley</t>
  </si>
  <si>
    <t>Homer Bailey</t>
  </si>
  <si>
    <t>Jeff Niemann</t>
  </si>
  <si>
    <t xml:space="preserve">Scott Baker </t>
  </si>
  <si>
    <t>Chris Narveson</t>
  </si>
  <si>
    <t>Vince Worley</t>
  </si>
  <si>
    <t>Wade Davis</t>
  </si>
  <si>
    <t>Alexi Ogando</t>
  </si>
  <si>
    <t xml:space="preserve">Phil Hughes </t>
  </si>
  <si>
    <t xml:space="preserve">Tommy Hunter </t>
  </si>
  <si>
    <t>Nathan Eovaldi</t>
  </si>
  <si>
    <t>Jamie Garcia</t>
  </si>
  <si>
    <t xml:space="preserve">John Lackey </t>
  </si>
  <si>
    <t>Lance Mccullers Jr</t>
  </si>
  <si>
    <t xml:space="preserve">Trevor Bauer </t>
  </si>
  <si>
    <t>Colin McHugh</t>
  </si>
  <si>
    <t>Josh Tomlin</t>
  </si>
  <si>
    <t>Eduardo Rodriguez</t>
  </si>
  <si>
    <t xml:space="preserve">Jose Berrios </t>
  </si>
  <si>
    <t>Zack Godley</t>
  </si>
  <si>
    <t>Tyler Anderson</t>
  </si>
  <si>
    <t xml:space="preserve">Joe Niese </t>
  </si>
  <si>
    <t xml:space="preserve">Michael Wacha </t>
  </si>
  <si>
    <t>Danny Duffy</t>
  </si>
  <si>
    <t>Chris Capuano</t>
  </si>
  <si>
    <t xml:space="preserve">Rick Porcello </t>
  </si>
  <si>
    <t>Ubaldo Jimenez</t>
  </si>
  <si>
    <t>Drew Pomeranz</t>
  </si>
  <si>
    <t>Danny Salazar</t>
  </si>
  <si>
    <t xml:space="preserve">Mike Friers </t>
  </si>
  <si>
    <t xml:space="preserve">Colby Lewis </t>
  </si>
  <si>
    <t xml:space="preserve">Alex Wood </t>
  </si>
  <si>
    <t xml:space="preserve">NA </t>
  </si>
  <si>
    <t>Tanner Roark</t>
  </si>
  <si>
    <t>Josh Hammel</t>
  </si>
  <si>
    <t>Kevin Gaussman</t>
  </si>
  <si>
    <t xml:space="preserve">Hector Santiago </t>
  </si>
  <si>
    <t>Justin Masterson</t>
  </si>
  <si>
    <t>Ryan Dempster</t>
  </si>
  <si>
    <t>Chris Archer</t>
  </si>
  <si>
    <t>PPER</t>
  </si>
  <si>
    <t>DS OPS</t>
  </si>
  <si>
    <t>Relief OPS</t>
  </si>
  <si>
    <t xml:space="preserve">Difference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</si>
  <si>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</si>
  <si>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</si>
  <si>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</si>
  <si>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</si>
  <si>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</si>
  <si>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</si>
  <si>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</si>
  <si>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</si>
  <si>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</si>
  <si>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</si>
  <si>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</si>
  <si>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</si>
  <si>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</si>
  <si>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</si>
  <si>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</si>
  <si>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</si>
  <si>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</si>
  <si>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</si>
  <si>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</si>
  <si>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</si>
  <si>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</si>
  <si>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</si>
  <si>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</si>
  <si>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</si>
  <si>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#1 St ERA</t>
  </si>
  <si>
    <t xml:space="preserve">#2 St ERA </t>
  </si>
  <si>
    <t xml:space="preserve">#3 St ERA </t>
  </si>
  <si>
    <t>Averages</t>
  </si>
  <si>
    <t>Avg ERA 2</t>
  </si>
  <si>
    <t>Avg ERA 3</t>
  </si>
  <si>
    <t>RESIDUAL OUTPUT</t>
  </si>
  <si>
    <t>Observation</t>
  </si>
  <si>
    <t>Predicted PPER</t>
  </si>
  <si>
    <t>Residuals</t>
  </si>
  <si>
    <t>CS %</t>
  </si>
  <si>
    <t>Errors</t>
  </si>
  <si>
    <t>Prediction</t>
  </si>
  <si>
    <t>Atlanta Braves</t>
  </si>
  <si>
    <t>LA Dodgers</t>
  </si>
  <si>
    <t>Milwalkee Brewers</t>
  </si>
  <si>
    <t xml:space="preserve">Washington Nationals </t>
  </si>
  <si>
    <t>NY Yankees</t>
  </si>
  <si>
    <t>#2 St ERA</t>
  </si>
  <si>
    <t>Run Diff</t>
  </si>
  <si>
    <t>BA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</si>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</sst>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.000"/>
    <numFmt numFmtId="166" formatCode="0.0000"/>
  </numFmts>
  <fonts count="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 applyFill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left"/>
    </xf>
    <xf numFmtId="0" fontId="0" fillId="2" borderId="5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Continuous"/>
    </xf>
    <xf numFmtId="0" fontId="0" fillId="9" borderId="0" xfId="0" applyFill="1" applyBorder="1" applyAlignment="1"/>
    <xf numFmtId="0" fontId="0" fillId="9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/>
    <xf numFmtId="0" fontId="1" fillId="0" borderId="0" xfId="0" applyFont="1" applyFill="1" applyBorder="1" applyAlignment="1">
      <alignment horizontal="center"/>
    </xf>
    <xf numFmtId="1" fontId="0" fillId="8" borderId="5" xfId="0" applyNumberFormat="1" applyFill="1" applyBorder="1" applyAlignment="1">
      <alignment horizontal="center"/>
    </xf>
    <xf numFmtId="0" fontId="0" fillId="11" borderId="1" xfId="0" applyFill="1" applyBorder="1" applyAlignment="1"/>
    <xf numFmtId="0" fontId="3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0" xfId="0" applyBorder="1"/>
    <xf numFmtId="0" fontId="0" fillId="0" borderId="16" xfId="0" applyBorder="1"/>
    <xf numFmtId="0" fontId="1" fillId="0" borderId="17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18" xfId="0" applyFill="1" applyBorder="1" applyAlignment="1"/>
    <xf numFmtId="0" fontId="1" fillId="0" borderId="1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21" xfId="0" applyBorder="1"/>
    <xf numFmtId="0" fontId="0" fillId="11" borderId="5" xfId="0" applyFill="1" applyBorder="1" applyAlignment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8E04-345D-DF4D-981A-81F0AAD6D0FD}">
  <dimension ref="A1:V24"/>
  <sheetViews>
    <sheetView workbookViewId="0">
      <selection activeCell="E18" sqref="E18"/>
    </sheetView>
  </sheetViews>
  <sheetFormatPr baseColWidth="10" defaultRowHeight="16"/>
  <cols>
    <col min="1" max="1" width="5.6640625" style="1" customWidth="1"/>
    <col min="2" max="2" width="20.33203125" customWidth="1"/>
    <col min="3" max="4" width="6.83203125" style="1" customWidth="1"/>
    <col min="5" max="5" width="10" style="1" customWidth="1"/>
    <col min="6" max="6" width="19.5" customWidth="1"/>
    <col min="7" max="8" width="6.83203125" style="1" customWidth="1"/>
    <col min="9" max="9" width="19" customWidth="1"/>
    <col min="10" max="11" width="6.83203125" style="1" customWidth="1"/>
    <col min="12" max="12" width="17.33203125" customWidth="1"/>
    <col min="13" max="14" width="6.83203125" style="1" customWidth="1"/>
    <col min="15" max="15" width="16" customWidth="1"/>
    <col min="16" max="17" width="6.83203125" style="1" customWidth="1"/>
    <col min="18" max="18" width="11.33203125" style="5" customWidth="1"/>
    <col min="19" max="19" width="12.5" style="5" customWidth="1"/>
    <col min="20" max="20" width="8.6640625" style="5" customWidth="1"/>
    <col min="21" max="21" width="8.5" style="5" customWidth="1"/>
    <col min="22" max="22" width="8" style="1" customWidth="1"/>
  </cols>
  <sheetData>
    <row r="1" spans="1:22">
      <c r="A1" s="80" t="s">
        <v>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>
      <c r="A2" s="2" t="s">
        <v>1</v>
      </c>
      <c r="B2" s="2" t="s">
        <v>0</v>
      </c>
      <c r="C2" s="2" t="s">
        <v>21</v>
      </c>
      <c r="D2" s="2" t="s">
        <v>2</v>
      </c>
      <c r="E2" s="2" t="s">
        <v>5</v>
      </c>
      <c r="F2" s="2" t="s">
        <v>7</v>
      </c>
      <c r="G2" s="2" t="s">
        <v>34</v>
      </c>
      <c r="H2" s="2" t="s">
        <v>8</v>
      </c>
      <c r="I2" s="2" t="s">
        <v>9</v>
      </c>
      <c r="J2" s="2" t="s">
        <v>35</v>
      </c>
      <c r="K2" s="2" t="s">
        <v>10</v>
      </c>
      <c r="L2" s="2" t="s">
        <v>17</v>
      </c>
      <c r="M2" s="2" t="s">
        <v>36</v>
      </c>
      <c r="N2" s="2" t="s">
        <v>18</v>
      </c>
      <c r="O2" s="2" t="s">
        <v>29</v>
      </c>
      <c r="P2" s="2" t="s">
        <v>37</v>
      </c>
      <c r="Q2" s="2" t="s">
        <v>38</v>
      </c>
      <c r="R2" s="4" t="s">
        <v>39</v>
      </c>
      <c r="S2" s="4" t="s">
        <v>40</v>
      </c>
      <c r="T2" s="4" t="s">
        <v>41</v>
      </c>
      <c r="U2" s="4" t="s">
        <v>42</v>
      </c>
      <c r="V2" s="4" t="s">
        <v>112</v>
      </c>
    </row>
    <row r="3" spans="1:22">
      <c r="A3" s="1">
        <v>2018</v>
      </c>
      <c r="B3" t="s">
        <v>11</v>
      </c>
      <c r="C3" s="3">
        <v>92</v>
      </c>
      <c r="D3" s="3">
        <v>2</v>
      </c>
      <c r="E3" s="3">
        <v>2</v>
      </c>
      <c r="F3" t="s">
        <v>12</v>
      </c>
      <c r="G3" s="3">
        <v>90</v>
      </c>
      <c r="H3" s="3">
        <v>3</v>
      </c>
      <c r="I3" t="s">
        <v>13</v>
      </c>
      <c r="J3" s="3">
        <v>96</v>
      </c>
      <c r="K3" s="3">
        <v>1</v>
      </c>
      <c r="M3" s="3"/>
      <c r="N3" s="3"/>
      <c r="P3" s="3"/>
      <c r="Q3" s="3"/>
      <c r="R3" s="5">
        <f t="shared" ref="R3:R24" si="0">SUM(G3,J3,M3,P3)/E3</f>
        <v>93</v>
      </c>
      <c r="S3" s="5">
        <f t="shared" ref="S3:S24" si="1">SUM(H3,K3,N3,Q3)/E3</f>
        <v>2</v>
      </c>
      <c r="T3" s="5">
        <f t="shared" ref="T3:T24" si="2">R3-C3</f>
        <v>1</v>
      </c>
      <c r="U3" s="5">
        <f t="shared" ref="U3:U24" si="3">D3-S3</f>
        <v>0</v>
      </c>
      <c r="V3" s="5">
        <f t="shared" ref="V3:V24" si="4">(T3+U3)/2+E3</f>
        <v>2.5</v>
      </c>
    </row>
    <row r="4" spans="1:22">
      <c r="A4" s="1">
        <v>2017</v>
      </c>
      <c r="B4" t="s">
        <v>6</v>
      </c>
      <c r="C4" s="3">
        <v>92</v>
      </c>
      <c r="D4" s="3">
        <v>3</v>
      </c>
      <c r="E4" s="3">
        <v>1</v>
      </c>
      <c r="F4" t="s">
        <v>22</v>
      </c>
      <c r="G4" s="3">
        <v>97</v>
      </c>
      <c r="H4" s="3">
        <v>2</v>
      </c>
      <c r="J4" s="3"/>
      <c r="K4" s="3"/>
      <c r="M4" s="3"/>
      <c r="N4" s="3"/>
      <c r="P4" s="3"/>
      <c r="Q4" s="3"/>
      <c r="R4" s="5">
        <f t="shared" si="0"/>
        <v>97</v>
      </c>
      <c r="S4" s="5">
        <f t="shared" si="1"/>
        <v>2</v>
      </c>
      <c r="T4" s="5">
        <f t="shared" si="2"/>
        <v>5</v>
      </c>
      <c r="U4" s="5">
        <f t="shared" si="3"/>
        <v>1</v>
      </c>
      <c r="V4" s="5">
        <f t="shared" si="4"/>
        <v>4</v>
      </c>
    </row>
    <row r="5" spans="1:22">
      <c r="A5" s="1">
        <v>2017</v>
      </c>
      <c r="B5" s="7" t="s">
        <v>14</v>
      </c>
      <c r="C5" s="3">
        <v>101</v>
      </c>
      <c r="D5" s="3">
        <v>2</v>
      </c>
      <c r="E5" s="3">
        <v>3</v>
      </c>
      <c r="F5" t="s">
        <v>15</v>
      </c>
      <c r="G5" s="3">
        <v>93</v>
      </c>
      <c r="H5" s="3">
        <v>3</v>
      </c>
      <c r="I5" t="s">
        <v>16</v>
      </c>
      <c r="J5" s="3">
        <v>91</v>
      </c>
      <c r="K5" s="3">
        <v>4</v>
      </c>
      <c r="L5" t="s">
        <v>11</v>
      </c>
      <c r="M5" s="3">
        <v>104</v>
      </c>
      <c r="N5" s="3">
        <v>1</v>
      </c>
      <c r="P5" s="3"/>
      <c r="Q5" s="3"/>
      <c r="R5" s="5">
        <f t="shared" si="0"/>
        <v>96</v>
      </c>
      <c r="S5" s="5">
        <f t="shared" si="1"/>
        <v>2.6666666666666665</v>
      </c>
      <c r="T5" s="5">
        <f t="shared" si="2"/>
        <v>-5</v>
      </c>
      <c r="U5" s="5">
        <f t="shared" si="3"/>
        <v>-0.66666666666666652</v>
      </c>
      <c r="V5" s="5">
        <f t="shared" si="4"/>
        <v>0.16666666666666696</v>
      </c>
    </row>
    <row r="6" spans="1:22">
      <c r="A6" s="1">
        <v>2017</v>
      </c>
      <c r="B6" t="s">
        <v>16</v>
      </c>
      <c r="C6" s="3">
        <v>91</v>
      </c>
      <c r="D6" s="3">
        <v>4</v>
      </c>
      <c r="E6" s="3">
        <v>2</v>
      </c>
      <c r="F6" t="s">
        <v>19</v>
      </c>
      <c r="G6" s="3">
        <v>85</v>
      </c>
      <c r="H6" s="3">
        <v>5</v>
      </c>
      <c r="I6" t="s">
        <v>20</v>
      </c>
      <c r="J6" s="3">
        <v>102</v>
      </c>
      <c r="K6" s="3">
        <v>1</v>
      </c>
      <c r="M6" s="3"/>
      <c r="N6" s="3"/>
      <c r="P6" s="3"/>
      <c r="Q6" s="3"/>
      <c r="R6" s="5">
        <f t="shared" si="0"/>
        <v>93.5</v>
      </c>
      <c r="S6" s="5">
        <f t="shared" si="1"/>
        <v>3</v>
      </c>
      <c r="T6" s="5">
        <f t="shared" si="2"/>
        <v>2.5</v>
      </c>
      <c r="U6" s="5">
        <f t="shared" si="3"/>
        <v>1</v>
      </c>
      <c r="V6" s="5">
        <f t="shared" si="4"/>
        <v>3.75</v>
      </c>
    </row>
    <row r="7" spans="1:22">
      <c r="A7" s="1">
        <v>2016</v>
      </c>
      <c r="B7" t="s">
        <v>11</v>
      </c>
      <c r="C7" s="3">
        <v>91</v>
      </c>
      <c r="D7" s="3">
        <v>3</v>
      </c>
      <c r="E7" s="3">
        <v>1</v>
      </c>
      <c r="F7" t="s">
        <v>22</v>
      </c>
      <c r="G7" s="3">
        <v>95</v>
      </c>
      <c r="H7" s="3">
        <v>2</v>
      </c>
      <c r="J7" s="3"/>
      <c r="K7" s="3"/>
      <c r="M7" s="3"/>
      <c r="N7" s="3"/>
      <c r="P7" s="3"/>
      <c r="Q7" s="3"/>
      <c r="R7" s="5">
        <f t="shared" si="0"/>
        <v>95</v>
      </c>
      <c r="S7" s="5">
        <f t="shared" si="1"/>
        <v>2</v>
      </c>
      <c r="T7" s="5">
        <f t="shared" si="2"/>
        <v>4</v>
      </c>
      <c r="U7" s="5">
        <f t="shared" si="3"/>
        <v>1</v>
      </c>
      <c r="V7" s="5">
        <f t="shared" si="4"/>
        <v>3.5</v>
      </c>
    </row>
    <row r="8" spans="1:22">
      <c r="A8" s="1">
        <v>2016</v>
      </c>
      <c r="B8" t="s">
        <v>23</v>
      </c>
      <c r="C8" s="3">
        <v>89</v>
      </c>
      <c r="D8" s="3">
        <v>4</v>
      </c>
      <c r="E8" s="3">
        <v>2</v>
      </c>
      <c r="F8" t="s">
        <v>24</v>
      </c>
      <c r="G8" s="3">
        <v>89</v>
      </c>
      <c r="H8" s="3">
        <v>5</v>
      </c>
      <c r="I8" t="s">
        <v>25</v>
      </c>
      <c r="J8" s="3">
        <v>95</v>
      </c>
      <c r="K8" s="3">
        <v>1</v>
      </c>
      <c r="M8" s="3"/>
      <c r="N8" s="3"/>
      <c r="P8" s="3"/>
      <c r="Q8" s="3"/>
      <c r="R8" s="5">
        <f t="shared" si="0"/>
        <v>92</v>
      </c>
      <c r="S8" s="5">
        <f t="shared" si="1"/>
        <v>3</v>
      </c>
      <c r="T8" s="5">
        <f t="shared" si="2"/>
        <v>3</v>
      </c>
      <c r="U8" s="5">
        <f t="shared" si="3"/>
        <v>1</v>
      </c>
      <c r="V8" s="5">
        <f t="shared" si="4"/>
        <v>4</v>
      </c>
    </row>
    <row r="9" spans="1:22">
      <c r="A9" s="1">
        <v>2015</v>
      </c>
      <c r="B9" t="s">
        <v>6</v>
      </c>
      <c r="C9" s="3">
        <v>97</v>
      </c>
      <c r="D9" s="3">
        <v>5</v>
      </c>
      <c r="E9" s="3">
        <v>2</v>
      </c>
      <c r="F9" t="s">
        <v>27</v>
      </c>
      <c r="G9" s="3">
        <v>98</v>
      </c>
      <c r="H9" s="3">
        <v>4</v>
      </c>
      <c r="I9" t="s">
        <v>28</v>
      </c>
      <c r="J9" s="3">
        <v>100</v>
      </c>
      <c r="K9" s="3">
        <v>1</v>
      </c>
      <c r="M9" s="3"/>
      <c r="N9" s="3"/>
      <c r="P9" s="3"/>
      <c r="Q9" s="3"/>
      <c r="R9" s="5">
        <f t="shared" si="0"/>
        <v>99</v>
      </c>
      <c r="S9" s="5">
        <f t="shared" si="1"/>
        <v>2.5</v>
      </c>
      <c r="T9" s="5">
        <f t="shared" si="2"/>
        <v>2</v>
      </c>
      <c r="U9" s="5">
        <f t="shared" si="3"/>
        <v>2.5</v>
      </c>
      <c r="V9" s="5">
        <f t="shared" si="4"/>
        <v>4.25</v>
      </c>
    </row>
    <row r="10" spans="1:22">
      <c r="A10" s="1">
        <v>2015</v>
      </c>
      <c r="B10" t="s">
        <v>26</v>
      </c>
      <c r="C10" s="3">
        <v>90</v>
      </c>
      <c r="D10" s="3">
        <v>3</v>
      </c>
      <c r="E10" s="3">
        <v>2</v>
      </c>
      <c r="F10" t="s">
        <v>11</v>
      </c>
      <c r="G10" s="3">
        <v>92</v>
      </c>
      <c r="H10" s="3">
        <v>2</v>
      </c>
      <c r="I10" t="s">
        <v>6</v>
      </c>
      <c r="J10" s="3">
        <v>97</v>
      </c>
      <c r="K10" s="3">
        <v>5</v>
      </c>
      <c r="M10" s="3"/>
      <c r="N10" s="3"/>
      <c r="P10" s="3"/>
      <c r="Q10" s="3"/>
      <c r="R10" s="5">
        <f t="shared" si="0"/>
        <v>94.5</v>
      </c>
      <c r="S10" s="5">
        <f t="shared" si="1"/>
        <v>3.5</v>
      </c>
      <c r="T10" s="5">
        <f t="shared" si="2"/>
        <v>4.5</v>
      </c>
      <c r="U10" s="5">
        <f t="shared" si="3"/>
        <v>-0.5</v>
      </c>
      <c r="V10" s="5">
        <f t="shared" si="4"/>
        <v>4</v>
      </c>
    </row>
    <row r="11" spans="1:22">
      <c r="A11" s="1">
        <v>2014</v>
      </c>
      <c r="B11" t="s">
        <v>31</v>
      </c>
      <c r="C11" s="3">
        <v>89</v>
      </c>
      <c r="D11" s="3">
        <v>4</v>
      </c>
      <c r="E11" s="3">
        <v>3</v>
      </c>
      <c r="F11" t="s">
        <v>32</v>
      </c>
      <c r="G11" s="3">
        <v>88</v>
      </c>
      <c r="H11" s="3">
        <v>5</v>
      </c>
      <c r="I11" t="s">
        <v>33</v>
      </c>
      <c r="J11" s="3">
        <v>98</v>
      </c>
      <c r="K11" s="3">
        <v>1</v>
      </c>
      <c r="L11" t="s">
        <v>24</v>
      </c>
      <c r="M11" s="3">
        <v>96</v>
      </c>
      <c r="N11" s="3">
        <v>2</v>
      </c>
      <c r="P11" s="3"/>
      <c r="Q11" s="3"/>
      <c r="R11" s="5">
        <f t="shared" si="0"/>
        <v>94</v>
      </c>
      <c r="S11" s="5">
        <f t="shared" si="1"/>
        <v>2.6666666666666665</v>
      </c>
      <c r="T11" s="5">
        <f t="shared" si="2"/>
        <v>5</v>
      </c>
      <c r="U11" s="5">
        <f t="shared" si="3"/>
        <v>1.3333333333333335</v>
      </c>
      <c r="V11" s="5">
        <f t="shared" si="4"/>
        <v>6.166666666666667</v>
      </c>
    </row>
    <row r="12" spans="1:22">
      <c r="A12" s="1">
        <v>2014</v>
      </c>
      <c r="B12" t="s">
        <v>30</v>
      </c>
      <c r="C12" s="3">
        <v>88</v>
      </c>
      <c r="D12" s="3">
        <v>5</v>
      </c>
      <c r="E12" s="3">
        <v>4</v>
      </c>
      <c r="F12" t="s">
        <v>27</v>
      </c>
      <c r="G12" s="3">
        <v>88</v>
      </c>
      <c r="H12" s="3">
        <v>4</v>
      </c>
      <c r="I12" t="s">
        <v>22</v>
      </c>
      <c r="J12" s="3">
        <v>96</v>
      </c>
      <c r="K12" s="3">
        <v>1</v>
      </c>
      <c r="L12" t="s">
        <v>28</v>
      </c>
      <c r="M12" s="3">
        <v>90</v>
      </c>
      <c r="N12" s="3">
        <v>3</v>
      </c>
      <c r="O12" t="s">
        <v>31</v>
      </c>
      <c r="P12" s="3">
        <v>89</v>
      </c>
      <c r="Q12" s="3">
        <v>4</v>
      </c>
      <c r="R12" s="5">
        <f t="shared" si="0"/>
        <v>90.75</v>
      </c>
      <c r="S12" s="5">
        <f t="shared" si="1"/>
        <v>3</v>
      </c>
      <c r="T12" s="5">
        <f t="shared" si="2"/>
        <v>2.75</v>
      </c>
      <c r="U12" s="5">
        <f t="shared" si="3"/>
        <v>2</v>
      </c>
      <c r="V12" s="5">
        <f t="shared" si="4"/>
        <v>6.375</v>
      </c>
    </row>
    <row r="13" spans="1:22">
      <c r="A13" s="1">
        <v>2014</v>
      </c>
      <c r="B13" t="s">
        <v>28</v>
      </c>
      <c r="C13" s="3">
        <v>90</v>
      </c>
      <c r="D13" s="3">
        <v>3</v>
      </c>
      <c r="E13" s="3">
        <v>1</v>
      </c>
      <c r="F13" t="s">
        <v>11</v>
      </c>
      <c r="G13" s="3">
        <v>94</v>
      </c>
      <c r="H13" s="3">
        <v>2</v>
      </c>
      <c r="J13" s="3"/>
      <c r="K13" s="3"/>
      <c r="M13" s="3"/>
      <c r="N13" s="3"/>
      <c r="P13" s="3"/>
      <c r="Q13" s="3"/>
      <c r="R13" s="5">
        <f t="shared" si="0"/>
        <v>94</v>
      </c>
      <c r="S13" s="5">
        <f t="shared" si="1"/>
        <v>2</v>
      </c>
      <c r="T13" s="5">
        <f t="shared" si="2"/>
        <v>4</v>
      </c>
      <c r="U13" s="5">
        <f t="shared" si="3"/>
        <v>1</v>
      </c>
      <c r="V13" s="5">
        <f t="shared" si="4"/>
        <v>3.5</v>
      </c>
    </row>
    <row r="14" spans="1:22">
      <c r="A14" s="1">
        <v>2013</v>
      </c>
      <c r="B14" t="s">
        <v>43</v>
      </c>
      <c r="C14" s="3">
        <v>93</v>
      </c>
      <c r="D14" s="3">
        <v>3</v>
      </c>
      <c r="E14" s="3">
        <v>1</v>
      </c>
      <c r="F14" t="s">
        <v>32</v>
      </c>
      <c r="G14" s="3">
        <v>96</v>
      </c>
      <c r="H14" s="3">
        <v>2</v>
      </c>
      <c r="J14" s="3"/>
      <c r="K14" s="3"/>
      <c r="M14" s="3"/>
      <c r="N14" s="3"/>
      <c r="P14" s="3"/>
      <c r="Q14" s="3"/>
      <c r="R14" s="5">
        <f t="shared" si="0"/>
        <v>96</v>
      </c>
      <c r="S14" s="5">
        <f t="shared" si="1"/>
        <v>2</v>
      </c>
      <c r="T14" s="5">
        <f t="shared" si="2"/>
        <v>3</v>
      </c>
      <c r="U14" s="5">
        <f t="shared" si="3"/>
        <v>1</v>
      </c>
      <c r="V14" s="5">
        <f t="shared" si="4"/>
        <v>3</v>
      </c>
    </row>
    <row r="15" spans="1:22">
      <c r="A15" s="1">
        <v>2013</v>
      </c>
      <c r="B15" t="s">
        <v>11</v>
      </c>
      <c r="C15" s="3">
        <v>92</v>
      </c>
      <c r="D15" s="3">
        <v>3</v>
      </c>
      <c r="E15" s="3">
        <v>1</v>
      </c>
      <c r="F15" t="s">
        <v>12</v>
      </c>
      <c r="G15" s="3">
        <v>96</v>
      </c>
      <c r="H15" s="3">
        <v>2</v>
      </c>
      <c r="J15" s="3"/>
      <c r="K15" s="3"/>
      <c r="M15" s="3"/>
      <c r="N15" s="3"/>
      <c r="P15" s="3"/>
      <c r="Q15" s="3"/>
      <c r="R15" s="5">
        <f t="shared" si="0"/>
        <v>96</v>
      </c>
      <c r="S15" s="5">
        <f t="shared" si="1"/>
        <v>2</v>
      </c>
      <c r="T15" s="5">
        <f t="shared" si="2"/>
        <v>4</v>
      </c>
      <c r="U15" s="5">
        <f t="shared" si="3"/>
        <v>1</v>
      </c>
      <c r="V15" s="5">
        <f t="shared" si="4"/>
        <v>3.5</v>
      </c>
    </row>
    <row r="16" spans="1:22">
      <c r="A16" s="1">
        <v>2012</v>
      </c>
      <c r="B16" t="s">
        <v>43</v>
      </c>
      <c r="C16" s="3">
        <v>88</v>
      </c>
      <c r="D16" s="3">
        <v>3</v>
      </c>
      <c r="E16" s="3">
        <v>2</v>
      </c>
      <c r="F16" t="s">
        <v>32</v>
      </c>
      <c r="G16" s="3">
        <v>94</v>
      </c>
      <c r="H16" s="3">
        <v>2</v>
      </c>
      <c r="I16" t="s">
        <v>16</v>
      </c>
      <c r="J16" s="3">
        <v>95</v>
      </c>
      <c r="K16" s="3">
        <v>1</v>
      </c>
      <c r="M16" s="3"/>
      <c r="N16" s="3"/>
      <c r="P16" s="3"/>
      <c r="Q16" s="3"/>
      <c r="R16" s="5">
        <f t="shared" si="0"/>
        <v>94.5</v>
      </c>
      <c r="S16" s="5">
        <f t="shared" si="1"/>
        <v>1.5</v>
      </c>
      <c r="T16" s="5">
        <f t="shared" si="2"/>
        <v>6.5</v>
      </c>
      <c r="U16" s="5">
        <f t="shared" si="3"/>
        <v>1.5</v>
      </c>
      <c r="V16" s="5">
        <f t="shared" si="4"/>
        <v>6</v>
      </c>
    </row>
    <row r="17" spans="1:22">
      <c r="A17" s="1">
        <v>2012</v>
      </c>
      <c r="B17" s="7" t="s">
        <v>30</v>
      </c>
      <c r="C17" s="3">
        <v>94</v>
      </c>
      <c r="D17" s="3">
        <v>3</v>
      </c>
      <c r="E17" s="3">
        <v>3</v>
      </c>
      <c r="F17" t="s">
        <v>44</v>
      </c>
      <c r="G17" s="3">
        <v>97</v>
      </c>
      <c r="H17" s="3">
        <v>2</v>
      </c>
      <c r="I17" t="s">
        <v>28</v>
      </c>
      <c r="J17" s="3">
        <v>88</v>
      </c>
      <c r="K17" s="3">
        <v>5</v>
      </c>
      <c r="L17" t="s">
        <v>43</v>
      </c>
      <c r="M17" s="3">
        <v>88</v>
      </c>
      <c r="N17" s="3">
        <v>3</v>
      </c>
      <c r="P17" s="3"/>
      <c r="Q17" s="3"/>
      <c r="R17" s="5">
        <f t="shared" si="0"/>
        <v>91</v>
      </c>
      <c r="S17" s="5">
        <f t="shared" si="1"/>
        <v>3.3333333333333335</v>
      </c>
      <c r="T17" s="5">
        <f t="shared" si="2"/>
        <v>-3</v>
      </c>
      <c r="U17" s="5">
        <f t="shared" si="3"/>
        <v>-0.33333333333333348</v>
      </c>
      <c r="V17" s="5">
        <f t="shared" si="4"/>
        <v>1.3333333333333333</v>
      </c>
    </row>
    <row r="18" spans="1:22">
      <c r="A18" s="1">
        <v>2012</v>
      </c>
      <c r="B18" t="s">
        <v>28</v>
      </c>
      <c r="C18" s="3">
        <v>88</v>
      </c>
      <c r="D18" s="3">
        <v>5</v>
      </c>
      <c r="E18" s="3">
        <v>2</v>
      </c>
      <c r="F18" t="s">
        <v>12</v>
      </c>
      <c r="G18" s="3">
        <v>94</v>
      </c>
      <c r="H18" s="3">
        <v>4</v>
      </c>
      <c r="I18" t="s">
        <v>22</v>
      </c>
      <c r="J18" s="3">
        <v>98</v>
      </c>
      <c r="K18" s="3">
        <v>1</v>
      </c>
      <c r="M18" s="3"/>
      <c r="N18" s="3"/>
      <c r="P18" s="3"/>
      <c r="Q18" s="3"/>
      <c r="R18" s="5">
        <f t="shared" si="0"/>
        <v>96</v>
      </c>
      <c r="S18" s="5">
        <f t="shared" si="1"/>
        <v>2.5</v>
      </c>
      <c r="T18" s="5">
        <f t="shared" si="2"/>
        <v>8</v>
      </c>
      <c r="U18" s="5">
        <f t="shared" si="3"/>
        <v>2.5</v>
      </c>
      <c r="V18" s="5">
        <f t="shared" si="4"/>
        <v>7.25</v>
      </c>
    </row>
    <row r="19" spans="1:22">
      <c r="A19" s="1">
        <v>2011</v>
      </c>
      <c r="B19" t="s">
        <v>43</v>
      </c>
      <c r="C19" s="3">
        <v>95</v>
      </c>
      <c r="D19" s="3">
        <v>3</v>
      </c>
      <c r="E19" s="3">
        <v>1</v>
      </c>
      <c r="F19" t="s">
        <v>16</v>
      </c>
      <c r="G19" s="3">
        <v>97</v>
      </c>
      <c r="H19" s="3">
        <v>1</v>
      </c>
      <c r="J19" s="3"/>
      <c r="K19" s="3"/>
      <c r="M19" s="3"/>
      <c r="N19" s="3"/>
      <c r="P19" s="3"/>
      <c r="Q19" s="3"/>
      <c r="R19" s="5">
        <f t="shared" si="0"/>
        <v>97</v>
      </c>
      <c r="S19" s="5">
        <f t="shared" si="1"/>
        <v>1</v>
      </c>
      <c r="T19" s="5">
        <f t="shared" si="2"/>
        <v>2</v>
      </c>
      <c r="U19" s="5">
        <f t="shared" si="3"/>
        <v>2</v>
      </c>
      <c r="V19" s="5">
        <f t="shared" si="4"/>
        <v>3</v>
      </c>
    </row>
    <row r="20" spans="1:22">
      <c r="A20" s="1">
        <v>2011</v>
      </c>
      <c r="B20" t="s">
        <v>28</v>
      </c>
      <c r="C20" s="3">
        <v>90</v>
      </c>
      <c r="D20" s="3">
        <v>4</v>
      </c>
      <c r="E20" s="3">
        <v>3</v>
      </c>
      <c r="F20" t="s">
        <v>45</v>
      </c>
      <c r="G20" s="3">
        <v>102</v>
      </c>
      <c r="H20" s="3">
        <v>1</v>
      </c>
      <c r="I20" t="s">
        <v>13</v>
      </c>
      <c r="J20" s="3">
        <v>96</v>
      </c>
      <c r="K20" s="3">
        <v>2</v>
      </c>
      <c r="L20" t="s">
        <v>25</v>
      </c>
      <c r="M20" s="3">
        <v>96</v>
      </c>
      <c r="N20" s="3">
        <v>2</v>
      </c>
      <c r="P20" s="3"/>
      <c r="Q20" s="3"/>
      <c r="R20" s="5">
        <f t="shared" si="0"/>
        <v>98</v>
      </c>
      <c r="S20" s="5">
        <f t="shared" si="1"/>
        <v>1.6666666666666667</v>
      </c>
      <c r="T20" s="5">
        <f t="shared" si="2"/>
        <v>8</v>
      </c>
      <c r="U20" s="5">
        <f t="shared" si="3"/>
        <v>2.333333333333333</v>
      </c>
      <c r="V20" s="5">
        <f t="shared" si="4"/>
        <v>8.1666666666666661</v>
      </c>
    </row>
    <row r="21" spans="1:22">
      <c r="A21" s="1">
        <v>2010</v>
      </c>
      <c r="B21" s="7" t="s">
        <v>16</v>
      </c>
      <c r="C21" s="3">
        <v>95</v>
      </c>
      <c r="D21" s="3">
        <v>4</v>
      </c>
      <c r="E21" s="3">
        <v>1</v>
      </c>
      <c r="F21" t="s">
        <v>19</v>
      </c>
      <c r="G21" s="3">
        <v>94</v>
      </c>
      <c r="H21" s="3">
        <v>1</v>
      </c>
      <c r="J21" s="3"/>
      <c r="K21" s="3"/>
      <c r="M21" s="3"/>
      <c r="N21" s="3"/>
      <c r="P21" s="3"/>
      <c r="Q21" s="3"/>
      <c r="R21" s="5">
        <f t="shared" si="0"/>
        <v>94</v>
      </c>
      <c r="S21" s="5">
        <f t="shared" si="1"/>
        <v>1</v>
      </c>
      <c r="T21" s="5">
        <f t="shared" si="2"/>
        <v>-1</v>
      </c>
      <c r="U21" s="5">
        <f t="shared" si="3"/>
        <v>3</v>
      </c>
      <c r="V21" s="5">
        <f t="shared" si="4"/>
        <v>2</v>
      </c>
    </row>
    <row r="22" spans="1:22">
      <c r="A22" s="1">
        <v>2010</v>
      </c>
      <c r="B22" s="7" t="s">
        <v>30</v>
      </c>
      <c r="C22" s="3">
        <v>92</v>
      </c>
      <c r="D22" s="3">
        <v>2</v>
      </c>
      <c r="E22" s="3">
        <v>3</v>
      </c>
      <c r="F22" t="s">
        <v>12</v>
      </c>
      <c r="G22" s="3">
        <v>91</v>
      </c>
      <c r="H22" s="3">
        <v>4</v>
      </c>
      <c r="I22" t="s">
        <v>47</v>
      </c>
      <c r="J22" s="3">
        <v>97</v>
      </c>
      <c r="K22" s="3">
        <v>1</v>
      </c>
      <c r="L22" t="s">
        <v>25</v>
      </c>
      <c r="M22" s="3">
        <v>90</v>
      </c>
      <c r="N22" s="3">
        <v>3</v>
      </c>
      <c r="P22" s="3"/>
      <c r="Q22" s="3"/>
      <c r="R22" s="5">
        <f t="shared" si="0"/>
        <v>92.666666666666671</v>
      </c>
      <c r="S22" s="5">
        <f t="shared" si="1"/>
        <v>2.6666666666666665</v>
      </c>
      <c r="T22" s="5">
        <f t="shared" si="2"/>
        <v>0.6666666666666714</v>
      </c>
      <c r="U22" s="5">
        <f t="shared" si="3"/>
        <v>-0.66666666666666652</v>
      </c>
      <c r="V22" s="5">
        <f t="shared" si="4"/>
        <v>3.0000000000000027</v>
      </c>
    </row>
    <row r="23" spans="1:22">
      <c r="A23" s="1">
        <v>2010</v>
      </c>
      <c r="B23" t="s">
        <v>46</v>
      </c>
      <c r="C23" s="3">
        <v>90</v>
      </c>
      <c r="D23" s="3">
        <v>3</v>
      </c>
      <c r="E23" s="3">
        <v>2</v>
      </c>
      <c r="F23" t="s">
        <v>48</v>
      </c>
      <c r="G23" s="3">
        <v>96</v>
      </c>
      <c r="H23" s="3">
        <v>2</v>
      </c>
      <c r="I23" t="s">
        <v>16</v>
      </c>
      <c r="J23" s="3">
        <v>95</v>
      </c>
      <c r="K23" s="3">
        <v>4</v>
      </c>
      <c r="M23" s="3"/>
      <c r="N23" s="3"/>
      <c r="P23" s="3"/>
      <c r="Q23" s="3"/>
      <c r="R23" s="5">
        <f t="shared" si="0"/>
        <v>95.5</v>
      </c>
      <c r="S23" s="5">
        <f t="shared" si="1"/>
        <v>3</v>
      </c>
      <c r="T23" s="5">
        <f t="shared" si="2"/>
        <v>5.5</v>
      </c>
      <c r="U23" s="5">
        <f t="shared" si="3"/>
        <v>0</v>
      </c>
      <c r="V23" s="5">
        <f t="shared" si="4"/>
        <v>4.75</v>
      </c>
    </row>
    <row r="24" spans="1:22">
      <c r="A24" s="1">
        <v>2009</v>
      </c>
      <c r="B24" s="7" t="s">
        <v>47</v>
      </c>
      <c r="C24" s="3">
        <v>93</v>
      </c>
      <c r="D24" s="3">
        <v>2</v>
      </c>
      <c r="E24" s="3">
        <v>2</v>
      </c>
      <c r="F24" t="s">
        <v>4</v>
      </c>
      <c r="G24" s="3">
        <v>92</v>
      </c>
      <c r="H24" s="3">
        <v>3</v>
      </c>
      <c r="I24" t="s">
        <v>11</v>
      </c>
      <c r="J24" s="3">
        <v>95</v>
      </c>
      <c r="K24" s="3">
        <v>1</v>
      </c>
      <c r="M24" s="3"/>
      <c r="N24" s="3"/>
      <c r="P24" s="3"/>
      <c r="Q24" s="3"/>
      <c r="R24" s="5">
        <f t="shared" si="0"/>
        <v>93.5</v>
      </c>
      <c r="S24" s="5">
        <f t="shared" si="1"/>
        <v>2</v>
      </c>
      <c r="T24" s="5">
        <f t="shared" si="2"/>
        <v>0.5</v>
      </c>
      <c r="U24" s="5">
        <f t="shared" si="3"/>
        <v>0</v>
      </c>
      <c r="V24" s="5">
        <f t="shared" si="4"/>
        <v>2.25</v>
      </c>
    </row>
  </sheetData>
  <autoFilter ref="A2:V24" xr:uid="{006A23F7-72DE-1040-9C86-6C9C96739478}">
    <sortState xmlns:xlrd2="http://schemas.microsoft.com/office/spreadsheetml/2017/richdata2" ref="A3:V24">
      <sortCondition descending="1" ref="A2:A24"/>
    </sortState>
  </autoFilter>
  <mergeCells count="1">
    <mergeCell ref="A1:V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A1F-7999-F14E-ADD6-B85CBC2A08E5}">
  <dimension ref="A1:AA101"/>
  <sheetViews>
    <sheetView topLeftCell="E1" zoomScaleNormal="100" workbookViewId="0">
      <selection activeCell="R22" sqref="R22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38" customWidth="1"/>
    <col min="11" max="11" width="10.83203125" style="1" customWidth="1"/>
    <col min="12" max="14" width="10.83203125" style="13" customWidth="1"/>
    <col min="15" max="19" width="10.83203125" style="25" customWidth="1"/>
  </cols>
  <sheetData>
    <row r="1" spans="1:24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7" t="s">
        <v>269</v>
      </c>
      <c r="K1" s="36" t="s">
        <v>270</v>
      </c>
      <c r="L1" s="36" t="s">
        <v>296</v>
      </c>
      <c r="M1" s="36" t="s">
        <v>297</v>
      </c>
      <c r="N1" s="36" t="s">
        <v>301</v>
      </c>
      <c r="O1" s="36" t="s">
        <v>300</v>
      </c>
      <c r="Q1" s="44" t="s">
        <v>268</v>
      </c>
    </row>
    <row r="2" spans="1:24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38">
        <v>0</v>
      </c>
      <c r="K2" s="1">
        <v>0.68400000000000005</v>
      </c>
      <c r="L2" s="13">
        <v>2.57</v>
      </c>
      <c r="M2" s="13">
        <v>3.5</v>
      </c>
      <c r="N2" s="13">
        <v>3.3333333333333335</v>
      </c>
      <c r="O2" s="25">
        <v>3.0350000000000001</v>
      </c>
      <c r="Q2" s="45">
        <v>0.5101</v>
      </c>
      <c r="T2" s="13"/>
      <c r="U2" s="13"/>
    </row>
    <row r="3" spans="1:24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38">
        <v>0.755</v>
      </c>
      <c r="K3" s="1">
        <v>0.69</v>
      </c>
      <c r="L3" s="13">
        <v>2.62</v>
      </c>
      <c r="M3" s="13">
        <v>2.73</v>
      </c>
      <c r="N3" s="13">
        <v>2.7899999999999996</v>
      </c>
      <c r="O3" s="25">
        <v>2.6749999999999998</v>
      </c>
      <c r="Q3" s="45">
        <v>1.9300000000000001E-2</v>
      </c>
      <c r="S3" t="s">
        <v>272</v>
      </c>
    </row>
    <row r="4" spans="1:24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38">
        <v>0.72899999999999998</v>
      </c>
      <c r="K4" s="1">
        <v>0.70799999999999996</v>
      </c>
      <c r="L4" s="13">
        <v>2.83</v>
      </c>
      <c r="M4" s="13">
        <v>2.85</v>
      </c>
      <c r="N4" s="13">
        <v>3.1933333333333334</v>
      </c>
      <c r="O4" s="25">
        <v>2.84</v>
      </c>
      <c r="Q4" s="45">
        <v>-1</v>
      </c>
      <c r="S4"/>
    </row>
    <row r="5" spans="1:24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38">
        <v>0.78</v>
      </c>
      <c r="K5" s="1">
        <v>0.65800000000000003</v>
      </c>
      <c r="L5" s="13">
        <v>3.32</v>
      </c>
      <c r="M5" s="13">
        <v>3.44</v>
      </c>
      <c r="N5" s="13">
        <v>3.5966666666666662</v>
      </c>
      <c r="O5" s="25">
        <v>3.38</v>
      </c>
      <c r="Q5" s="45">
        <v>-0.53680000000000005</v>
      </c>
      <c r="S5" s="49" t="s">
        <v>273</v>
      </c>
      <c r="T5" s="49"/>
    </row>
    <row r="6" spans="1:24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38">
        <v>0</v>
      </c>
      <c r="K6" s="1">
        <v>0.74099999999999999</v>
      </c>
      <c r="L6" s="13">
        <v>2.85</v>
      </c>
      <c r="M6" s="13">
        <v>3.77</v>
      </c>
      <c r="N6" s="13">
        <v>3.6666666666666665</v>
      </c>
      <c r="O6" s="25">
        <v>3.31</v>
      </c>
      <c r="Q6" s="45">
        <v>4.4699999999999997E-2</v>
      </c>
      <c r="S6" s="46" t="s">
        <v>274</v>
      </c>
      <c r="T6" s="46">
        <v>0.49676021012177035</v>
      </c>
    </row>
    <row r="7" spans="1:24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38">
        <v>0.74299999999999999</v>
      </c>
      <c r="K7" s="1">
        <v>0.7</v>
      </c>
      <c r="L7" s="13">
        <v>2.11</v>
      </c>
      <c r="M7" s="13">
        <v>3.58</v>
      </c>
      <c r="N7" s="13">
        <v>3.17</v>
      </c>
      <c r="O7" s="25">
        <v>2.8449999999999998</v>
      </c>
      <c r="Q7" s="45">
        <v>4.0298999999999996</v>
      </c>
      <c r="S7" s="46" t="s">
        <v>275</v>
      </c>
      <c r="T7" s="46">
        <v>0.24677070636022541</v>
      </c>
    </row>
    <row r="8" spans="1:24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38">
        <v>0.52600000000000002</v>
      </c>
      <c r="K8" s="1">
        <v>0.63</v>
      </c>
      <c r="L8" s="13">
        <v>2.52</v>
      </c>
      <c r="M8" s="13">
        <v>2.88</v>
      </c>
      <c r="N8" s="13">
        <v>2.8433333333333337</v>
      </c>
      <c r="O8" s="25">
        <v>2.7</v>
      </c>
      <c r="Q8" s="45">
        <v>-0.1283</v>
      </c>
      <c r="S8" s="46" t="s">
        <v>276</v>
      </c>
      <c r="T8" s="46">
        <v>0.15416280585120196</v>
      </c>
    </row>
    <row r="9" spans="1:24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38">
        <v>0.49099999999999999</v>
      </c>
      <c r="K9" s="1">
        <v>0.77200000000000002</v>
      </c>
      <c r="L9" s="13">
        <v>2.89</v>
      </c>
      <c r="M9" s="13">
        <v>3.02</v>
      </c>
      <c r="N9" s="13">
        <v>3.0966666666666662</v>
      </c>
      <c r="O9" s="25">
        <v>2.9550000000000001</v>
      </c>
      <c r="Q9" s="45">
        <v>-1.3853</v>
      </c>
      <c r="S9" s="46" t="s">
        <v>277</v>
      </c>
      <c r="T9" s="46">
        <v>1.1881047623232783</v>
      </c>
    </row>
    <row r="10" spans="1:24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38">
        <v>0.61699999999999999</v>
      </c>
      <c r="K10" s="1">
        <v>0.66300000000000003</v>
      </c>
      <c r="L10" s="13">
        <v>2.69</v>
      </c>
      <c r="M10" s="13">
        <v>3.39</v>
      </c>
      <c r="N10" s="13">
        <v>3.2766666666666668</v>
      </c>
      <c r="O10" s="25">
        <v>3.04</v>
      </c>
      <c r="Q10" s="45">
        <v>-0.48920000000000002</v>
      </c>
      <c r="S10" s="47" t="s">
        <v>278</v>
      </c>
      <c r="T10" s="47">
        <v>94</v>
      </c>
    </row>
    <row r="11" spans="1:24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38">
        <v>0</v>
      </c>
      <c r="K11" s="1">
        <v>0.65800000000000003</v>
      </c>
      <c r="L11" s="13">
        <v>3.33</v>
      </c>
      <c r="M11" s="13">
        <v>3.59</v>
      </c>
      <c r="N11" s="13">
        <v>3.56</v>
      </c>
      <c r="O11" s="25">
        <v>3.46</v>
      </c>
      <c r="Q11" s="45">
        <v>-0.48449999999999999</v>
      </c>
      <c r="S11"/>
    </row>
    <row r="12" spans="1:24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38">
        <v>0.80100000000000005</v>
      </c>
      <c r="K12" s="1">
        <v>0.66</v>
      </c>
      <c r="L12" s="13">
        <v>2.31</v>
      </c>
      <c r="M12" s="13">
        <v>3.32</v>
      </c>
      <c r="N12" s="13">
        <v>3.1333333333333333</v>
      </c>
      <c r="O12" s="25">
        <v>2.8149999999999999</v>
      </c>
      <c r="Q12" s="45">
        <v>2.4718</v>
      </c>
      <c r="S12" t="s">
        <v>279</v>
      </c>
    </row>
    <row r="13" spans="1:24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38">
        <v>0</v>
      </c>
      <c r="K13" s="1">
        <v>0.73699999999999999</v>
      </c>
      <c r="L13" s="13">
        <v>2.5099999999999998</v>
      </c>
      <c r="M13" s="13">
        <v>2.52</v>
      </c>
      <c r="N13" s="13">
        <v>2.6633333333333331</v>
      </c>
      <c r="O13" s="25">
        <v>2.5149999999999997</v>
      </c>
      <c r="Q13" s="45">
        <v>-1.0958000000000001</v>
      </c>
      <c r="S13" s="48"/>
      <c r="T13" s="48" t="s">
        <v>284</v>
      </c>
      <c r="U13" s="48" t="s">
        <v>285</v>
      </c>
      <c r="V13" s="48" t="s">
        <v>286</v>
      </c>
      <c r="W13" s="48" t="s">
        <v>287</v>
      </c>
      <c r="X13" s="48" t="s">
        <v>288</v>
      </c>
    </row>
    <row r="14" spans="1:24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38">
        <v>0.97899999999999998</v>
      </c>
      <c r="K14" s="1">
        <v>0.68799999999999994</v>
      </c>
      <c r="L14" s="13">
        <v>3.03</v>
      </c>
      <c r="M14" s="13">
        <v>3.53</v>
      </c>
      <c r="N14" s="13">
        <v>3.5033333333333334</v>
      </c>
      <c r="O14" s="25">
        <v>3.28</v>
      </c>
      <c r="Q14" s="45">
        <v>-1.3765000000000001</v>
      </c>
      <c r="S14" s="46" t="s">
        <v>280</v>
      </c>
      <c r="T14" s="46">
        <v>10</v>
      </c>
      <c r="U14" s="46">
        <v>38.846792154133283</v>
      </c>
      <c r="V14" s="46">
        <v>3.8846792154133283</v>
      </c>
      <c r="W14" s="46">
        <v>3.0577584791379424</v>
      </c>
      <c r="X14" s="46">
        <v>2.3860328349216346E-3</v>
      </c>
    </row>
    <row r="15" spans="1:24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38">
        <v>0.54600000000000004</v>
      </c>
      <c r="K15" s="1">
        <v>0.69499999999999995</v>
      </c>
      <c r="L15" s="13">
        <v>2.89</v>
      </c>
      <c r="M15" s="13">
        <v>3.2</v>
      </c>
      <c r="N15" s="13">
        <v>3.1933333333333334</v>
      </c>
      <c r="O15" s="25">
        <v>3.0449999999999999</v>
      </c>
      <c r="Q15" s="45">
        <v>-0.40699999999999997</v>
      </c>
      <c r="S15" s="46" t="s">
        <v>281</v>
      </c>
      <c r="T15" s="46">
        <v>84</v>
      </c>
      <c r="U15" s="46">
        <v>118.57380580544131</v>
      </c>
      <c r="V15" s="46">
        <v>1.4115929262552538</v>
      </c>
      <c r="W15" s="46"/>
      <c r="X15" s="46"/>
    </row>
    <row r="16" spans="1:24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38">
        <v>0.91700000000000004</v>
      </c>
      <c r="K16" s="1">
        <v>0.72699999999999998</v>
      </c>
      <c r="L16" s="13">
        <v>3.67</v>
      </c>
      <c r="M16" s="13">
        <v>4.0999999999999996</v>
      </c>
      <c r="N16" s="13">
        <v>4.0533333333333337</v>
      </c>
      <c r="O16" s="25">
        <v>3.8849999999999998</v>
      </c>
      <c r="Q16" s="45">
        <v>-0.4713</v>
      </c>
      <c r="S16" s="47" t="s">
        <v>282</v>
      </c>
      <c r="T16" s="47">
        <v>94</v>
      </c>
      <c r="U16" s="47">
        <v>157.42059795957459</v>
      </c>
      <c r="V16" s="47"/>
      <c r="W16" s="47"/>
      <c r="X16" s="47"/>
    </row>
    <row r="17" spans="1:27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38">
        <v>0.81799999999999995</v>
      </c>
      <c r="K17" s="1">
        <v>0.63400000000000001</v>
      </c>
      <c r="L17" s="13">
        <v>2.25</v>
      </c>
      <c r="M17" s="13">
        <v>3.11</v>
      </c>
      <c r="N17" s="13">
        <v>2.8833333333333329</v>
      </c>
      <c r="O17" s="25">
        <v>2.6799999999999997</v>
      </c>
      <c r="Q17" s="45">
        <v>-0.14030000000000001</v>
      </c>
      <c r="S17"/>
    </row>
    <row r="18" spans="1:27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38">
        <v>0.63400000000000001</v>
      </c>
      <c r="K18" s="1">
        <v>0.71899999999999997</v>
      </c>
      <c r="L18" s="13">
        <v>2.9</v>
      </c>
      <c r="M18" s="13">
        <v>3</v>
      </c>
      <c r="N18" s="13">
        <v>3.0866666666666664</v>
      </c>
      <c r="O18" s="25">
        <v>2.95</v>
      </c>
      <c r="Q18" s="45">
        <v>1.5681</v>
      </c>
      <c r="S18" s="48"/>
      <c r="T18" s="48" t="s">
        <v>289</v>
      </c>
      <c r="U18" s="48" t="s">
        <v>277</v>
      </c>
      <c r="V18" s="48" t="s">
        <v>290</v>
      </c>
      <c r="W18" s="48" t="s">
        <v>291</v>
      </c>
      <c r="X18" s="48" t="s">
        <v>292</v>
      </c>
      <c r="Y18" s="48" t="s">
        <v>293</v>
      </c>
      <c r="Z18" s="48" t="s">
        <v>294</v>
      </c>
      <c r="AA18" s="48" t="s">
        <v>295</v>
      </c>
    </row>
    <row r="19" spans="1:27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38">
        <v>0.82299999999999995</v>
      </c>
      <c r="K19" s="1">
        <v>0.65700000000000003</v>
      </c>
      <c r="L19" s="13">
        <v>2.9</v>
      </c>
      <c r="M19" s="13">
        <v>3.32</v>
      </c>
      <c r="N19" s="13">
        <v>3.1999999999999997</v>
      </c>
      <c r="O19" s="25">
        <v>3.11</v>
      </c>
      <c r="Q19" s="45">
        <v>-0.91820000000000002</v>
      </c>
      <c r="S19" s="46" t="s">
        <v>283</v>
      </c>
      <c r="T19" s="46">
        <v>-3.726323817701819</v>
      </c>
      <c r="U19" s="46">
        <v>3.7058797116135698</v>
      </c>
      <c r="V19" s="46">
        <v>-1.0055166674795679</v>
      </c>
      <c r="W19" s="46">
        <v>0.31753591035152101</v>
      </c>
      <c r="X19" s="46">
        <v>-11.095872036865719</v>
      </c>
      <c r="Y19" s="46">
        <v>3.6432244014620814</v>
      </c>
      <c r="Z19" s="46">
        <v>-11.095872036865719</v>
      </c>
      <c r="AA19" s="46">
        <v>3.6432244014620814</v>
      </c>
    </row>
    <row r="20" spans="1:27">
      <c r="A20" s="1">
        <v>2017</v>
      </c>
      <c r="B20" s="1">
        <v>4</v>
      </c>
      <c r="C20" s="1" t="s">
        <v>185</v>
      </c>
      <c r="D20" s="24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3">
        <v>3.22</v>
      </c>
      <c r="J20" s="38">
        <v>0.65300000000000002</v>
      </c>
      <c r="K20" s="1">
        <v>0.621</v>
      </c>
      <c r="L20" s="13">
        <v>2.98</v>
      </c>
      <c r="M20" s="13">
        <v>3.69</v>
      </c>
      <c r="N20" s="13">
        <v>3.4633333333333334</v>
      </c>
      <c r="O20" s="25">
        <v>3.335</v>
      </c>
      <c r="Q20" s="45">
        <v>0.76870000000000005</v>
      </c>
      <c r="S20" s="46" t="s">
        <v>143</v>
      </c>
      <c r="T20" s="46">
        <v>-0.9431988084229167</v>
      </c>
      <c r="U20" s="46">
        <v>1.1304338815090025</v>
      </c>
      <c r="V20" s="46">
        <v>-0.83436884177945203</v>
      </c>
      <c r="W20" s="46">
        <v>0.40643977324032909</v>
      </c>
      <c r="X20" s="46">
        <v>-3.1911905530685933</v>
      </c>
      <c r="Y20" s="46">
        <v>1.3047929362227597</v>
      </c>
      <c r="Z20" s="46">
        <v>-3.1911905530685933</v>
      </c>
      <c r="AA20" s="46">
        <v>1.3047929362227597</v>
      </c>
    </row>
    <row r="21" spans="1:27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38">
        <v>0.60699999999999998</v>
      </c>
      <c r="K21" s="1">
        <v>0.752</v>
      </c>
      <c r="L21" s="13">
        <v>3.28</v>
      </c>
      <c r="M21" s="13">
        <v>4.5</v>
      </c>
      <c r="N21" s="13">
        <v>4.2833333333333332</v>
      </c>
      <c r="O21" s="25">
        <v>3.8899999999999997</v>
      </c>
      <c r="Q21" s="45">
        <v>-0.51759999999999995</v>
      </c>
      <c r="S21" s="46" t="s">
        <v>183</v>
      </c>
      <c r="T21" s="46">
        <v>8.7602563358647162E-2</v>
      </c>
      <c r="U21" s="46">
        <v>0.11344266309980904</v>
      </c>
      <c r="V21" s="46">
        <v>0.77221885457301676</v>
      </c>
      <c r="W21" s="46">
        <v>0.44215206227741632</v>
      </c>
      <c r="X21" s="46">
        <v>-0.13799061312910174</v>
      </c>
      <c r="Y21" s="46">
        <v>0.31319573984639604</v>
      </c>
      <c r="Z21" s="46">
        <v>-0.13799061312910174</v>
      </c>
      <c r="AA21" s="46">
        <v>0.31319573984639604</v>
      </c>
    </row>
    <row r="22" spans="1:27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38">
        <v>0</v>
      </c>
      <c r="K22" s="1">
        <v>0.64300000000000002</v>
      </c>
      <c r="L22" s="13">
        <v>2.13</v>
      </c>
      <c r="M22" s="13">
        <v>2.44</v>
      </c>
      <c r="N22" s="13">
        <v>2.5566666666666666</v>
      </c>
      <c r="O22" s="25">
        <v>2.2850000000000001</v>
      </c>
      <c r="Q22" s="45">
        <v>2.2656000000000001</v>
      </c>
      <c r="S22" s="46" t="s">
        <v>218</v>
      </c>
      <c r="T22" s="46">
        <v>23.801897761910062</v>
      </c>
      <c r="U22" s="46">
        <v>7.0569085643894276</v>
      </c>
      <c r="V22" s="46">
        <v>3.3728505257981096</v>
      </c>
      <c r="W22" s="46">
        <v>1.127019291097104E-3</v>
      </c>
      <c r="X22" s="46">
        <v>9.7684611718015688</v>
      </c>
      <c r="Y22" s="46">
        <v>37.835334352018556</v>
      </c>
      <c r="Z22" s="46">
        <v>9.7684611718015688</v>
      </c>
      <c r="AA22" s="46">
        <v>37.835334352018556</v>
      </c>
    </row>
    <row r="23" spans="1:27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38">
        <v>0</v>
      </c>
      <c r="K23" s="1">
        <v>0.67300000000000004</v>
      </c>
      <c r="L23" s="13">
        <v>2.83</v>
      </c>
      <c r="M23" s="13">
        <v>2.96</v>
      </c>
      <c r="N23" s="13">
        <v>3.0733333333333337</v>
      </c>
      <c r="O23" s="25">
        <v>2.895</v>
      </c>
      <c r="Q23" s="45">
        <v>-0.55740000000000001</v>
      </c>
      <c r="S23" s="46" t="s">
        <v>217</v>
      </c>
      <c r="T23" s="46">
        <v>-3.2752199766601072E-3</v>
      </c>
      <c r="U23" s="46">
        <v>0.15990029741289724</v>
      </c>
      <c r="V23" s="46">
        <v>-2.0482888585271228E-2</v>
      </c>
      <c r="W23" s="46">
        <v>0.98370673867843639</v>
      </c>
      <c r="X23" s="46">
        <v>-0.32125449716423865</v>
      </c>
      <c r="Y23" s="46">
        <v>0.31470405721091849</v>
      </c>
      <c r="Z23" s="46">
        <v>-0.32125449716423865</v>
      </c>
      <c r="AA23" s="46">
        <v>0.31470405721091849</v>
      </c>
    </row>
    <row r="24" spans="1:27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38">
        <v>0.67</v>
      </c>
      <c r="K24" s="1">
        <v>0.65200000000000002</v>
      </c>
      <c r="L24" s="13">
        <v>1.69</v>
      </c>
      <c r="M24" s="13">
        <v>3.39</v>
      </c>
      <c r="N24" s="13">
        <v>2.8533333333333335</v>
      </c>
      <c r="O24" s="25">
        <v>2.54</v>
      </c>
      <c r="Q24" s="45">
        <v>-0.30709999999999998</v>
      </c>
      <c r="S24" s="46" t="s">
        <v>269</v>
      </c>
      <c r="T24" s="46">
        <v>1.8544656937979984</v>
      </c>
      <c r="U24" s="46">
        <v>1.5457564950149103</v>
      </c>
      <c r="V24" s="46">
        <v>1.1997139910320158</v>
      </c>
      <c r="W24" s="46">
        <v>0.23362337364308994</v>
      </c>
      <c r="X24" s="46">
        <v>-1.2194406149791428</v>
      </c>
      <c r="Y24" s="46">
        <v>4.9283720025751396</v>
      </c>
      <c r="Z24" s="46">
        <v>-1.2194406149791428</v>
      </c>
      <c r="AA24" s="46">
        <v>4.9283720025751396</v>
      </c>
    </row>
    <row r="25" spans="1:27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38">
        <v>0</v>
      </c>
      <c r="K25" s="1">
        <v>0.68</v>
      </c>
      <c r="L25" s="13">
        <v>2.6</v>
      </c>
      <c r="M25" s="13">
        <v>3.04</v>
      </c>
      <c r="N25" s="13">
        <v>3.0133333333333336</v>
      </c>
      <c r="O25" s="25">
        <v>2.8200000000000003</v>
      </c>
      <c r="Q25" s="45">
        <v>-0.51160000000000005</v>
      </c>
      <c r="S25" s="46" t="s">
        <v>270</v>
      </c>
      <c r="T25" s="46">
        <v>-6.9983120905423641</v>
      </c>
      <c r="U25" s="46">
        <v>4.0374065166163033</v>
      </c>
      <c r="V25" s="46">
        <v>-1.7333682059857467</v>
      </c>
      <c r="W25" s="46">
        <v>8.6699554889221819E-2</v>
      </c>
      <c r="X25" s="46">
        <v>-15.027137718996272</v>
      </c>
      <c r="Y25" s="46">
        <v>1.0305135379115429</v>
      </c>
      <c r="Z25" s="46">
        <v>-15.027137718996272</v>
      </c>
      <c r="AA25" s="46">
        <v>1.0305135379115429</v>
      </c>
    </row>
    <row r="26" spans="1:27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38">
        <v>0</v>
      </c>
      <c r="K26" s="1">
        <v>0.68500000000000005</v>
      </c>
      <c r="L26" s="13">
        <v>2.74</v>
      </c>
      <c r="M26" s="13">
        <v>2.79</v>
      </c>
      <c r="N26" s="13">
        <v>3.1133333333333333</v>
      </c>
      <c r="O26" s="25">
        <v>2.7650000000000001</v>
      </c>
      <c r="Q26" s="45">
        <v>-0.43109999999999998</v>
      </c>
      <c r="S26" s="46" t="s">
        <v>296</v>
      </c>
      <c r="T26" s="46">
        <v>-0.74444881645272443</v>
      </c>
      <c r="U26" s="46">
        <v>0.54348678914181536</v>
      </c>
      <c r="V26" s="46">
        <v>-1.3697643279024962</v>
      </c>
      <c r="W26" s="46">
        <v>0.17441100517403579</v>
      </c>
      <c r="X26" s="46">
        <v>-1.8252318992137275</v>
      </c>
      <c r="Y26" s="46">
        <v>0.33633426630827878</v>
      </c>
      <c r="Z26" s="46">
        <v>-1.8252318992137275</v>
      </c>
      <c r="AA26" s="46">
        <v>0.33633426630827878</v>
      </c>
    </row>
    <row r="27" spans="1:27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38">
        <v>0</v>
      </c>
      <c r="K27" s="1">
        <v>0.747</v>
      </c>
      <c r="L27" s="13">
        <v>3.32</v>
      </c>
      <c r="M27" s="13">
        <v>3.41</v>
      </c>
      <c r="N27" s="13">
        <v>3.4800000000000004</v>
      </c>
      <c r="O27" s="25">
        <v>3.3650000000000002</v>
      </c>
      <c r="Q27" s="45">
        <v>-1.5463</v>
      </c>
      <c r="S27" s="46" t="s">
        <v>297</v>
      </c>
      <c r="T27" s="46">
        <v>1.000636771844633</v>
      </c>
      <c r="U27" s="46">
        <v>0.76378021247051109</v>
      </c>
      <c r="V27" s="46">
        <v>1.3101108872773615</v>
      </c>
      <c r="W27" s="46">
        <v>0.19372970274566742</v>
      </c>
      <c r="X27" s="46">
        <v>-0.51822394211898692</v>
      </c>
      <c r="Y27" s="46">
        <v>2.5194974858082526</v>
      </c>
      <c r="Z27" s="46">
        <v>-0.51822394211898692</v>
      </c>
      <c r="AA27" s="46">
        <v>2.5194974858082526</v>
      </c>
    </row>
    <row r="28" spans="1:27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38">
        <v>0.75</v>
      </c>
      <c r="K28" s="1">
        <v>0.68500000000000005</v>
      </c>
      <c r="L28" s="13">
        <v>3.14</v>
      </c>
      <c r="M28" s="13">
        <v>3.32</v>
      </c>
      <c r="N28" s="13">
        <v>3.5733333333333328</v>
      </c>
      <c r="O28" s="25">
        <v>3.23</v>
      </c>
      <c r="Q28" s="45">
        <v>0.62150000000000005</v>
      </c>
      <c r="S28" s="46" t="s">
        <v>301</v>
      </c>
      <c r="T28" s="46">
        <v>-0.41055519415008018</v>
      </c>
      <c r="U28" s="46">
        <v>1.2030483909650123</v>
      </c>
      <c r="V28" s="46">
        <v>-0.34126241075037539</v>
      </c>
      <c r="W28" s="46">
        <v>0.73375821161724031</v>
      </c>
      <c r="X28" s="46">
        <v>-2.8029488542626768</v>
      </c>
      <c r="Y28" s="46">
        <v>1.9818384659625166</v>
      </c>
      <c r="Z28" s="46">
        <v>-2.8029488542626768</v>
      </c>
      <c r="AA28" s="46">
        <v>1.9818384659625166</v>
      </c>
    </row>
    <row r="29" spans="1:27" ht="17" thickBot="1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38">
        <v>0.63800000000000001</v>
      </c>
      <c r="K29" s="1">
        <v>0.68100000000000005</v>
      </c>
      <c r="L29" s="13">
        <v>3.15</v>
      </c>
      <c r="M29" s="13">
        <v>3.33</v>
      </c>
      <c r="N29" s="13">
        <v>3.49</v>
      </c>
      <c r="O29" s="25">
        <v>3.24</v>
      </c>
      <c r="Q29" s="45">
        <v>-1.5202</v>
      </c>
      <c r="S29" s="47" t="s">
        <v>300</v>
      </c>
      <c r="T29" s="47">
        <v>0</v>
      </c>
      <c r="U29" s="47">
        <v>0</v>
      </c>
      <c r="V29" s="47">
        <v>65535</v>
      </c>
      <c r="W29" s="47" t="e">
        <v>#NUM!</v>
      </c>
      <c r="X29" s="47">
        <v>0</v>
      </c>
      <c r="Y29" s="47">
        <v>0</v>
      </c>
      <c r="Z29" s="47">
        <v>0</v>
      </c>
      <c r="AA29" s="47">
        <v>0</v>
      </c>
    </row>
    <row r="30" spans="1:27">
      <c r="A30" s="1">
        <v>2016</v>
      </c>
      <c r="B30" s="1">
        <v>4</v>
      </c>
      <c r="C30" s="1" t="s">
        <v>185</v>
      </c>
      <c r="D30" s="24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38">
        <v>0</v>
      </c>
      <c r="K30" s="1">
        <v>0.73399999999999999</v>
      </c>
      <c r="L30" s="13">
        <v>3</v>
      </c>
      <c r="M30" s="13">
        <v>3.18</v>
      </c>
      <c r="N30" s="13">
        <v>3.22</v>
      </c>
      <c r="O30" s="25">
        <v>3.09</v>
      </c>
      <c r="Q30" s="45">
        <v>0.42659999999999998</v>
      </c>
      <c r="S30"/>
    </row>
    <row r="31" spans="1:27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38">
        <v>1.0109999999999999</v>
      </c>
      <c r="K31" s="1">
        <v>0.70099999999999996</v>
      </c>
      <c r="L31" s="13">
        <v>3.61</v>
      </c>
      <c r="M31" s="13">
        <v>3.77</v>
      </c>
      <c r="N31" s="13">
        <v>4.2166666666666659</v>
      </c>
      <c r="O31" s="25">
        <v>3.69</v>
      </c>
      <c r="Q31" s="45">
        <v>-0.43819999999999998</v>
      </c>
      <c r="S31"/>
    </row>
    <row r="32" spans="1:27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38">
        <v>0.76200000000000001</v>
      </c>
      <c r="K32" s="1">
        <v>0.67300000000000004</v>
      </c>
      <c r="L32" s="13">
        <v>2.4300000000000002</v>
      </c>
      <c r="M32" s="13">
        <v>2.77</v>
      </c>
      <c r="N32" s="13">
        <v>2.7366666666666668</v>
      </c>
      <c r="O32" s="25">
        <v>2.6</v>
      </c>
      <c r="Q32" s="45">
        <v>-0.96799999999999997</v>
      </c>
      <c r="S32"/>
    </row>
    <row r="33" spans="1:21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38">
        <v>0.85899999999999999</v>
      </c>
      <c r="K33" s="1">
        <v>0.70199999999999996</v>
      </c>
      <c r="L33" s="13">
        <v>1.66</v>
      </c>
      <c r="M33" s="13">
        <v>2.13</v>
      </c>
      <c r="N33" s="13">
        <v>2.4700000000000002</v>
      </c>
      <c r="O33" s="25">
        <v>1.895</v>
      </c>
      <c r="Q33" s="45">
        <v>-0.52310000000000001</v>
      </c>
      <c r="S33"/>
      <c r="T33" s="13"/>
      <c r="U33" s="13"/>
    </row>
    <row r="34" spans="1:21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38">
        <v>0.70799999999999996</v>
      </c>
      <c r="K34" s="1">
        <v>0.66800000000000004</v>
      </c>
      <c r="L34" s="13">
        <v>2.54</v>
      </c>
      <c r="M34" s="13">
        <v>2.71</v>
      </c>
      <c r="N34" s="13">
        <v>2.83</v>
      </c>
      <c r="O34" s="25">
        <v>2.625</v>
      </c>
      <c r="Q34" s="45">
        <v>1.0806</v>
      </c>
      <c r="S34"/>
      <c r="T34" s="13"/>
      <c r="U34" s="13"/>
    </row>
    <row r="35" spans="1:21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38">
        <v>0</v>
      </c>
      <c r="K35" s="1">
        <v>0.64</v>
      </c>
      <c r="L35" s="13">
        <v>1.85</v>
      </c>
      <c r="M35" s="13">
        <v>2.6</v>
      </c>
      <c r="N35" s="13">
        <v>2.5433333333333334</v>
      </c>
      <c r="O35" s="25">
        <v>2.2250000000000001</v>
      </c>
      <c r="Q35" s="45">
        <v>-0.52480000000000004</v>
      </c>
      <c r="S35"/>
      <c r="T35" s="13"/>
      <c r="U35" s="13"/>
    </row>
    <row r="36" spans="1:21">
      <c r="A36" s="1">
        <v>2015</v>
      </c>
      <c r="B36" s="1">
        <v>5</v>
      </c>
      <c r="C36" s="1" t="s">
        <v>184</v>
      </c>
      <c r="D36" s="1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38">
        <v>0</v>
      </c>
      <c r="K36" s="1">
        <v>0.66900000000000004</v>
      </c>
      <c r="L36" s="13">
        <v>1.77</v>
      </c>
      <c r="M36" s="13">
        <v>3.34</v>
      </c>
      <c r="N36" s="13">
        <v>2.9499999999999997</v>
      </c>
      <c r="O36" s="25">
        <v>2.5549999999999997</v>
      </c>
      <c r="Q36" s="45">
        <v>-0.60570000000000002</v>
      </c>
      <c r="S36"/>
      <c r="T36" s="13"/>
      <c r="U36" s="13"/>
    </row>
    <row r="37" spans="1:21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38">
        <v>0.61299999999999999</v>
      </c>
      <c r="K37" s="1">
        <v>0.629</v>
      </c>
      <c r="L37" s="13">
        <v>3.06</v>
      </c>
      <c r="M37" s="13">
        <v>3.55</v>
      </c>
      <c r="N37" s="13">
        <v>3.563333333333333</v>
      </c>
      <c r="O37" s="25">
        <v>3.3049999999999997</v>
      </c>
      <c r="Q37" s="45">
        <v>2.6833</v>
      </c>
      <c r="S37"/>
      <c r="T37" s="13"/>
      <c r="U37" s="13"/>
    </row>
    <row r="38" spans="1:21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38">
        <v>0</v>
      </c>
      <c r="K38" s="1">
        <v>0.66900000000000004</v>
      </c>
      <c r="L38" s="13">
        <v>2.2999999999999998</v>
      </c>
      <c r="M38" s="13">
        <v>3.13</v>
      </c>
      <c r="N38" s="13">
        <v>3.08</v>
      </c>
      <c r="O38" s="25">
        <v>2.7149999999999999</v>
      </c>
      <c r="Q38" s="45">
        <v>-0.41220000000000001</v>
      </c>
      <c r="S38"/>
      <c r="T38" s="13"/>
      <c r="U38" s="13"/>
    </row>
    <row r="39" spans="1:21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38">
        <v>0.57599999999999996</v>
      </c>
      <c r="K39" s="1">
        <v>0.72699999999999998</v>
      </c>
      <c r="L39" s="13">
        <v>3.42</v>
      </c>
      <c r="M39" s="13">
        <v>3.66</v>
      </c>
      <c r="N39" s="13">
        <v>3.6799999999999997</v>
      </c>
      <c r="O39" s="25">
        <v>3.54</v>
      </c>
      <c r="Q39" s="45">
        <v>-0.57020000000000004</v>
      </c>
      <c r="S39"/>
      <c r="T39" s="13"/>
      <c r="U39" s="13"/>
    </row>
    <row r="40" spans="1:21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38">
        <v>0</v>
      </c>
      <c r="K40" s="1">
        <v>0.69</v>
      </c>
      <c r="L40" s="13">
        <v>2.89</v>
      </c>
      <c r="M40" s="13">
        <v>3.51</v>
      </c>
      <c r="N40" s="13">
        <v>3.5333333333333337</v>
      </c>
      <c r="O40" s="25">
        <v>3.2</v>
      </c>
      <c r="Q40" s="45">
        <v>-0.57689999999999997</v>
      </c>
      <c r="S40"/>
      <c r="T40" s="13"/>
      <c r="U40" s="13"/>
    </row>
    <row r="41" spans="1:21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38">
        <v>0.74299999999999999</v>
      </c>
      <c r="K41" s="1">
        <v>0.63800000000000001</v>
      </c>
      <c r="L41" s="13">
        <v>2.48</v>
      </c>
      <c r="M41" s="13">
        <v>3.22</v>
      </c>
      <c r="N41" s="13">
        <v>3.1966666666666668</v>
      </c>
      <c r="O41" s="25">
        <v>2.85</v>
      </c>
      <c r="Q41" s="45">
        <v>0.31879999999999997</v>
      </c>
      <c r="S41"/>
      <c r="T41" s="13"/>
      <c r="U41" s="13"/>
    </row>
    <row r="42" spans="1:21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38">
        <v>0.59399999999999997</v>
      </c>
      <c r="K42" s="1">
        <v>0.64</v>
      </c>
      <c r="L42" s="13">
        <v>2.41</v>
      </c>
      <c r="M42" s="13">
        <v>2.66</v>
      </c>
      <c r="N42" s="13">
        <v>2.7366666666666668</v>
      </c>
      <c r="O42" s="25">
        <v>2.5350000000000001</v>
      </c>
      <c r="Q42" s="45">
        <v>-1.0226</v>
      </c>
      <c r="S42"/>
      <c r="T42" s="13"/>
      <c r="U42" s="13"/>
    </row>
    <row r="43" spans="1:21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38">
        <v>0</v>
      </c>
      <c r="K43" s="1">
        <v>0.67500000000000004</v>
      </c>
      <c r="L43" s="13">
        <v>1.77</v>
      </c>
      <c r="M43" s="13">
        <v>2.71</v>
      </c>
      <c r="N43" s="13">
        <v>2.4533333333333336</v>
      </c>
      <c r="O43" s="25">
        <v>2.2400000000000002</v>
      </c>
      <c r="Q43" s="45">
        <v>-1.1140000000000001</v>
      </c>
      <c r="S43"/>
      <c r="T43" s="13"/>
      <c r="U43" s="13"/>
    </row>
    <row r="44" spans="1:21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38">
        <v>0.66400000000000003</v>
      </c>
      <c r="K44" s="1">
        <v>0.66500000000000004</v>
      </c>
      <c r="L44" s="13">
        <v>2.38</v>
      </c>
      <c r="M44" s="13">
        <v>2.74</v>
      </c>
      <c r="N44" s="13">
        <v>2.9533333333333331</v>
      </c>
      <c r="O44" s="25">
        <v>2.56</v>
      </c>
      <c r="Q44" s="45">
        <v>-0.27179999999999999</v>
      </c>
      <c r="S44"/>
      <c r="T44" s="13"/>
      <c r="U44" s="13"/>
    </row>
    <row r="45" spans="1:21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38">
        <v>0</v>
      </c>
      <c r="K45" s="1">
        <v>0.67500000000000004</v>
      </c>
      <c r="L45" s="13">
        <v>2.85</v>
      </c>
      <c r="M45" s="13">
        <v>3.04</v>
      </c>
      <c r="N45" s="13">
        <v>3.09</v>
      </c>
      <c r="O45" s="25">
        <v>2.9450000000000003</v>
      </c>
      <c r="Q45" s="45">
        <v>-0.54259999999999997</v>
      </c>
      <c r="T45" s="13"/>
      <c r="U45" s="13"/>
    </row>
    <row r="46" spans="1:21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38">
        <v>0.93700000000000006</v>
      </c>
      <c r="K46" s="1">
        <v>0.61399999999999999</v>
      </c>
      <c r="L46" s="13">
        <v>2.17</v>
      </c>
      <c r="M46" s="13">
        <v>2.98</v>
      </c>
      <c r="N46" s="13">
        <v>2.9066666666666667</v>
      </c>
      <c r="O46" s="25">
        <v>2.5750000000000002</v>
      </c>
      <c r="Q46" s="45">
        <v>3.4487000000000001</v>
      </c>
      <c r="T46" s="13"/>
      <c r="U46" s="13"/>
    </row>
    <row r="47" spans="1:21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38">
        <v>0.67500000000000004</v>
      </c>
      <c r="K47" s="1">
        <v>0.64900000000000002</v>
      </c>
      <c r="L47" s="13">
        <v>2.61</v>
      </c>
      <c r="M47" s="13">
        <v>3.04</v>
      </c>
      <c r="N47" s="13">
        <v>3.08</v>
      </c>
      <c r="O47" s="25">
        <v>2.8250000000000002</v>
      </c>
      <c r="Q47" s="45">
        <v>-1.5723</v>
      </c>
      <c r="T47" s="13"/>
      <c r="U47" s="13"/>
    </row>
    <row r="48" spans="1:21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38">
        <v>0.64600000000000002</v>
      </c>
      <c r="K48" s="1">
        <v>0.64500000000000002</v>
      </c>
      <c r="L48" s="13">
        <v>3.23</v>
      </c>
      <c r="M48" s="13">
        <v>3.34</v>
      </c>
      <c r="N48" s="13">
        <v>3.3699999999999997</v>
      </c>
      <c r="O48" s="25">
        <v>3.2850000000000001</v>
      </c>
      <c r="Q48" s="45">
        <v>-0.5736</v>
      </c>
      <c r="T48" s="13"/>
      <c r="U48" s="13"/>
    </row>
    <row r="49" spans="1:21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38">
        <v>0.53</v>
      </c>
      <c r="K49" s="1">
        <v>0.752</v>
      </c>
      <c r="L49" s="13">
        <v>3.15</v>
      </c>
      <c r="M49" s="13">
        <v>3.43</v>
      </c>
      <c r="N49" s="13">
        <v>3.39</v>
      </c>
      <c r="O49" s="25">
        <v>3.29</v>
      </c>
      <c r="Q49" s="45">
        <v>-1.4944999999999999</v>
      </c>
      <c r="T49" s="13"/>
      <c r="U49" s="13"/>
    </row>
    <row r="50" spans="1:21">
      <c r="A50" s="1">
        <v>2014</v>
      </c>
      <c r="B50" s="1">
        <v>4</v>
      </c>
      <c r="C50" s="1" t="s">
        <v>185</v>
      </c>
      <c r="D50" s="24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3">
        <v>1.44</v>
      </c>
      <c r="J50" s="38">
        <v>0.65600000000000003</v>
      </c>
      <c r="K50" s="1">
        <v>0.65100000000000002</v>
      </c>
      <c r="L50" s="13">
        <v>3.2</v>
      </c>
      <c r="M50" s="13">
        <v>3.21</v>
      </c>
      <c r="N50" s="13">
        <v>3.3733333333333335</v>
      </c>
      <c r="O50" s="25">
        <v>3.2050000000000001</v>
      </c>
      <c r="Q50" s="45">
        <v>3.5670999999999999</v>
      </c>
      <c r="T50" s="13"/>
      <c r="U50" s="13"/>
    </row>
    <row r="51" spans="1:21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38">
        <v>0.65400000000000003</v>
      </c>
      <c r="K51" s="1">
        <v>0.60899999999999999</v>
      </c>
      <c r="L51" s="13">
        <v>3.08</v>
      </c>
      <c r="M51" s="13">
        <v>3.14</v>
      </c>
      <c r="N51" s="13">
        <v>3.223333333333334</v>
      </c>
      <c r="O51" s="25">
        <v>3.1100000000000003</v>
      </c>
      <c r="Q51" s="45">
        <v>-0.45450000000000002</v>
      </c>
      <c r="T51" s="13"/>
      <c r="U51" s="13"/>
    </row>
    <row r="52" spans="1:21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38">
        <v>0.85699999999999998</v>
      </c>
      <c r="K52" s="1">
        <v>0.67600000000000005</v>
      </c>
      <c r="L52" s="13">
        <v>2.94</v>
      </c>
      <c r="M52" s="13">
        <v>3.97</v>
      </c>
      <c r="N52" s="13">
        <v>3.8466666666666662</v>
      </c>
      <c r="O52" s="25">
        <v>3.4550000000000001</v>
      </c>
      <c r="Q52" s="45">
        <v>0.5111</v>
      </c>
      <c r="T52" s="13"/>
      <c r="U52" s="13"/>
    </row>
    <row r="53" spans="1:21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38">
        <v>0</v>
      </c>
      <c r="K53" s="1">
        <v>0.60699999999999998</v>
      </c>
      <c r="L53" s="13">
        <v>3.11</v>
      </c>
      <c r="M53" s="13">
        <v>3.2</v>
      </c>
      <c r="N53" s="13">
        <v>3.1733333333333333</v>
      </c>
      <c r="O53" s="25">
        <v>3.1550000000000002</v>
      </c>
      <c r="Q53" s="45">
        <v>-0.94220000000000004</v>
      </c>
      <c r="T53" s="13"/>
      <c r="U53" s="13"/>
    </row>
    <row r="54" spans="1:21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38">
        <v>0.70199999999999996</v>
      </c>
      <c r="K54" s="1">
        <v>0.66800000000000004</v>
      </c>
      <c r="L54" s="13">
        <v>1.83</v>
      </c>
      <c r="M54" s="13">
        <v>2.63</v>
      </c>
      <c r="N54" s="13">
        <v>2.4866666666666668</v>
      </c>
      <c r="O54" s="25">
        <v>2.23</v>
      </c>
      <c r="Q54" s="45">
        <v>-9.2799999999999994E-2</v>
      </c>
      <c r="T54" s="13"/>
      <c r="U54" s="13"/>
    </row>
    <row r="55" spans="1:21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38">
        <v>0</v>
      </c>
      <c r="K55" s="1">
        <v>0.621</v>
      </c>
      <c r="L55" s="13">
        <v>3.02</v>
      </c>
      <c r="M55" s="13">
        <v>3.22</v>
      </c>
      <c r="N55" s="13">
        <v>3.1666666666666665</v>
      </c>
      <c r="O55" s="25">
        <v>3.12</v>
      </c>
      <c r="Q55" s="45">
        <v>-3.2000000000000001E-2</v>
      </c>
      <c r="T55" s="13"/>
      <c r="U55" s="13"/>
    </row>
    <row r="56" spans="1:21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38">
        <v>0</v>
      </c>
      <c r="K56" s="1">
        <v>0.66</v>
      </c>
      <c r="L56" s="13">
        <v>2.82</v>
      </c>
      <c r="M56" s="13">
        <v>2.92</v>
      </c>
      <c r="N56" s="13">
        <v>2.9666666666666668</v>
      </c>
      <c r="O56" s="25">
        <v>2.87</v>
      </c>
      <c r="Q56" s="45">
        <v>-0.44940000000000002</v>
      </c>
      <c r="T56" s="13"/>
      <c r="U56" s="13"/>
    </row>
    <row r="57" spans="1:21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38">
        <v>0.80300000000000005</v>
      </c>
      <c r="K57" s="1">
        <v>0.71</v>
      </c>
      <c r="L57" s="13">
        <v>1.74</v>
      </c>
      <c r="M57" s="13">
        <v>3.52</v>
      </c>
      <c r="N57" s="13">
        <v>3.0033333333333334</v>
      </c>
      <c r="O57" s="25">
        <v>2.63</v>
      </c>
      <c r="Q57" s="45">
        <v>2.9075000000000002</v>
      </c>
      <c r="T57" s="13"/>
      <c r="U57" s="13"/>
    </row>
    <row r="58" spans="1:21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38">
        <v>0</v>
      </c>
      <c r="K58" s="1">
        <v>0.65700000000000003</v>
      </c>
      <c r="L58" s="13">
        <v>2.65</v>
      </c>
      <c r="M58" s="13">
        <v>3.83</v>
      </c>
      <c r="N58" s="13">
        <v>3.4800000000000004</v>
      </c>
      <c r="O58" s="25">
        <v>3.24</v>
      </c>
      <c r="Q58" s="45">
        <v>-0.57620000000000005</v>
      </c>
      <c r="T58" s="13"/>
      <c r="U58" s="13"/>
    </row>
    <row r="59" spans="1:21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38">
        <v>0.65500000000000003</v>
      </c>
      <c r="K59" s="1">
        <v>0.70899999999999996</v>
      </c>
      <c r="L59" s="13">
        <v>2.57</v>
      </c>
      <c r="M59" s="13">
        <v>2.9</v>
      </c>
      <c r="N59" s="13">
        <v>2.9766666666666666</v>
      </c>
      <c r="O59" s="25">
        <v>2.7349999999999999</v>
      </c>
      <c r="Q59" s="45">
        <v>-0.39389999999999997</v>
      </c>
      <c r="T59" s="13"/>
      <c r="U59" s="13"/>
    </row>
    <row r="60" spans="1:21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38">
        <v>0.52200000000000002</v>
      </c>
      <c r="K60" s="1">
        <v>0.69</v>
      </c>
      <c r="L60" s="13">
        <v>3.3</v>
      </c>
      <c r="M60" s="13">
        <v>3.75</v>
      </c>
      <c r="N60" s="13">
        <v>3.6333333333333333</v>
      </c>
      <c r="O60" s="25">
        <v>3.5249999999999999</v>
      </c>
      <c r="Q60" s="45">
        <v>-0.55740000000000001</v>
      </c>
      <c r="T60" s="13"/>
      <c r="U60" s="13"/>
    </row>
    <row r="61" spans="1:21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38">
        <v>0.622</v>
      </c>
      <c r="K61" s="1">
        <v>0.64500000000000002</v>
      </c>
      <c r="L61" s="13">
        <v>2.76</v>
      </c>
      <c r="M61" s="13">
        <v>3.29</v>
      </c>
      <c r="N61" s="13">
        <v>3.1266666666666665</v>
      </c>
      <c r="O61" s="25">
        <v>3.0249999999999999</v>
      </c>
      <c r="Q61" s="45">
        <v>-0.40160000000000001</v>
      </c>
      <c r="T61" s="13"/>
      <c r="U61" s="13"/>
    </row>
    <row r="62" spans="1:21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38">
        <v>0</v>
      </c>
      <c r="K62" s="1">
        <v>0.67400000000000004</v>
      </c>
      <c r="L62" s="13">
        <v>2.89</v>
      </c>
      <c r="M62" s="13">
        <v>2.94</v>
      </c>
      <c r="N62" s="13">
        <v>2.6633333333333336</v>
      </c>
      <c r="O62" s="25">
        <v>2.915</v>
      </c>
      <c r="Q62" s="45">
        <v>-0.68410000000000004</v>
      </c>
      <c r="T62" s="13"/>
      <c r="U62" s="13"/>
    </row>
    <row r="63" spans="1:21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38">
        <v>0</v>
      </c>
      <c r="K63" s="1">
        <v>0.63900000000000001</v>
      </c>
      <c r="L63" s="13">
        <v>2.78</v>
      </c>
      <c r="M63" s="13">
        <v>3.48</v>
      </c>
      <c r="N63" s="13">
        <v>3.313333333333333</v>
      </c>
      <c r="O63" s="25">
        <v>3.13</v>
      </c>
      <c r="Q63" s="45">
        <v>-0.53159999999999996</v>
      </c>
      <c r="T63" s="13"/>
      <c r="U63" s="13"/>
    </row>
    <row r="64" spans="1:21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38">
        <v>0.81599999999999995</v>
      </c>
      <c r="K64" s="1">
        <v>0.71099999999999997</v>
      </c>
      <c r="L64" s="13">
        <v>2.79</v>
      </c>
      <c r="M64" s="13">
        <v>3.37</v>
      </c>
      <c r="N64" s="13">
        <v>3.1766666666666672</v>
      </c>
      <c r="O64" s="25">
        <v>3.08</v>
      </c>
      <c r="Q64" s="45">
        <v>2.7256999999999998</v>
      </c>
      <c r="T64" s="13"/>
      <c r="U64" s="13"/>
    </row>
    <row r="65" spans="1:21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38">
        <v>0</v>
      </c>
      <c r="K65" s="1">
        <v>0.64700000000000002</v>
      </c>
      <c r="L65" s="13">
        <v>3.54</v>
      </c>
      <c r="M65" s="13">
        <v>3.62</v>
      </c>
      <c r="N65" s="13">
        <v>3.7600000000000002</v>
      </c>
      <c r="O65" s="25">
        <v>3.58</v>
      </c>
      <c r="Q65" s="45">
        <v>-0.55810000000000004</v>
      </c>
      <c r="T65" s="13"/>
      <c r="U65" s="13"/>
    </row>
    <row r="66" spans="1:21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38">
        <v>0.72</v>
      </c>
      <c r="K66" s="1">
        <v>0.69199999999999995</v>
      </c>
      <c r="L66" s="13">
        <v>2.86</v>
      </c>
      <c r="M66" s="13">
        <v>3.78</v>
      </c>
      <c r="N66" s="13">
        <v>3.5199999999999996</v>
      </c>
      <c r="O66" s="25">
        <v>3.32</v>
      </c>
      <c r="Q66" s="45">
        <v>0.96250000000000002</v>
      </c>
      <c r="T66" s="13"/>
      <c r="U66" s="13"/>
    </row>
    <row r="67" spans="1:21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38">
        <v>0</v>
      </c>
      <c r="K67" s="1">
        <v>0.69199999999999995</v>
      </c>
      <c r="L67" s="13">
        <v>2.87</v>
      </c>
      <c r="M67" s="13">
        <v>3.32</v>
      </c>
      <c r="N67" s="13">
        <v>3.19</v>
      </c>
      <c r="O67" s="25">
        <v>3.0949999999999998</v>
      </c>
      <c r="Q67" s="45">
        <v>-1.5760000000000001</v>
      </c>
      <c r="T67" s="13"/>
      <c r="U67" s="13"/>
    </row>
    <row r="68" spans="1:21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38">
        <v>0</v>
      </c>
      <c r="K68" s="1">
        <v>0.627</v>
      </c>
      <c r="L68" s="13">
        <v>3.06</v>
      </c>
      <c r="M68" s="13">
        <v>3.24</v>
      </c>
      <c r="N68" s="13">
        <v>3.2433333333333336</v>
      </c>
      <c r="O68" s="25">
        <v>3.1500000000000004</v>
      </c>
      <c r="Q68" s="45">
        <v>-0.64070000000000005</v>
      </c>
      <c r="T68" s="13"/>
      <c r="U68" s="13"/>
    </row>
    <row r="69" spans="1:21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38">
        <v>0.72099999999999997</v>
      </c>
      <c r="K69" s="1">
        <v>0.71399999999999997</v>
      </c>
      <c r="L69" s="13">
        <v>2.64</v>
      </c>
      <c r="M69" s="13">
        <v>3.74</v>
      </c>
      <c r="N69" s="13">
        <v>3.3733333333333335</v>
      </c>
      <c r="O69" s="25">
        <v>3.1900000000000004</v>
      </c>
      <c r="Q69" s="45">
        <v>0.80789999999999995</v>
      </c>
      <c r="T69" s="13"/>
      <c r="U69" s="13"/>
    </row>
    <row r="70" spans="1:21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38">
        <v>0.74199999999999999</v>
      </c>
      <c r="K70" s="1">
        <v>0.66800000000000004</v>
      </c>
      <c r="L70" s="13">
        <v>3.29</v>
      </c>
      <c r="M70" s="13">
        <v>3.43</v>
      </c>
      <c r="N70" s="13">
        <v>3.5400000000000005</v>
      </c>
      <c r="O70" s="25">
        <v>3.3600000000000003</v>
      </c>
      <c r="Q70" s="45">
        <v>-0.52080000000000004</v>
      </c>
      <c r="T70" s="13"/>
      <c r="U70" s="13"/>
    </row>
    <row r="71" spans="1:21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38">
        <v>0.60299999999999998</v>
      </c>
      <c r="K71" s="1">
        <v>0.66600000000000004</v>
      </c>
      <c r="L71" s="13">
        <v>2.93</v>
      </c>
      <c r="M71" s="13">
        <v>3.25</v>
      </c>
      <c r="N71" s="13">
        <v>3.2033333333333331</v>
      </c>
      <c r="O71" s="25">
        <v>3.09</v>
      </c>
      <c r="Q71" s="45">
        <v>-1.15E-2</v>
      </c>
      <c r="T71" s="13"/>
      <c r="U71" s="13"/>
    </row>
    <row r="72" spans="1:21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38">
        <v>0.76100000000000001</v>
      </c>
      <c r="K72" s="1">
        <v>0.69399999999999995</v>
      </c>
      <c r="L72" s="13">
        <v>2.35</v>
      </c>
      <c r="M72" s="13">
        <v>2.4</v>
      </c>
      <c r="N72" s="13">
        <v>2.5133333333333332</v>
      </c>
      <c r="O72" s="25">
        <v>2.375</v>
      </c>
      <c r="Q72" s="45">
        <v>-0.52490000000000003</v>
      </c>
      <c r="T72" s="13"/>
      <c r="U72" s="13"/>
    </row>
    <row r="73" spans="1:21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38">
        <v>0.625</v>
      </c>
      <c r="K73" s="1">
        <v>0.65100000000000002</v>
      </c>
      <c r="L73" s="13">
        <v>3.52</v>
      </c>
      <c r="M73" s="13">
        <v>3.54</v>
      </c>
      <c r="N73" s="13">
        <v>3.5833333333333335</v>
      </c>
      <c r="O73" s="25">
        <v>3.5300000000000002</v>
      </c>
      <c r="Q73" s="45">
        <v>-0.41770000000000002</v>
      </c>
      <c r="T73" s="13"/>
      <c r="U73" s="13"/>
    </row>
    <row r="74" spans="1:21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38">
        <v>0</v>
      </c>
      <c r="K74" s="1">
        <v>0.69799999999999995</v>
      </c>
      <c r="L74" s="13">
        <v>2.88</v>
      </c>
      <c r="M74" s="13">
        <v>3.38</v>
      </c>
      <c r="N74" s="13">
        <v>3.25</v>
      </c>
      <c r="O74" s="25">
        <v>3.13</v>
      </c>
      <c r="Q74" s="45">
        <v>-0.50570000000000004</v>
      </c>
      <c r="T74" s="13"/>
      <c r="U74" s="13"/>
    </row>
    <row r="75" spans="1:21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38">
        <v>0.70799999999999996</v>
      </c>
      <c r="K75" s="1">
        <v>0.70499999999999996</v>
      </c>
      <c r="L75" s="13">
        <v>3.39</v>
      </c>
      <c r="M75" s="13">
        <v>3.45</v>
      </c>
      <c r="N75" s="13">
        <v>3.4666666666666668</v>
      </c>
      <c r="O75" s="25">
        <v>3.42</v>
      </c>
      <c r="Q75" s="45">
        <v>1.8591</v>
      </c>
      <c r="T75" s="13"/>
      <c r="U75" s="13"/>
    </row>
    <row r="76" spans="1:21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38">
        <v>0.78300000000000003</v>
      </c>
      <c r="K76" s="1">
        <v>0.67700000000000005</v>
      </c>
      <c r="L76" s="13">
        <v>3</v>
      </c>
      <c r="M76" s="13">
        <v>3.62</v>
      </c>
      <c r="N76" s="13">
        <v>3.44</v>
      </c>
      <c r="O76" s="25">
        <v>3.31</v>
      </c>
      <c r="Q76" s="45">
        <v>-0.53610000000000002</v>
      </c>
      <c r="T76" s="13"/>
      <c r="U76" s="13"/>
    </row>
    <row r="77" spans="1:21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38">
        <v>0.68500000000000005</v>
      </c>
      <c r="K77" s="1">
        <v>0.71699999999999997</v>
      </c>
      <c r="L77" s="13">
        <v>2.94</v>
      </c>
      <c r="M77" s="13">
        <v>3.39</v>
      </c>
      <c r="N77" s="13">
        <v>3.4266666666666672</v>
      </c>
      <c r="O77" s="25">
        <v>3.165</v>
      </c>
      <c r="Q77" s="45">
        <v>-4.9799999999999997E-2</v>
      </c>
      <c r="T77" s="13"/>
      <c r="U77" s="13"/>
    </row>
    <row r="78" spans="1:21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38">
        <v>0.83199999999999996</v>
      </c>
      <c r="K78" s="1">
        <v>0.70399999999999996</v>
      </c>
      <c r="L78" s="13">
        <v>2.4</v>
      </c>
      <c r="M78" s="13">
        <v>4.43</v>
      </c>
      <c r="N78" s="13">
        <v>3.86</v>
      </c>
      <c r="O78" s="25">
        <v>3.415</v>
      </c>
      <c r="Q78" s="45">
        <v>1.1052999999999999</v>
      </c>
      <c r="T78" s="13"/>
      <c r="U78" s="13"/>
    </row>
    <row r="79" spans="1:21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38">
        <v>0.873</v>
      </c>
      <c r="K79" s="1">
        <v>0.68100000000000005</v>
      </c>
      <c r="L79" s="13">
        <v>2.82</v>
      </c>
      <c r="M79" s="13">
        <v>2.95</v>
      </c>
      <c r="N79" s="13">
        <v>3.0866666666666664</v>
      </c>
      <c r="O79" s="25">
        <v>2.8849999999999998</v>
      </c>
      <c r="Q79" s="45">
        <v>-1</v>
      </c>
      <c r="T79" s="13"/>
      <c r="U79" s="13"/>
    </row>
    <row r="80" spans="1:21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38">
        <v>0</v>
      </c>
      <c r="K80" s="1">
        <v>0.73099999999999998</v>
      </c>
      <c r="L80" s="13">
        <v>2.44</v>
      </c>
      <c r="M80" s="13">
        <v>2.76</v>
      </c>
      <c r="N80" s="13">
        <v>2.7533333333333334</v>
      </c>
      <c r="O80" s="25">
        <v>2.5999999999999996</v>
      </c>
      <c r="Q80" s="45">
        <v>0.39739999999999998</v>
      </c>
      <c r="T80" s="13"/>
      <c r="U80" s="13"/>
    </row>
    <row r="81" spans="1:21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38">
        <v>0.72699999999999998</v>
      </c>
      <c r="K81" s="1">
        <v>0.69699999999999995</v>
      </c>
      <c r="L81" s="13">
        <v>3.51</v>
      </c>
      <c r="M81" s="13">
        <v>3.64</v>
      </c>
      <c r="N81" s="13">
        <v>3.6766666666666672</v>
      </c>
      <c r="O81" s="25">
        <v>3.5750000000000002</v>
      </c>
      <c r="Q81" s="45">
        <v>-1.458</v>
      </c>
      <c r="T81" s="13"/>
      <c r="U81" s="13"/>
    </row>
    <row r="82" spans="1:21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38">
        <v>0</v>
      </c>
      <c r="K82" s="1">
        <v>0.66900000000000004</v>
      </c>
      <c r="L82" s="13">
        <v>3</v>
      </c>
      <c r="M82" s="13">
        <v>3.07</v>
      </c>
      <c r="N82" s="13">
        <v>3.0700000000000003</v>
      </c>
      <c r="O82" s="25">
        <v>3.0350000000000001</v>
      </c>
      <c r="Q82" s="45">
        <v>3.4578000000000002</v>
      </c>
      <c r="T82" s="13"/>
      <c r="U82" s="13"/>
    </row>
    <row r="83" spans="1:21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38">
        <v>0</v>
      </c>
      <c r="K83" s="1">
        <v>0.63800000000000001</v>
      </c>
      <c r="L83" s="13">
        <v>2.83</v>
      </c>
      <c r="M83" s="13">
        <v>3.33</v>
      </c>
      <c r="N83" s="13">
        <v>3.3866666666666667</v>
      </c>
      <c r="O83" s="25">
        <v>3.08</v>
      </c>
      <c r="Q83" s="45">
        <v>-0.91210000000000002</v>
      </c>
      <c r="T83" s="13"/>
      <c r="U83" s="13"/>
    </row>
    <row r="84" spans="1:21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38">
        <v>0.64400000000000002</v>
      </c>
      <c r="K84" s="1">
        <v>0.67200000000000004</v>
      </c>
      <c r="L84" s="13">
        <v>2.72</v>
      </c>
      <c r="M84" s="13">
        <v>3.91</v>
      </c>
      <c r="N84" s="13">
        <v>3.2333333333333338</v>
      </c>
      <c r="O84" s="25">
        <v>3.3150000000000004</v>
      </c>
      <c r="Q84" s="45">
        <v>-0.64959999999999996</v>
      </c>
      <c r="T84" s="13"/>
      <c r="U84" s="13"/>
    </row>
    <row r="85" spans="1:21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38">
        <v>0.78500000000000003</v>
      </c>
      <c r="K85" s="1">
        <v>0.70299999999999996</v>
      </c>
      <c r="L85" s="13">
        <v>3.62</v>
      </c>
      <c r="M85" s="13">
        <v>3.75</v>
      </c>
      <c r="N85" s="13">
        <v>3.94</v>
      </c>
      <c r="O85" s="25">
        <v>3.6850000000000001</v>
      </c>
      <c r="Q85" s="45">
        <v>-1.5403</v>
      </c>
      <c r="T85" s="13"/>
      <c r="U85" s="13"/>
    </row>
    <row r="86" spans="1:21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38">
        <v>0.65900000000000003</v>
      </c>
      <c r="K86" s="1">
        <v>0.68100000000000005</v>
      </c>
      <c r="L86" s="13">
        <v>3.35</v>
      </c>
      <c r="M86" s="13">
        <v>3.72</v>
      </c>
      <c r="N86" s="13">
        <v>3.6</v>
      </c>
      <c r="O86" s="25">
        <v>3.5350000000000001</v>
      </c>
      <c r="Q86" s="45">
        <v>0.21970000000000001</v>
      </c>
      <c r="T86" s="13"/>
      <c r="U86" s="13"/>
    </row>
    <row r="87" spans="1:21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38">
        <v>0</v>
      </c>
      <c r="K87" s="1">
        <v>0.66900000000000004</v>
      </c>
      <c r="L87" s="13">
        <v>3.18</v>
      </c>
      <c r="M87" s="13">
        <v>3.28</v>
      </c>
      <c r="N87" s="13">
        <v>3.5500000000000003</v>
      </c>
      <c r="O87" s="25">
        <v>3.23</v>
      </c>
      <c r="Q87" s="45">
        <v>0.46339999999999998</v>
      </c>
      <c r="T87" s="13"/>
      <c r="U87" s="13"/>
    </row>
    <row r="88" spans="1:21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38">
        <v>0.747</v>
      </c>
      <c r="K88" s="1">
        <v>0.65600000000000003</v>
      </c>
      <c r="L88" s="13">
        <v>2.79</v>
      </c>
      <c r="M88" s="13">
        <v>3.23</v>
      </c>
      <c r="N88" s="13">
        <v>3.26</v>
      </c>
      <c r="O88" s="25">
        <v>3.01</v>
      </c>
      <c r="Q88" s="45">
        <v>-0.47799999999999998</v>
      </c>
      <c r="T88" s="13"/>
      <c r="U88" s="13"/>
    </row>
    <row r="89" spans="1:21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38">
        <v>0.72899999999999998</v>
      </c>
      <c r="K89" s="1">
        <v>0.70799999999999996</v>
      </c>
      <c r="L89" s="13">
        <v>3.39</v>
      </c>
      <c r="M89" s="13">
        <v>3.63</v>
      </c>
      <c r="N89" s="13">
        <v>3.69</v>
      </c>
      <c r="O89" s="25">
        <v>3.51</v>
      </c>
      <c r="Q89" s="45">
        <v>0.84089999999999998</v>
      </c>
      <c r="T89" s="13"/>
      <c r="U89" s="13"/>
    </row>
    <row r="90" spans="1:21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38">
        <v>0</v>
      </c>
      <c r="K90" s="1">
        <v>0.69899999999999995</v>
      </c>
      <c r="L90" s="13">
        <v>2.2400000000000002</v>
      </c>
      <c r="M90" s="13">
        <v>2.63</v>
      </c>
      <c r="N90" s="13">
        <v>2.7866666666666666</v>
      </c>
      <c r="O90" s="25">
        <v>2.4350000000000001</v>
      </c>
      <c r="Q90" s="45">
        <v>-1.4944999999999999</v>
      </c>
      <c r="T90" s="13"/>
      <c r="U90" s="13"/>
    </row>
    <row r="91" spans="1:21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38">
        <v>0</v>
      </c>
      <c r="K91" s="1">
        <v>0.74099999999999999</v>
      </c>
      <c r="L91" s="13">
        <v>3.47</v>
      </c>
      <c r="M91" s="13">
        <v>4.04</v>
      </c>
      <c r="N91" s="13">
        <v>3.89</v>
      </c>
      <c r="O91" s="25">
        <v>3.7549999999999999</v>
      </c>
      <c r="Q91" s="45">
        <v>-0.92159999999999997</v>
      </c>
      <c r="T91" s="13"/>
      <c r="U91" s="13"/>
    </row>
    <row r="92" spans="1:21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38">
        <v>0.80700000000000005</v>
      </c>
      <c r="K92" s="1">
        <v>0.70099999999999996</v>
      </c>
      <c r="L92" s="13">
        <v>3.37</v>
      </c>
      <c r="M92" s="13">
        <v>4.04</v>
      </c>
      <c r="N92" s="13">
        <v>3.8566666666666669</v>
      </c>
      <c r="O92" s="25">
        <v>3.7050000000000001</v>
      </c>
      <c r="Q92" s="45">
        <v>3.4165999999999999</v>
      </c>
      <c r="T92" s="13"/>
      <c r="U92" s="13"/>
    </row>
    <row r="93" spans="1:21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38">
        <v>0.88500000000000001</v>
      </c>
      <c r="K93" s="1">
        <v>0.76100000000000001</v>
      </c>
      <c r="L93" s="13">
        <v>3.75</v>
      </c>
      <c r="M93" s="13">
        <v>3.83</v>
      </c>
      <c r="N93" s="13">
        <v>4.0599999999999996</v>
      </c>
      <c r="O93" s="25">
        <v>3.79</v>
      </c>
      <c r="Q93" s="45">
        <v>0.35959999999999998</v>
      </c>
      <c r="T93" s="13"/>
      <c r="U93" s="13"/>
    </row>
    <row r="94" spans="1:21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38">
        <v>0.625</v>
      </c>
      <c r="K94" s="1">
        <v>0.72399999999999998</v>
      </c>
      <c r="L94" s="13">
        <v>4.03</v>
      </c>
      <c r="M94" s="13">
        <v>4.37</v>
      </c>
      <c r="N94" s="13">
        <v>4.3466666666666667</v>
      </c>
      <c r="O94" s="25">
        <v>4.2</v>
      </c>
      <c r="Q94" s="45">
        <v>-1.3923000000000001</v>
      </c>
      <c r="T94" s="13"/>
      <c r="U94" s="13"/>
    </row>
    <row r="95" spans="1:21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38">
        <v>0</v>
      </c>
      <c r="K95" s="1">
        <v>0.73399999999999999</v>
      </c>
      <c r="L95" s="13">
        <v>3.41</v>
      </c>
      <c r="M95" s="13">
        <v>3.86</v>
      </c>
      <c r="N95" s="13">
        <v>3.8266666666666667</v>
      </c>
      <c r="O95" s="25">
        <v>3.6349999999999998</v>
      </c>
      <c r="Q95" s="45">
        <v>-1.3594999999999999</v>
      </c>
      <c r="T95" s="13"/>
      <c r="U95" s="13"/>
    </row>
    <row r="96" spans="1:21">
      <c r="E96" s="11"/>
    </row>
    <row r="97" spans="5:11">
      <c r="E97" s="11"/>
      <c r="F97" s="38"/>
      <c r="G97" s="38"/>
      <c r="I97" s="38"/>
      <c r="K97" s="38"/>
    </row>
    <row r="98" spans="5:11">
      <c r="E98" s="11"/>
    </row>
    <row r="99" spans="5:11">
      <c r="E99" s="11"/>
    </row>
    <row r="100" spans="5:11">
      <c r="E100" s="11"/>
    </row>
    <row r="101" spans="5:11">
      <c r="E101" s="11"/>
    </row>
  </sheetData>
  <autoFilter ref="A1:N95" xr:uid="{EDDD89CF-01B3-E54C-8168-6BF3959EB32E}">
    <sortState xmlns:xlrd2="http://schemas.microsoft.com/office/spreadsheetml/2017/richdata2" ref="A2:N95">
      <sortCondition descending="1" ref="A1:A9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FE0C-D280-834A-A83F-0AC957C6F8B1}">
  <dimension ref="A1:Y101"/>
  <sheetViews>
    <sheetView topLeftCell="E2" zoomScaleNormal="100" workbookViewId="0">
      <selection activeCell="N88" sqref="N88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2" width="10.83203125" style="13" customWidth="1"/>
    <col min="13" max="17" width="10.83203125" style="25" customWidth="1"/>
  </cols>
  <sheetData>
    <row r="1" spans="1:22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270</v>
      </c>
      <c r="K1" s="36" t="s">
        <v>296</v>
      </c>
      <c r="L1" s="36" t="s">
        <v>301</v>
      </c>
      <c r="M1" s="36" t="s">
        <v>300</v>
      </c>
      <c r="O1" s="44" t="s">
        <v>268</v>
      </c>
    </row>
    <row r="2" spans="1:22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v>0.68400000000000005</v>
      </c>
      <c r="K2" s="13">
        <v>2.57</v>
      </c>
      <c r="L2" s="13">
        <v>3.3333333333333335</v>
      </c>
      <c r="M2" s="25">
        <v>3.0350000000000001</v>
      </c>
      <c r="O2" s="45">
        <v>0.5101</v>
      </c>
      <c r="R2" s="13"/>
      <c r="S2" s="13"/>
    </row>
    <row r="3" spans="1:22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v>0.69</v>
      </c>
      <c r="K3" s="13">
        <v>2.62</v>
      </c>
      <c r="L3" s="13">
        <v>2.7899999999999996</v>
      </c>
      <c r="M3" s="25">
        <v>2.6749999999999998</v>
      </c>
      <c r="O3" s="45">
        <v>1.9300000000000001E-2</v>
      </c>
      <c r="Q3" t="s">
        <v>272</v>
      </c>
    </row>
    <row r="4" spans="1:22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v>0.70799999999999996</v>
      </c>
      <c r="K4" s="13">
        <v>2.83</v>
      </c>
      <c r="L4" s="13">
        <v>3.1933333333333334</v>
      </c>
      <c r="M4" s="25">
        <v>2.84</v>
      </c>
      <c r="O4" s="45">
        <v>-1</v>
      </c>
      <c r="Q4"/>
    </row>
    <row r="5" spans="1:22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v>0.65800000000000003</v>
      </c>
      <c r="K5" s="13">
        <v>3.32</v>
      </c>
      <c r="L5" s="13">
        <v>3.5966666666666662</v>
      </c>
      <c r="M5" s="25">
        <v>3.38</v>
      </c>
      <c r="O5" s="45">
        <v>-0.53680000000000005</v>
      </c>
      <c r="Q5" s="49" t="s">
        <v>273</v>
      </c>
      <c r="R5" s="49"/>
    </row>
    <row r="6" spans="1:22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v>0.74099999999999999</v>
      </c>
      <c r="K6" s="13">
        <v>2.85</v>
      </c>
      <c r="L6" s="13">
        <v>3.6666666666666665</v>
      </c>
      <c r="M6" s="25">
        <v>3.31</v>
      </c>
      <c r="O6" s="45">
        <v>4.4699999999999997E-2</v>
      </c>
      <c r="Q6" s="46" t="s">
        <v>274</v>
      </c>
      <c r="R6" s="46">
        <v>0.47318252983741405</v>
      </c>
    </row>
    <row r="7" spans="1:22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v>0.7</v>
      </c>
      <c r="K7" s="13">
        <v>2.11</v>
      </c>
      <c r="L7" s="13">
        <v>3.17</v>
      </c>
      <c r="M7" s="25">
        <v>2.8449999999999998</v>
      </c>
      <c r="O7" s="45">
        <v>4.0298999999999996</v>
      </c>
      <c r="Q7" s="46" t="s">
        <v>275</v>
      </c>
      <c r="R7" s="46">
        <v>0.22390170654333522</v>
      </c>
    </row>
    <row r="8" spans="1:22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v>0.63</v>
      </c>
      <c r="K8" s="13">
        <v>2.52</v>
      </c>
      <c r="L8" s="13">
        <v>2.8433333333333337</v>
      </c>
      <c r="M8" s="25">
        <v>2.7</v>
      </c>
      <c r="O8" s="45">
        <v>-0.1283</v>
      </c>
      <c r="Q8" s="46" t="s">
        <v>276</v>
      </c>
      <c r="R8" s="46">
        <v>0.16073091521546717</v>
      </c>
    </row>
    <row r="9" spans="1:22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v>0.77200000000000002</v>
      </c>
      <c r="K9" s="13">
        <v>2.89</v>
      </c>
      <c r="L9" s="13">
        <v>3.0966666666666662</v>
      </c>
      <c r="M9" s="25">
        <v>2.9550000000000001</v>
      </c>
      <c r="O9" s="45">
        <v>-1.3853</v>
      </c>
      <c r="Q9" s="46" t="s">
        <v>277</v>
      </c>
      <c r="R9" s="46">
        <v>1.1919002681440196</v>
      </c>
    </row>
    <row r="10" spans="1:22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v>0.66300000000000003</v>
      </c>
      <c r="K10" s="13">
        <v>2.69</v>
      </c>
      <c r="L10" s="13">
        <v>3.2766666666666668</v>
      </c>
      <c r="M10" s="25">
        <v>3.04</v>
      </c>
      <c r="O10" s="45">
        <v>-0.48920000000000002</v>
      </c>
      <c r="Q10" s="47" t="s">
        <v>278</v>
      </c>
      <c r="R10" s="47">
        <v>94</v>
      </c>
    </row>
    <row r="11" spans="1:22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v>0.65800000000000003</v>
      </c>
      <c r="K11" s="13">
        <v>3.33</v>
      </c>
      <c r="L11" s="13">
        <v>3.56</v>
      </c>
      <c r="M11" s="25">
        <v>3.46</v>
      </c>
      <c r="O11" s="45">
        <v>-0.48449999999999999</v>
      </c>
      <c r="Q11"/>
    </row>
    <row r="12" spans="1:22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v>0.66</v>
      </c>
      <c r="K12" s="13">
        <v>2.31</v>
      </c>
      <c r="L12" s="13">
        <v>3.1333333333333333</v>
      </c>
      <c r="M12" s="25">
        <v>2.8149999999999999</v>
      </c>
      <c r="O12" s="45">
        <v>2.4718</v>
      </c>
      <c r="Q12" t="s">
        <v>279</v>
      </c>
    </row>
    <row r="13" spans="1:22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v>0.73699999999999999</v>
      </c>
      <c r="K13" s="13">
        <v>2.5099999999999998</v>
      </c>
      <c r="L13" s="13">
        <v>2.6633333333333331</v>
      </c>
      <c r="M13" s="25">
        <v>2.5149999999999997</v>
      </c>
      <c r="O13" s="45">
        <v>-1.0958000000000001</v>
      </c>
      <c r="Q13" s="48"/>
      <c r="R13" s="48" t="s">
        <v>284</v>
      </c>
      <c r="S13" s="48" t="s">
        <v>285</v>
      </c>
      <c r="T13" s="48" t="s">
        <v>286</v>
      </c>
      <c r="U13" s="48" t="s">
        <v>287</v>
      </c>
      <c r="V13" s="48" t="s">
        <v>288</v>
      </c>
    </row>
    <row r="14" spans="1:22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v>0.68799999999999994</v>
      </c>
      <c r="K14" s="13">
        <v>3.03</v>
      </c>
      <c r="L14" s="13">
        <v>3.5033333333333334</v>
      </c>
      <c r="M14" s="25">
        <v>3.28</v>
      </c>
      <c r="O14" s="45">
        <v>-1.3765000000000001</v>
      </c>
      <c r="Q14" s="46" t="s">
        <v>280</v>
      </c>
      <c r="R14" s="46">
        <v>7</v>
      </c>
      <c r="S14" s="46">
        <v>35.246740528221025</v>
      </c>
      <c r="T14" s="46">
        <v>5.0352486468887179</v>
      </c>
      <c r="U14" s="46">
        <v>3.5443866039487153</v>
      </c>
      <c r="V14" s="46">
        <v>2.1547605262141577E-3</v>
      </c>
    </row>
    <row r="15" spans="1:22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v>0.69499999999999995</v>
      </c>
      <c r="K15" s="13">
        <v>2.89</v>
      </c>
      <c r="L15" s="13">
        <v>3.1933333333333334</v>
      </c>
      <c r="M15" s="25">
        <v>3.0449999999999999</v>
      </c>
      <c r="O15" s="45">
        <v>-0.40699999999999997</v>
      </c>
      <c r="Q15" s="46" t="s">
        <v>281</v>
      </c>
      <c r="R15" s="46">
        <v>86</v>
      </c>
      <c r="S15" s="46">
        <v>122.17385743135357</v>
      </c>
      <c r="T15" s="46">
        <v>1.4206262492017856</v>
      </c>
      <c r="U15" s="46"/>
      <c r="V15" s="46"/>
    </row>
    <row r="16" spans="1:22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v>0.72699999999999998</v>
      </c>
      <c r="K16" s="13">
        <v>3.67</v>
      </c>
      <c r="L16" s="13">
        <v>4.0533333333333337</v>
      </c>
      <c r="M16" s="25">
        <v>3.8849999999999998</v>
      </c>
      <c r="O16" s="45">
        <v>-0.4713</v>
      </c>
      <c r="Q16" s="47" t="s">
        <v>282</v>
      </c>
      <c r="R16" s="47">
        <v>93</v>
      </c>
      <c r="S16" s="47">
        <v>157.42059795957459</v>
      </c>
      <c r="T16" s="47"/>
      <c r="U16" s="47"/>
      <c r="V16" s="47"/>
    </row>
    <row r="17" spans="1:25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v>0.63400000000000001</v>
      </c>
      <c r="K17" s="13">
        <v>2.25</v>
      </c>
      <c r="L17" s="13">
        <v>2.8833333333333329</v>
      </c>
      <c r="M17" s="25">
        <v>2.6799999999999997</v>
      </c>
      <c r="O17" s="45">
        <v>-0.14030000000000001</v>
      </c>
      <c r="Q17"/>
    </row>
    <row r="18" spans="1:25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v>0.71899999999999997</v>
      </c>
      <c r="K18" s="13">
        <v>2.9</v>
      </c>
      <c r="L18" s="13">
        <v>3.0866666666666664</v>
      </c>
      <c r="M18" s="25">
        <v>2.95</v>
      </c>
      <c r="O18" s="45">
        <v>1.5681</v>
      </c>
      <c r="Q18" s="48"/>
      <c r="R18" s="48" t="s">
        <v>289</v>
      </c>
      <c r="S18" s="48" t="s">
        <v>277</v>
      </c>
      <c r="T18" s="48" t="s">
        <v>290</v>
      </c>
      <c r="U18" s="48" t="s">
        <v>291</v>
      </c>
      <c r="V18" s="48" t="s">
        <v>292</v>
      </c>
      <c r="W18" s="48" t="s">
        <v>293</v>
      </c>
      <c r="X18" s="48" t="s">
        <v>294</v>
      </c>
      <c r="Y18" s="48" t="s">
        <v>295</v>
      </c>
    </row>
    <row r="19" spans="1:25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v>0.65700000000000003</v>
      </c>
      <c r="K19" s="13">
        <v>2.9</v>
      </c>
      <c r="L19" s="13">
        <v>3.1999999999999997</v>
      </c>
      <c r="M19" s="25">
        <v>3.11</v>
      </c>
      <c r="O19" s="45">
        <v>-0.91820000000000002</v>
      </c>
      <c r="Q19" s="46" t="s">
        <v>283</v>
      </c>
      <c r="R19" s="46">
        <v>-3.4293673639291087</v>
      </c>
      <c r="S19" s="46">
        <v>3.6929205149625659</v>
      </c>
      <c r="T19" s="46">
        <v>-0.92863286659823252</v>
      </c>
      <c r="U19" s="46">
        <v>0.35567851567067144</v>
      </c>
      <c r="V19" s="46">
        <v>-10.770650376545003</v>
      </c>
      <c r="W19" s="46">
        <v>3.9119156486867852</v>
      </c>
      <c r="X19" s="46">
        <v>-10.770650376545003</v>
      </c>
      <c r="Y19" s="46">
        <v>3.9119156486867852</v>
      </c>
    </row>
    <row r="20" spans="1:25">
      <c r="A20" s="1">
        <v>2017</v>
      </c>
      <c r="B20" s="1">
        <v>4</v>
      </c>
      <c r="C20" s="1" t="s">
        <v>185</v>
      </c>
      <c r="D20" s="24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v>0.621</v>
      </c>
      <c r="K20" s="13">
        <v>2.98</v>
      </c>
      <c r="L20" s="13">
        <v>3.4633333333333334</v>
      </c>
      <c r="M20" s="25">
        <v>3.335</v>
      </c>
      <c r="O20" s="45">
        <v>0.76870000000000005</v>
      </c>
      <c r="Q20" s="46" t="s">
        <v>143</v>
      </c>
      <c r="R20" s="46">
        <v>0.36500052671092564</v>
      </c>
      <c r="S20" s="46">
        <v>0.26763770890171584</v>
      </c>
      <c r="T20" s="46">
        <v>1.3637858738544357</v>
      </c>
      <c r="U20" s="46">
        <v>0.17619401209703639</v>
      </c>
      <c r="V20" s="46">
        <v>-0.1670456296942362</v>
      </c>
      <c r="W20" s="46">
        <v>0.89704668311608748</v>
      </c>
      <c r="X20" s="46">
        <v>-0.1670456296942362</v>
      </c>
      <c r="Y20" s="46">
        <v>0.89704668311608748</v>
      </c>
    </row>
    <row r="21" spans="1:25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v>0.752</v>
      </c>
      <c r="K21" s="13">
        <v>3.28</v>
      </c>
      <c r="L21" s="13">
        <v>4.2833333333333332</v>
      </c>
      <c r="M21" s="25">
        <v>3.8899999999999997</v>
      </c>
      <c r="O21" s="45">
        <v>-0.51759999999999995</v>
      </c>
      <c r="Q21" s="46" t="s">
        <v>183</v>
      </c>
      <c r="R21" s="46">
        <v>6.6301079741356961E-2</v>
      </c>
      <c r="S21" s="46">
        <v>0.11294346182865835</v>
      </c>
      <c r="T21" s="46">
        <v>0.58702893171398862</v>
      </c>
      <c r="U21" s="46">
        <v>0.55872224666305037</v>
      </c>
      <c r="V21" s="46">
        <v>-0.1582230913988838</v>
      </c>
      <c r="W21" s="46">
        <v>0.29082525088159772</v>
      </c>
      <c r="X21" s="46">
        <v>-0.1582230913988838</v>
      </c>
      <c r="Y21" s="46">
        <v>0.29082525088159772</v>
      </c>
    </row>
    <row r="22" spans="1:25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v>0.64300000000000002</v>
      </c>
      <c r="K22" s="13">
        <v>2.13</v>
      </c>
      <c r="L22" s="13">
        <v>2.5566666666666666</v>
      </c>
      <c r="M22" s="25">
        <v>2.2850000000000001</v>
      </c>
      <c r="O22" s="45">
        <v>2.2656000000000001</v>
      </c>
      <c r="Q22" s="46" t="s">
        <v>218</v>
      </c>
      <c r="R22" s="46">
        <v>24.90267766897815</v>
      </c>
      <c r="S22" s="46">
        <v>7.0340244500149556</v>
      </c>
      <c r="T22" s="46">
        <v>3.5403171891057617</v>
      </c>
      <c r="U22" s="46">
        <v>6.4775087488866661E-4</v>
      </c>
      <c r="V22" s="46">
        <v>10.919499857271825</v>
      </c>
      <c r="W22" s="46">
        <v>38.885855480684477</v>
      </c>
      <c r="X22" s="46">
        <v>10.919499857271825</v>
      </c>
      <c r="Y22" s="46">
        <v>38.885855480684477</v>
      </c>
    </row>
    <row r="23" spans="1:25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v>0.67300000000000004</v>
      </c>
      <c r="K23" s="13">
        <v>2.83</v>
      </c>
      <c r="L23" s="13">
        <v>3.0733333333333337</v>
      </c>
      <c r="M23" s="25">
        <v>2.895</v>
      </c>
      <c r="O23" s="45">
        <v>-0.55740000000000001</v>
      </c>
      <c r="Q23" s="46" t="s">
        <v>217</v>
      </c>
      <c r="R23" s="46">
        <v>-5.5947915782674239E-2</v>
      </c>
      <c r="S23" s="46">
        <v>0.15084304784090177</v>
      </c>
      <c r="T23" s="46">
        <v>-0.37090152037821467</v>
      </c>
      <c r="U23" s="46">
        <v>0.71162295889486527</v>
      </c>
      <c r="V23" s="46">
        <v>-0.35581397035895151</v>
      </c>
      <c r="W23" s="46">
        <v>0.24391813879360305</v>
      </c>
      <c r="X23" s="46">
        <v>-0.35581397035895151</v>
      </c>
      <c r="Y23" s="46">
        <v>0.24391813879360305</v>
      </c>
    </row>
    <row r="24" spans="1:25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v>0.65200000000000002</v>
      </c>
      <c r="K24" s="13">
        <v>1.69</v>
      </c>
      <c r="L24" s="13">
        <v>2.8533333333333335</v>
      </c>
      <c r="M24" s="25">
        <v>2.54</v>
      </c>
      <c r="O24" s="45">
        <v>-0.30709999999999998</v>
      </c>
      <c r="Q24" s="46" t="s">
        <v>270</v>
      </c>
      <c r="R24" s="46">
        <v>-7.0317331889566619</v>
      </c>
      <c r="S24" s="46">
        <v>4.0346544067007564</v>
      </c>
      <c r="T24" s="46">
        <v>-1.742834077010005</v>
      </c>
      <c r="U24" s="46">
        <v>8.4936966277418521E-2</v>
      </c>
      <c r="V24" s="46">
        <v>-15.052360694390085</v>
      </c>
      <c r="W24" s="46">
        <v>0.98889431647676229</v>
      </c>
      <c r="X24" s="46">
        <v>-15.052360694390085</v>
      </c>
      <c r="Y24" s="46">
        <v>0.98889431647676229</v>
      </c>
    </row>
    <row r="25" spans="1:25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v>0.68</v>
      </c>
      <c r="K25" s="13">
        <v>2.6</v>
      </c>
      <c r="L25" s="13">
        <v>3.0133333333333336</v>
      </c>
      <c r="M25" s="25">
        <v>2.8200000000000003</v>
      </c>
      <c r="O25" s="45">
        <v>-0.51160000000000005</v>
      </c>
      <c r="Q25" s="46" t="s">
        <v>296</v>
      </c>
      <c r="R25" s="46">
        <v>-1.2354196752677382</v>
      </c>
      <c r="S25" s="46">
        <v>0.4390515872321728</v>
      </c>
      <c r="T25" s="46">
        <v>-2.8138371690123094</v>
      </c>
      <c r="U25" s="46">
        <v>6.0661297734728101E-3</v>
      </c>
      <c r="V25" s="46">
        <v>-2.1082253438301084</v>
      </c>
      <c r="W25" s="46">
        <v>-0.36261400670536781</v>
      </c>
      <c r="X25" s="46">
        <v>-2.1082253438301084</v>
      </c>
      <c r="Y25" s="46">
        <v>-0.36261400670536781</v>
      </c>
    </row>
    <row r="26" spans="1:25" ht="17" thickBot="1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v>0.68500000000000005</v>
      </c>
      <c r="K26" s="13">
        <v>2.74</v>
      </c>
      <c r="L26" s="13">
        <v>3.1133333333333333</v>
      </c>
      <c r="M26" s="25">
        <v>2.7650000000000001</v>
      </c>
      <c r="O26" s="45">
        <v>-0.43109999999999998</v>
      </c>
      <c r="Q26" s="47" t="s">
        <v>301</v>
      </c>
      <c r="R26" s="47">
        <v>1.0914479234187191</v>
      </c>
      <c r="S26" s="47">
        <v>0.54958845820703794</v>
      </c>
      <c r="T26" s="47">
        <v>1.985936762535786</v>
      </c>
      <c r="U26" s="47">
        <v>5.0225539493282387E-2</v>
      </c>
      <c r="V26" s="47">
        <v>-1.0977720052145479E-3</v>
      </c>
      <c r="W26" s="47">
        <v>2.1839936188426528</v>
      </c>
      <c r="X26" s="47">
        <v>-1.0977720052145479E-3</v>
      </c>
      <c r="Y26" s="47">
        <v>2.1839936188426528</v>
      </c>
    </row>
    <row r="27" spans="1:25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v>0.747</v>
      </c>
      <c r="K27" s="13">
        <v>3.32</v>
      </c>
      <c r="L27" s="13">
        <v>3.4800000000000004</v>
      </c>
      <c r="M27" s="25">
        <v>3.3650000000000002</v>
      </c>
      <c r="O27" s="45">
        <v>-1.5463</v>
      </c>
      <c r="Q27"/>
    </row>
    <row r="28" spans="1:25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v>0.68500000000000005</v>
      </c>
      <c r="K28" s="13">
        <v>3.14</v>
      </c>
      <c r="L28" s="13">
        <v>3.5733333333333328</v>
      </c>
      <c r="M28" s="25">
        <v>3.23</v>
      </c>
      <c r="O28" s="45">
        <v>0.62150000000000005</v>
      </c>
      <c r="Q28"/>
    </row>
    <row r="29" spans="1:25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v>0.68100000000000005</v>
      </c>
      <c r="K29" s="13">
        <v>3.15</v>
      </c>
      <c r="L29" s="13">
        <v>3.49</v>
      </c>
      <c r="M29" s="25">
        <v>3.24</v>
      </c>
      <c r="O29" s="45">
        <v>-1.5202</v>
      </c>
      <c r="Q29"/>
    </row>
    <row r="30" spans="1:25">
      <c r="A30" s="1">
        <v>2016</v>
      </c>
      <c r="B30" s="1">
        <v>4</v>
      </c>
      <c r="C30" s="1" t="s">
        <v>185</v>
      </c>
      <c r="D30" s="24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v>0.73399999999999999</v>
      </c>
      <c r="K30" s="13">
        <v>3</v>
      </c>
      <c r="L30" s="13">
        <v>3.22</v>
      </c>
      <c r="M30" s="25">
        <v>3.09</v>
      </c>
      <c r="O30" s="45">
        <v>0.42659999999999998</v>
      </c>
      <c r="Q30"/>
    </row>
    <row r="31" spans="1:25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v>0.70099999999999996</v>
      </c>
      <c r="K31" s="13">
        <v>3.61</v>
      </c>
      <c r="L31" s="13">
        <v>4.2166666666666659</v>
      </c>
      <c r="M31" s="25">
        <v>3.69</v>
      </c>
      <c r="O31" s="45">
        <v>-0.43819999999999998</v>
      </c>
      <c r="Q31"/>
    </row>
    <row r="32" spans="1:25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v>0.67300000000000004</v>
      </c>
      <c r="K32" s="13">
        <v>2.4300000000000002</v>
      </c>
      <c r="L32" s="13">
        <v>2.7366666666666668</v>
      </c>
      <c r="M32" s="25">
        <v>2.6</v>
      </c>
      <c r="O32" s="45">
        <v>-0.96799999999999997</v>
      </c>
      <c r="Q32"/>
    </row>
    <row r="33" spans="1:19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v>0.70199999999999996</v>
      </c>
      <c r="K33" s="13">
        <v>1.66</v>
      </c>
      <c r="L33" s="13">
        <v>2.4700000000000002</v>
      </c>
      <c r="M33" s="25">
        <v>1.895</v>
      </c>
      <c r="O33" s="45">
        <v>-0.52310000000000001</v>
      </c>
      <c r="Q33"/>
      <c r="R33" s="13"/>
      <c r="S33" s="13"/>
    </row>
    <row r="34" spans="1:19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v>0.66800000000000004</v>
      </c>
      <c r="K34" s="13">
        <v>2.54</v>
      </c>
      <c r="L34" s="13">
        <v>2.83</v>
      </c>
      <c r="M34" s="25">
        <v>2.625</v>
      </c>
      <c r="O34" s="45">
        <v>1.0806</v>
      </c>
      <c r="Q34"/>
      <c r="R34" s="13"/>
      <c r="S34" s="13"/>
    </row>
    <row r="35" spans="1:19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v>0.64</v>
      </c>
      <c r="K35" s="13">
        <v>1.85</v>
      </c>
      <c r="L35" s="13">
        <v>2.5433333333333334</v>
      </c>
      <c r="M35" s="25">
        <v>2.2250000000000001</v>
      </c>
      <c r="O35" s="45">
        <v>-0.52480000000000004</v>
      </c>
      <c r="Q35"/>
      <c r="R35" s="13"/>
      <c r="S35" s="13"/>
    </row>
    <row r="36" spans="1:19">
      <c r="A36" s="1">
        <v>2015</v>
      </c>
      <c r="B36" s="1">
        <v>5</v>
      </c>
      <c r="C36" s="1" t="s">
        <v>184</v>
      </c>
      <c r="D36" s="1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v>0.66900000000000004</v>
      </c>
      <c r="K36" s="13">
        <v>1.77</v>
      </c>
      <c r="L36" s="13">
        <v>2.9499999999999997</v>
      </c>
      <c r="M36" s="25">
        <v>2.5549999999999997</v>
      </c>
      <c r="O36" s="45">
        <v>-0.60570000000000002</v>
      </c>
      <c r="Q36"/>
      <c r="R36" s="13"/>
      <c r="S36" s="13"/>
    </row>
    <row r="37" spans="1:19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v>0.629</v>
      </c>
      <c r="K37" s="13">
        <v>3.06</v>
      </c>
      <c r="L37" s="13">
        <v>3.563333333333333</v>
      </c>
      <c r="M37" s="25">
        <v>3.3049999999999997</v>
      </c>
      <c r="O37" s="45">
        <v>2.6833</v>
      </c>
      <c r="Q37"/>
      <c r="R37" s="13"/>
      <c r="S37" s="13"/>
    </row>
    <row r="38" spans="1:19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v>0.66900000000000004</v>
      </c>
      <c r="K38" s="13">
        <v>2.2999999999999998</v>
      </c>
      <c r="L38" s="13">
        <v>3.08</v>
      </c>
      <c r="M38" s="25">
        <v>2.7149999999999999</v>
      </c>
      <c r="O38" s="45">
        <v>-0.41220000000000001</v>
      </c>
      <c r="Q38"/>
      <c r="R38" s="13"/>
      <c r="S38" s="13"/>
    </row>
    <row r="39" spans="1:19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v>0.72699999999999998</v>
      </c>
      <c r="K39" s="13">
        <v>3.42</v>
      </c>
      <c r="L39" s="13">
        <v>3.6799999999999997</v>
      </c>
      <c r="M39" s="25">
        <v>3.54</v>
      </c>
      <c r="O39" s="45">
        <v>-0.57020000000000004</v>
      </c>
      <c r="Q39"/>
      <c r="R39" s="13"/>
      <c r="S39" s="13"/>
    </row>
    <row r="40" spans="1:19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v>0.69</v>
      </c>
      <c r="K40" s="13">
        <v>2.89</v>
      </c>
      <c r="L40" s="13">
        <v>3.5333333333333337</v>
      </c>
      <c r="M40" s="25">
        <v>3.2</v>
      </c>
      <c r="O40" s="45">
        <v>-0.57689999999999997</v>
      </c>
      <c r="Q40"/>
      <c r="R40" s="13"/>
      <c r="S40" s="13"/>
    </row>
    <row r="41" spans="1:19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v>0.63800000000000001</v>
      </c>
      <c r="K41" s="13">
        <v>2.48</v>
      </c>
      <c r="L41" s="13">
        <v>3.1966666666666668</v>
      </c>
      <c r="M41" s="25">
        <v>2.85</v>
      </c>
      <c r="O41" s="45">
        <v>0.31879999999999997</v>
      </c>
      <c r="Q41"/>
      <c r="R41" s="13"/>
      <c r="S41" s="13"/>
    </row>
    <row r="42" spans="1:19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v>0.64</v>
      </c>
      <c r="K42" s="13">
        <v>2.41</v>
      </c>
      <c r="L42" s="13">
        <v>2.7366666666666668</v>
      </c>
      <c r="M42" s="25">
        <v>2.5350000000000001</v>
      </c>
      <c r="O42" s="45">
        <v>-1.0226</v>
      </c>
      <c r="Q42"/>
      <c r="R42" s="13"/>
      <c r="S42" s="13"/>
    </row>
    <row r="43" spans="1:19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v>0.67500000000000004</v>
      </c>
      <c r="K43" s="13">
        <v>1.77</v>
      </c>
      <c r="L43" s="13">
        <v>2.4533333333333336</v>
      </c>
      <c r="M43" s="25">
        <v>2.2400000000000002</v>
      </c>
      <c r="O43" s="45">
        <v>-1.1140000000000001</v>
      </c>
      <c r="Q43"/>
      <c r="R43" s="13"/>
      <c r="S43" s="13"/>
    </row>
    <row r="44" spans="1:19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v>0.66500000000000004</v>
      </c>
      <c r="K44" s="13">
        <v>2.38</v>
      </c>
      <c r="L44" s="13">
        <v>2.9533333333333331</v>
      </c>
      <c r="M44" s="25">
        <v>2.56</v>
      </c>
      <c r="O44" s="45">
        <v>-0.27179999999999999</v>
      </c>
      <c r="Q44"/>
      <c r="R44" s="13"/>
      <c r="S44" s="13"/>
    </row>
    <row r="45" spans="1:19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v>0.67500000000000004</v>
      </c>
      <c r="K45" s="13">
        <v>2.85</v>
      </c>
      <c r="L45" s="13">
        <v>3.09</v>
      </c>
      <c r="M45" s="25">
        <v>2.9450000000000003</v>
      </c>
      <c r="O45" s="45">
        <v>-0.54259999999999997</v>
      </c>
      <c r="R45" s="13"/>
      <c r="S45" s="13"/>
    </row>
    <row r="46" spans="1:19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v>0.61399999999999999</v>
      </c>
      <c r="K46" s="13">
        <v>2.17</v>
      </c>
      <c r="L46" s="13">
        <v>2.9066666666666667</v>
      </c>
      <c r="M46" s="25">
        <v>2.5750000000000002</v>
      </c>
      <c r="O46" s="45">
        <v>3.4487000000000001</v>
      </c>
      <c r="R46" s="13"/>
      <c r="S46" s="13"/>
    </row>
    <row r="47" spans="1:19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v>0.64900000000000002</v>
      </c>
      <c r="K47" s="13">
        <v>2.61</v>
      </c>
      <c r="L47" s="13">
        <v>3.08</v>
      </c>
      <c r="M47" s="25">
        <v>2.8250000000000002</v>
      </c>
      <c r="O47" s="45">
        <v>-1.5723</v>
      </c>
      <c r="R47" s="13"/>
      <c r="S47" s="13"/>
    </row>
    <row r="48" spans="1:19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v>0.64500000000000002</v>
      </c>
      <c r="K48" s="13">
        <v>3.23</v>
      </c>
      <c r="L48" s="13">
        <v>3.3699999999999997</v>
      </c>
      <c r="M48" s="25">
        <v>3.2850000000000001</v>
      </c>
      <c r="O48" s="45">
        <v>-0.5736</v>
      </c>
      <c r="R48" s="13"/>
      <c r="S48" s="13"/>
    </row>
    <row r="49" spans="1:19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v>0.752</v>
      </c>
      <c r="K49" s="13">
        <v>3.15</v>
      </c>
      <c r="L49" s="13">
        <v>3.39</v>
      </c>
      <c r="M49" s="25">
        <v>3.29</v>
      </c>
      <c r="O49" s="45">
        <v>-1.4944999999999999</v>
      </c>
      <c r="R49" s="13"/>
      <c r="S49" s="13"/>
    </row>
    <row r="50" spans="1:19">
      <c r="A50" s="1">
        <v>2014</v>
      </c>
      <c r="B50" s="1">
        <v>4</v>
      </c>
      <c r="C50" s="1" t="s">
        <v>185</v>
      </c>
      <c r="D50" s="24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v>0.65100000000000002</v>
      </c>
      <c r="K50" s="13">
        <v>3.2</v>
      </c>
      <c r="L50" s="13">
        <v>3.3733333333333335</v>
      </c>
      <c r="M50" s="25">
        <v>3.2050000000000001</v>
      </c>
      <c r="O50" s="45">
        <v>3.5670999999999999</v>
      </c>
      <c r="R50" s="13"/>
      <c r="S50" s="13"/>
    </row>
    <row r="51" spans="1:19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v>0.60899999999999999</v>
      </c>
      <c r="K51" s="13">
        <v>3.08</v>
      </c>
      <c r="L51" s="13">
        <v>3.223333333333334</v>
      </c>
      <c r="M51" s="25">
        <v>3.1100000000000003</v>
      </c>
      <c r="O51" s="45">
        <v>-0.45450000000000002</v>
      </c>
      <c r="R51" s="13"/>
      <c r="S51" s="13"/>
    </row>
    <row r="52" spans="1:19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v>0.67600000000000005</v>
      </c>
      <c r="K52" s="13">
        <v>2.94</v>
      </c>
      <c r="L52" s="13">
        <v>3.8466666666666662</v>
      </c>
      <c r="M52" s="25">
        <v>3.4550000000000001</v>
      </c>
      <c r="O52" s="45">
        <v>0.5111</v>
      </c>
      <c r="R52" s="13"/>
      <c r="S52" s="13"/>
    </row>
    <row r="53" spans="1:19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v>0.60699999999999998</v>
      </c>
      <c r="K53" s="13">
        <v>3.11</v>
      </c>
      <c r="L53" s="13">
        <v>3.1733333333333333</v>
      </c>
      <c r="M53" s="25">
        <v>3.1550000000000002</v>
      </c>
      <c r="O53" s="45">
        <v>-0.94220000000000004</v>
      </c>
      <c r="R53" s="13"/>
      <c r="S53" s="13"/>
    </row>
    <row r="54" spans="1:19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v>0.66800000000000004</v>
      </c>
      <c r="K54" s="13">
        <v>1.83</v>
      </c>
      <c r="L54" s="13">
        <v>2.4866666666666668</v>
      </c>
      <c r="M54" s="25">
        <v>2.23</v>
      </c>
      <c r="O54" s="45">
        <v>-9.2799999999999994E-2</v>
      </c>
      <c r="R54" s="13"/>
      <c r="S54" s="13"/>
    </row>
    <row r="55" spans="1:19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v>0.621</v>
      </c>
      <c r="K55" s="13">
        <v>3.02</v>
      </c>
      <c r="L55" s="13">
        <v>3.1666666666666665</v>
      </c>
      <c r="M55" s="25">
        <v>3.12</v>
      </c>
      <c r="O55" s="45">
        <v>-3.2000000000000001E-2</v>
      </c>
      <c r="R55" s="13"/>
      <c r="S55" s="13"/>
    </row>
    <row r="56" spans="1:19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v>0.66</v>
      </c>
      <c r="K56" s="13">
        <v>2.82</v>
      </c>
      <c r="L56" s="13">
        <v>2.9666666666666668</v>
      </c>
      <c r="M56" s="25">
        <v>2.87</v>
      </c>
      <c r="O56" s="45">
        <v>-0.44940000000000002</v>
      </c>
      <c r="R56" s="13"/>
      <c r="S56" s="13"/>
    </row>
    <row r="57" spans="1:19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v>0.71</v>
      </c>
      <c r="K57" s="13">
        <v>1.74</v>
      </c>
      <c r="L57" s="13">
        <v>3.0033333333333334</v>
      </c>
      <c r="M57" s="25">
        <v>2.63</v>
      </c>
      <c r="O57" s="45">
        <v>2.9075000000000002</v>
      </c>
      <c r="R57" s="13"/>
      <c r="S57" s="13"/>
    </row>
    <row r="58" spans="1:19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v>0.65700000000000003</v>
      </c>
      <c r="K58" s="13">
        <v>2.65</v>
      </c>
      <c r="L58" s="13">
        <v>3.4800000000000004</v>
      </c>
      <c r="M58" s="25">
        <v>3.24</v>
      </c>
      <c r="O58" s="45">
        <v>-0.57620000000000005</v>
      </c>
      <c r="R58" s="13"/>
      <c r="S58" s="13"/>
    </row>
    <row r="59" spans="1:19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v>0.70899999999999996</v>
      </c>
      <c r="K59" s="13">
        <v>2.57</v>
      </c>
      <c r="L59" s="13">
        <v>2.9766666666666666</v>
      </c>
      <c r="M59" s="25">
        <v>2.7349999999999999</v>
      </c>
      <c r="O59" s="45">
        <v>-0.39389999999999997</v>
      </c>
      <c r="R59" s="13"/>
      <c r="S59" s="13"/>
    </row>
    <row r="60" spans="1:19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v>0.69</v>
      </c>
      <c r="K60" s="13">
        <v>3.3</v>
      </c>
      <c r="L60" s="13">
        <v>3.6333333333333333</v>
      </c>
      <c r="M60" s="25">
        <v>3.5249999999999999</v>
      </c>
      <c r="O60" s="45">
        <v>-0.55740000000000001</v>
      </c>
      <c r="R60" s="13"/>
      <c r="S60" s="13"/>
    </row>
    <row r="61" spans="1:19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v>0.64500000000000002</v>
      </c>
      <c r="K61" s="13">
        <v>2.76</v>
      </c>
      <c r="L61" s="13">
        <v>3.1266666666666665</v>
      </c>
      <c r="M61" s="25">
        <v>3.0249999999999999</v>
      </c>
      <c r="O61" s="45">
        <v>-0.40160000000000001</v>
      </c>
      <c r="R61" s="13"/>
      <c r="S61" s="13"/>
    </row>
    <row r="62" spans="1:19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v>0.67400000000000004</v>
      </c>
      <c r="K62" s="13">
        <v>2.89</v>
      </c>
      <c r="L62" s="13">
        <v>2.6633333333333336</v>
      </c>
      <c r="M62" s="25">
        <v>2.915</v>
      </c>
      <c r="O62" s="45">
        <v>-0.68410000000000004</v>
      </c>
      <c r="R62" s="13"/>
      <c r="S62" s="13"/>
    </row>
    <row r="63" spans="1:19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v>0.63900000000000001</v>
      </c>
      <c r="K63" s="13">
        <v>2.78</v>
      </c>
      <c r="L63" s="13">
        <v>3.313333333333333</v>
      </c>
      <c r="M63" s="25">
        <v>3.13</v>
      </c>
      <c r="O63" s="45">
        <v>-0.53159999999999996</v>
      </c>
      <c r="R63" s="13"/>
      <c r="S63" s="13"/>
    </row>
    <row r="64" spans="1:19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v>0.71099999999999997</v>
      </c>
      <c r="K64" s="13">
        <v>2.79</v>
      </c>
      <c r="L64" s="13">
        <v>3.1766666666666672</v>
      </c>
      <c r="M64" s="25">
        <v>3.08</v>
      </c>
      <c r="O64" s="45">
        <v>2.7256999999999998</v>
      </c>
      <c r="R64" s="13"/>
      <c r="S64" s="13"/>
    </row>
    <row r="65" spans="1:19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v>0.64700000000000002</v>
      </c>
      <c r="K65" s="13">
        <v>3.54</v>
      </c>
      <c r="L65" s="13">
        <v>3.7600000000000002</v>
      </c>
      <c r="M65" s="25">
        <v>3.58</v>
      </c>
      <c r="O65" s="45">
        <v>-0.55810000000000004</v>
      </c>
      <c r="R65" s="13"/>
      <c r="S65" s="13"/>
    </row>
    <row r="66" spans="1:19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v>0.69199999999999995</v>
      </c>
      <c r="K66" s="13">
        <v>2.86</v>
      </c>
      <c r="L66" s="13">
        <v>3.5199999999999996</v>
      </c>
      <c r="M66" s="25">
        <v>3.32</v>
      </c>
      <c r="O66" s="45">
        <v>0.96250000000000002</v>
      </c>
      <c r="R66" s="13"/>
      <c r="S66" s="13"/>
    </row>
    <row r="67" spans="1:19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v>0.69199999999999995</v>
      </c>
      <c r="K67" s="13">
        <v>2.87</v>
      </c>
      <c r="L67" s="13">
        <v>3.19</v>
      </c>
      <c r="M67" s="25">
        <v>3.0949999999999998</v>
      </c>
      <c r="O67" s="45">
        <v>-1.5760000000000001</v>
      </c>
      <c r="R67" s="13"/>
      <c r="S67" s="13"/>
    </row>
    <row r="68" spans="1:19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v>0.627</v>
      </c>
      <c r="K68" s="13">
        <v>3.06</v>
      </c>
      <c r="L68" s="13">
        <v>3.2433333333333336</v>
      </c>
      <c r="M68" s="25">
        <v>3.1500000000000004</v>
      </c>
      <c r="O68" s="45">
        <v>-0.64070000000000005</v>
      </c>
      <c r="R68" s="13"/>
      <c r="S68" s="13"/>
    </row>
    <row r="69" spans="1:19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v>0.71399999999999997</v>
      </c>
      <c r="K69" s="13">
        <v>2.64</v>
      </c>
      <c r="L69" s="13">
        <v>3.3733333333333335</v>
      </c>
      <c r="M69" s="25">
        <v>3.1900000000000004</v>
      </c>
      <c r="O69" s="45">
        <v>0.80789999999999995</v>
      </c>
      <c r="R69" s="13"/>
      <c r="S69" s="13"/>
    </row>
    <row r="70" spans="1:19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v>0.66800000000000004</v>
      </c>
      <c r="K70" s="13">
        <v>3.29</v>
      </c>
      <c r="L70" s="13">
        <v>3.5400000000000005</v>
      </c>
      <c r="M70" s="25">
        <v>3.3600000000000003</v>
      </c>
      <c r="O70" s="45">
        <v>-0.52080000000000004</v>
      </c>
      <c r="R70" s="13"/>
      <c r="S70" s="13"/>
    </row>
    <row r="71" spans="1:19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v>0.66600000000000004</v>
      </c>
      <c r="K71" s="13">
        <v>2.93</v>
      </c>
      <c r="L71" s="13">
        <v>3.2033333333333331</v>
      </c>
      <c r="M71" s="25">
        <v>3.09</v>
      </c>
      <c r="O71" s="45">
        <v>-1.15E-2</v>
      </c>
      <c r="R71" s="13"/>
      <c r="S71" s="13"/>
    </row>
    <row r="72" spans="1:19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v>0.69399999999999995</v>
      </c>
      <c r="K72" s="13">
        <v>2.35</v>
      </c>
      <c r="L72" s="13">
        <v>2.5133333333333332</v>
      </c>
      <c r="M72" s="25">
        <v>2.375</v>
      </c>
      <c r="O72" s="45">
        <v>-0.52490000000000003</v>
      </c>
      <c r="R72" s="13"/>
      <c r="S72" s="13"/>
    </row>
    <row r="73" spans="1:19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v>0.65100000000000002</v>
      </c>
      <c r="K73" s="13">
        <v>3.52</v>
      </c>
      <c r="L73" s="13">
        <v>3.5833333333333335</v>
      </c>
      <c r="M73" s="25">
        <v>3.5300000000000002</v>
      </c>
      <c r="O73" s="45">
        <v>-0.41770000000000002</v>
      </c>
      <c r="R73" s="13"/>
      <c r="S73" s="13"/>
    </row>
    <row r="74" spans="1:19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v>0.69799999999999995</v>
      </c>
      <c r="K74" s="13">
        <v>2.88</v>
      </c>
      <c r="L74" s="13">
        <v>3.25</v>
      </c>
      <c r="M74" s="25">
        <v>3.13</v>
      </c>
      <c r="O74" s="45">
        <v>-0.50570000000000004</v>
      </c>
      <c r="R74" s="13"/>
      <c r="S74" s="13"/>
    </row>
    <row r="75" spans="1:19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v>0.70499999999999996</v>
      </c>
      <c r="K75" s="13">
        <v>3.39</v>
      </c>
      <c r="L75" s="13">
        <v>3.4666666666666668</v>
      </c>
      <c r="M75" s="25">
        <v>3.42</v>
      </c>
      <c r="O75" s="45">
        <v>1.8591</v>
      </c>
      <c r="R75" s="13"/>
      <c r="S75" s="13"/>
    </row>
    <row r="76" spans="1:19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v>0.67700000000000005</v>
      </c>
      <c r="K76" s="13">
        <v>3</v>
      </c>
      <c r="L76" s="13">
        <v>3.44</v>
      </c>
      <c r="M76" s="25">
        <v>3.31</v>
      </c>
      <c r="O76" s="45">
        <v>-0.53610000000000002</v>
      </c>
      <c r="R76" s="13"/>
      <c r="S76" s="13"/>
    </row>
    <row r="77" spans="1:19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v>0.71699999999999997</v>
      </c>
      <c r="K77" s="13">
        <v>2.94</v>
      </c>
      <c r="L77" s="13">
        <v>3.4266666666666672</v>
      </c>
      <c r="M77" s="25">
        <v>3.165</v>
      </c>
      <c r="O77" s="45">
        <v>-4.9799999999999997E-2</v>
      </c>
      <c r="R77" s="13"/>
      <c r="S77" s="13"/>
    </row>
    <row r="78" spans="1:19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v>0.70399999999999996</v>
      </c>
      <c r="K78" s="13">
        <v>2.4</v>
      </c>
      <c r="L78" s="13">
        <v>3.86</v>
      </c>
      <c r="M78" s="25">
        <v>3.415</v>
      </c>
      <c r="O78" s="45">
        <v>1.1052999999999999</v>
      </c>
      <c r="R78" s="13"/>
      <c r="S78" s="13"/>
    </row>
    <row r="79" spans="1:19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v>0.68100000000000005</v>
      </c>
      <c r="K79" s="13">
        <v>2.82</v>
      </c>
      <c r="L79" s="13">
        <v>3.0866666666666664</v>
      </c>
      <c r="M79" s="25">
        <v>2.8849999999999998</v>
      </c>
      <c r="O79" s="45">
        <v>-1</v>
      </c>
      <c r="R79" s="13"/>
      <c r="S79" s="13"/>
    </row>
    <row r="80" spans="1:19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v>0.73099999999999998</v>
      </c>
      <c r="K80" s="13">
        <v>2.44</v>
      </c>
      <c r="L80" s="13">
        <v>2.7533333333333334</v>
      </c>
      <c r="M80" s="25">
        <v>2.5999999999999996</v>
      </c>
      <c r="O80" s="45">
        <v>0.39739999999999998</v>
      </c>
      <c r="R80" s="13"/>
      <c r="S80" s="13"/>
    </row>
    <row r="81" spans="1:19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v>0.69699999999999995</v>
      </c>
      <c r="K81" s="13">
        <v>3.51</v>
      </c>
      <c r="L81" s="13">
        <v>3.6766666666666672</v>
      </c>
      <c r="M81" s="25">
        <v>3.5750000000000002</v>
      </c>
      <c r="O81" s="45">
        <v>-1.458</v>
      </c>
      <c r="R81" s="13"/>
      <c r="S81" s="13"/>
    </row>
    <row r="82" spans="1:19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v>0.66900000000000004</v>
      </c>
      <c r="K82" s="13">
        <v>3</v>
      </c>
      <c r="L82" s="13">
        <v>3.0700000000000003</v>
      </c>
      <c r="M82" s="25">
        <v>3.0350000000000001</v>
      </c>
      <c r="O82" s="45">
        <v>3.4578000000000002</v>
      </c>
      <c r="R82" s="13"/>
      <c r="S82" s="13"/>
    </row>
    <row r="83" spans="1:19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v>0.63800000000000001</v>
      </c>
      <c r="K83" s="13">
        <v>2.83</v>
      </c>
      <c r="L83" s="13">
        <v>3.3866666666666667</v>
      </c>
      <c r="M83" s="25">
        <v>3.08</v>
      </c>
      <c r="O83" s="45">
        <v>-0.91210000000000002</v>
      </c>
      <c r="R83" s="13"/>
      <c r="S83" s="13"/>
    </row>
    <row r="84" spans="1:19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v>0.67200000000000004</v>
      </c>
      <c r="K84" s="13">
        <v>2.72</v>
      </c>
      <c r="L84" s="13">
        <v>3.2333333333333338</v>
      </c>
      <c r="M84" s="25">
        <v>3.3150000000000004</v>
      </c>
      <c r="O84" s="45">
        <v>-0.64959999999999996</v>
      </c>
      <c r="R84" s="13"/>
      <c r="S84" s="13"/>
    </row>
    <row r="85" spans="1:19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v>0.70299999999999996</v>
      </c>
      <c r="K85" s="13">
        <v>3.62</v>
      </c>
      <c r="L85" s="13">
        <v>3.94</v>
      </c>
      <c r="M85" s="25">
        <v>3.6850000000000001</v>
      </c>
      <c r="O85" s="45">
        <v>-1.5403</v>
      </c>
      <c r="R85" s="13"/>
      <c r="S85" s="13"/>
    </row>
    <row r="86" spans="1:19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v>0.68100000000000005</v>
      </c>
      <c r="K86" s="13">
        <v>3.35</v>
      </c>
      <c r="L86" s="13">
        <v>3.6</v>
      </c>
      <c r="M86" s="25">
        <v>3.5350000000000001</v>
      </c>
      <c r="O86" s="45">
        <v>0.21970000000000001</v>
      </c>
      <c r="R86" s="13"/>
      <c r="S86" s="13"/>
    </row>
    <row r="87" spans="1:19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v>0.66900000000000004</v>
      </c>
      <c r="K87" s="13">
        <v>3.18</v>
      </c>
      <c r="L87" s="13">
        <v>3.5500000000000003</v>
      </c>
      <c r="M87" s="25">
        <v>3.23</v>
      </c>
      <c r="O87" s="45">
        <v>0.46339999999999998</v>
      </c>
      <c r="R87" s="13"/>
      <c r="S87" s="13"/>
    </row>
    <row r="88" spans="1:19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v>0.65600000000000003</v>
      </c>
      <c r="K88" s="13">
        <v>2.79</v>
      </c>
      <c r="L88" s="13">
        <v>3.26</v>
      </c>
      <c r="M88" s="25">
        <v>3.01</v>
      </c>
      <c r="O88" s="45">
        <v>-0.47799999999999998</v>
      </c>
      <c r="R88" s="13"/>
      <c r="S88" s="13"/>
    </row>
    <row r="89" spans="1:19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v>0.70799999999999996</v>
      </c>
      <c r="K89" s="13">
        <v>3.39</v>
      </c>
      <c r="L89" s="13">
        <v>3.69</v>
      </c>
      <c r="M89" s="25">
        <v>3.51</v>
      </c>
      <c r="O89" s="45">
        <v>0.84089999999999998</v>
      </c>
      <c r="R89" s="13"/>
      <c r="S89" s="13"/>
    </row>
    <row r="90" spans="1:19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v>0.69899999999999995</v>
      </c>
      <c r="K90" s="13">
        <v>2.2400000000000002</v>
      </c>
      <c r="L90" s="13">
        <v>2.7866666666666666</v>
      </c>
      <c r="M90" s="25">
        <v>2.4350000000000001</v>
      </c>
      <c r="O90" s="45">
        <v>-1.4944999999999999</v>
      </c>
      <c r="R90" s="13"/>
      <c r="S90" s="13"/>
    </row>
    <row r="91" spans="1:19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v>0.74099999999999999</v>
      </c>
      <c r="K91" s="13">
        <v>3.47</v>
      </c>
      <c r="L91" s="13">
        <v>3.89</v>
      </c>
      <c r="M91" s="25">
        <v>3.7549999999999999</v>
      </c>
      <c r="O91" s="45">
        <v>-0.92159999999999997</v>
      </c>
      <c r="R91" s="13"/>
      <c r="S91" s="13"/>
    </row>
    <row r="92" spans="1:19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v>0.70099999999999996</v>
      </c>
      <c r="K92" s="13">
        <v>3.37</v>
      </c>
      <c r="L92" s="13">
        <v>3.8566666666666669</v>
      </c>
      <c r="M92" s="25">
        <v>3.7050000000000001</v>
      </c>
      <c r="O92" s="45">
        <v>3.4165999999999999</v>
      </c>
      <c r="R92" s="13"/>
      <c r="S92" s="13"/>
    </row>
    <row r="93" spans="1:19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v>0.76100000000000001</v>
      </c>
      <c r="K93" s="13">
        <v>3.75</v>
      </c>
      <c r="L93" s="13">
        <v>4.0599999999999996</v>
      </c>
      <c r="M93" s="25">
        <v>3.79</v>
      </c>
      <c r="O93" s="45">
        <v>0.35959999999999998</v>
      </c>
      <c r="R93" s="13"/>
      <c r="S93" s="13"/>
    </row>
    <row r="94" spans="1:19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v>0.72399999999999998</v>
      </c>
      <c r="K94" s="13">
        <v>4.03</v>
      </c>
      <c r="L94" s="13">
        <v>4.3466666666666667</v>
      </c>
      <c r="M94" s="25">
        <v>4.2</v>
      </c>
      <c r="O94" s="45">
        <v>-1.3923000000000001</v>
      </c>
      <c r="R94" s="13"/>
      <c r="S94" s="13"/>
    </row>
    <row r="95" spans="1:19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v>0.73399999999999999</v>
      </c>
      <c r="K95" s="13">
        <v>3.41</v>
      </c>
      <c r="L95" s="13">
        <v>3.8266666666666667</v>
      </c>
      <c r="M95" s="25">
        <v>3.6349999999999998</v>
      </c>
      <c r="O95" s="45">
        <v>-1.3594999999999999</v>
      </c>
      <c r="R95" s="13"/>
      <c r="S95" s="13"/>
    </row>
    <row r="96" spans="1:19">
      <c r="E96" s="11"/>
    </row>
    <row r="97" spans="5:10">
      <c r="E97" s="11"/>
      <c r="F97" s="38"/>
      <c r="G97" s="38"/>
      <c r="I97" s="38"/>
      <c r="J97" s="38"/>
    </row>
    <row r="98" spans="5:10">
      <c r="E98" s="11"/>
    </row>
    <row r="99" spans="5:10">
      <c r="E99" s="11"/>
    </row>
    <row r="100" spans="5:10">
      <c r="E100" s="11"/>
    </row>
    <row r="101" spans="5:10">
      <c r="E101" s="11"/>
    </row>
  </sheetData>
  <autoFilter ref="A1:L95" xr:uid="{EDDD89CF-01B3-E54C-8168-6BF3959EB32E}">
    <sortState xmlns:xlrd2="http://schemas.microsoft.com/office/spreadsheetml/2017/richdata2" ref="A2:L95">
      <sortCondition descending="1" ref="A1:A95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9CFC-B1A0-A649-BA88-E5AA06360988}">
  <dimension ref="A1:Y101"/>
  <sheetViews>
    <sheetView topLeftCell="D1" zoomScaleNormal="100" workbookViewId="0">
      <selection activeCell="P11" sqref="P11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2" width="10.83203125" style="13" customWidth="1"/>
    <col min="13" max="17" width="10.83203125" style="25" customWidth="1"/>
  </cols>
  <sheetData>
    <row r="1" spans="1:22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270</v>
      </c>
      <c r="K1" s="36" t="s">
        <v>296</v>
      </c>
      <c r="L1" s="36" t="s">
        <v>301</v>
      </c>
      <c r="M1" s="36" t="s">
        <v>300</v>
      </c>
      <c r="O1" s="44" t="s">
        <v>268</v>
      </c>
    </row>
    <row r="2" spans="1:22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v>0.68400000000000005</v>
      </c>
      <c r="K2" s="13">
        <v>2.57</v>
      </c>
      <c r="L2" s="13">
        <v>3.3333333333333335</v>
      </c>
      <c r="M2" s="25">
        <v>3.0350000000000001</v>
      </c>
      <c r="O2" s="45">
        <v>0.5101</v>
      </c>
      <c r="R2" s="13"/>
      <c r="S2" s="13"/>
    </row>
    <row r="3" spans="1:22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v>0.69</v>
      </c>
      <c r="K3" s="13">
        <v>2.62</v>
      </c>
      <c r="L3" s="13">
        <v>2.7899999999999996</v>
      </c>
      <c r="M3" s="25">
        <v>2.6749999999999998</v>
      </c>
      <c r="O3" s="45">
        <v>1.9300000000000001E-2</v>
      </c>
      <c r="Q3" t="s">
        <v>272</v>
      </c>
    </row>
    <row r="4" spans="1:22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v>0.70799999999999996</v>
      </c>
      <c r="K4" s="13">
        <v>2.83</v>
      </c>
      <c r="L4" s="13">
        <v>3.1933333333333334</v>
      </c>
      <c r="M4" s="25">
        <v>2.84</v>
      </c>
      <c r="O4" s="45">
        <v>-1</v>
      </c>
      <c r="Q4"/>
    </row>
    <row r="5" spans="1:22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v>0.65800000000000003</v>
      </c>
      <c r="K5" s="13">
        <v>3.32</v>
      </c>
      <c r="L5" s="13">
        <v>3.5966666666666662</v>
      </c>
      <c r="M5" s="25">
        <v>3.38</v>
      </c>
      <c r="O5" s="45">
        <v>-0.53680000000000005</v>
      </c>
      <c r="Q5" s="49" t="s">
        <v>273</v>
      </c>
      <c r="R5" s="49"/>
    </row>
    <row r="6" spans="1:22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v>0.74099999999999999</v>
      </c>
      <c r="K6" s="13">
        <v>2.85</v>
      </c>
      <c r="L6" s="13">
        <v>3.6666666666666665</v>
      </c>
      <c r="M6" s="25">
        <v>3.31</v>
      </c>
      <c r="O6" s="45">
        <v>4.4699999999999997E-2</v>
      </c>
      <c r="Q6" s="46" t="s">
        <v>274</v>
      </c>
      <c r="R6" s="46">
        <v>0.48359524253491265</v>
      </c>
    </row>
    <row r="7" spans="1:22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v>0.7</v>
      </c>
      <c r="K7" s="13">
        <v>2.11</v>
      </c>
      <c r="L7" s="13">
        <v>3.17</v>
      </c>
      <c r="M7" s="25">
        <v>2.8449999999999998</v>
      </c>
      <c r="O7" s="45">
        <v>4.0298999999999996</v>
      </c>
      <c r="Q7" s="46" t="s">
        <v>275</v>
      </c>
      <c r="R7" s="46">
        <v>0.23386435860240101</v>
      </c>
    </row>
    <row r="8" spans="1:22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v>0.63</v>
      </c>
      <c r="K8" s="13">
        <v>2.52</v>
      </c>
      <c r="L8" s="13">
        <v>2.8433333333333337</v>
      </c>
      <c r="M8" s="25">
        <v>2.7</v>
      </c>
      <c r="O8" s="45">
        <v>-0.1283</v>
      </c>
      <c r="Q8" s="46" t="s">
        <v>276</v>
      </c>
      <c r="R8" s="46">
        <v>0.16175747470615642</v>
      </c>
    </row>
    <row r="9" spans="1:22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v>0.77200000000000002</v>
      </c>
      <c r="K9" s="13">
        <v>2.89</v>
      </c>
      <c r="L9" s="13">
        <v>3.0966666666666662</v>
      </c>
      <c r="M9" s="25">
        <v>2.9550000000000001</v>
      </c>
      <c r="O9" s="45">
        <v>-1.3853</v>
      </c>
      <c r="Q9" s="46" t="s">
        <v>277</v>
      </c>
      <c r="R9" s="46">
        <v>1.1911711033657406</v>
      </c>
    </row>
    <row r="10" spans="1:22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v>0.66300000000000003</v>
      </c>
      <c r="K10" s="13">
        <v>2.69</v>
      </c>
      <c r="L10" s="13">
        <v>3.2766666666666668</v>
      </c>
      <c r="M10" s="25">
        <v>3.04</v>
      </c>
      <c r="O10" s="45">
        <v>-0.48920000000000002</v>
      </c>
      <c r="Q10" s="47" t="s">
        <v>278</v>
      </c>
      <c r="R10" s="47">
        <v>94</v>
      </c>
    </row>
    <row r="11" spans="1:22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v>0.65800000000000003</v>
      </c>
      <c r="K11" s="13">
        <v>3.33</v>
      </c>
      <c r="L11" s="13">
        <v>3.56</v>
      </c>
      <c r="M11" s="25">
        <v>3.46</v>
      </c>
      <c r="O11" s="45">
        <v>-0.48449999999999999</v>
      </c>
      <c r="Q11"/>
    </row>
    <row r="12" spans="1:22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v>0.66</v>
      </c>
      <c r="K12" s="13">
        <v>2.31</v>
      </c>
      <c r="L12" s="13">
        <v>3.1333333333333333</v>
      </c>
      <c r="M12" s="25">
        <v>2.8149999999999999</v>
      </c>
      <c r="O12" s="45">
        <v>2.4718</v>
      </c>
      <c r="Q12" t="s">
        <v>279</v>
      </c>
    </row>
    <row r="13" spans="1:22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v>0.73699999999999999</v>
      </c>
      <c r="K13" s="13">
        <v>2.5099999999999998</v>
      </c>
      <c r="L13" s="13">
        <v>2.6633333333333331</v>
      </c>
      <c r="M13" s="25">
        <v>2.5149999999999997</v>
      </c>
      <c r="O13" s="45">
        <v>-1.0958000000000001</v>
      </c>
      <c r="Q13" s="48"/>
      <c r="R13" s="48" t="s">
        <v>284</v>
      </c>
      <c r="S13" s="48" t="s">
        <v>285</v>
      </c>
      <c r="T13" s="48" t="s">
        <v>286</v>
      </c>
      <c r="U13" s="48" t="s">
        <v>287</v>
      </c>
      <c r="V13" s="48" t="s">
        <v>288</v>
      </c>
    </row>
    <row r="14" spans="1:22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v>0.68799999999999994</v>
      </c>
      <c r="K14" s="13">
        <v>3.03</v>
      </c>
      <c r="L14" s="13">
        <v>3.5033333333333334</v>
      </c>
      <c r="M14" s="25">
        <v>3.28</v>
      </c>
      <c r="O14" s="45">
        <v>-1.3765000000000001</v>
      </c>
      <c r="Q14" s="46" t="s">
        <v>280</v>
      </c>
      <c r="R14" s="46">
        <v>8</v>
      </c>
      <c r="S14" s="46">
        <v>36.815067172622349</v>
      </c>
      <c r="T14" s="46">
        <v>4.6018833965777937</v>
      </c>
      <c r="U14" s="46">
        <v>3.243301415422569</v>
      </c>
      <c r="V14" s="46">
        <v>2.8675467759768911E-3</v>
      </c>
    </row>
    <row r="15" spans="1:22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v>0.69499999999999995</v>
      </c>
      <c r="K15" s="13">
        <v>2.89</v>
      </c>
      <c r="L15" s="13">
        <v>3.1933333333333334</v>
      </c>
      <c r="M15" s="25">
        <v>3.0449999999999999</v>
      </c>
      <c r="O15" s="45">
        <v>-0.40699999999999997</v>
      </c>
      <c r="Q15" s="46" t="s">
        <v>281</v>
      </c>
      <c r="R15" s="46">
        <v>85</v>
      </c>
      <c r="S15" s="46">
        <v>120.60553078695224</v>
      </c>
      <c r="T15" s="46">
        <v>1.4188885974935559</v>
      </c>
      <c r="U15" s="46"/>
      <c r="V15" s="46"/>
    </row>
    <row r="16" spans="1:22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v>0.72699999999999998</v>
      </c>
      <c r="K16" s="13">
        <v>3.67</v>
      </c>
      <c r="L16" s="13">
        <v>4.0533333333333337</v>
      </c>
      <c r="M16" s="25">
        <v>3.8849999999999998</v>
      </c>
      <c r="O16" s="45">
        <v>-0.4713</v>
      </c>
      <c r="Q16" s="47" t="s">
        <v>282</v>
      </c>
      <c r="R16" s="47">
        <v>93</v>
      </c>
      <c r="S16" s="47">
        <v>157.42059795957459</v>
      </c>
      <c r="T16" s="47"/>
      <c r="U16" s="47"/>
      <c r="V16" s="47"/>
    </row>
    <row r="17" spans="1:25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v>0.63400000000000001</v>
      </c>
      <c r="K17" s="13">
        <v>2.25</v>
      </c>
      <c r="L17" s="13">
        <v>2.8833333333333329</v>
      </c>
      <c r="M17" s="25">
        <v>2.6799999999999997</v>
      </c>
      <c r="O17" s="45">
        <v>-0.14030000000000001</v>
      </c>
      <c r="Q17"/>
    </row>
    <row r="18" spans="1:25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v>0.71899999999999997</v>
      </c>
      <c r="K18" s="13">
        <v>2.9</v>
      </c>
      <c r="L18" s="13">
        <v>3.0866666666666664</v>
      </c>
      <c r="M18" s="25">
        <v>2.95</v>
      </c>
      <c r="O18" s="45">
        <v>1.5681</v>
      </c>
      <c r="Q18" s="48"/>
      <c r="R18" s="48" t="s">
        <v>289</v>
      </c>
      <c r="S18" s="48" t="s">
        <v>277</v>
      </c>
      <c r="T18" s="48" t="s">
        <v>290</v>
      </c>
      <c r="U18" s="48" t="s">
        <v>291</v>
      </c>
      <c r="V18" s="48" t="s">
        <v>292</v>
      </c>
      <c r="W18" s="48" t="s">
        <v>293</v>
      </c>
      <c r="X18" s="48" t="s">
        <v>294</v>
      </c>
      <c r="Y18" s="48" t="s">
        <v>295</v>
      </c>
    </row>
    <row r="19" spans="1:25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v>0.65700000000000003</v>
      </c>
      <c r="K19" s="13">
        <v>2.9</v>
      </c>
      <c r="L19" s="13">
        <v>3.1999999999999997</v>
      </c>
      <c r="M19" s="25">
        <v>3.11</v>
      </c>
      <c r="O19" s="45">
        <v>-0.91820000000000002</v>
      </c>
      <c r="Q19" s="46" t="s">
        <v>283</v>
      </c>
      <c r="R19" s="46">
        <v>-3.8633872913531055</v>
      </c>
      <c r="S19" s="46">
        <v>3.7136781018629597</v>
      </c>
      <c r="T19" s="46">
        <v>-1.0403129149548649</v>
      </c>
      <c r="U19" s="46">
        <v>0.30114464678918434</v>
      </c>
      <c r="V19" s="46">
        <v>-11.247174279988165</v>
      </c>
      <c r="W19" s="46">
        <v>3.5203996972819542</v>
      </c>
      <c r="X19" s="46">
        <v>-11.247174279988165</v>
      </c>
      <c r="Y19" s="46">
        <v>3.5203996972819542</v>
      </c>
    </row>
    <row r="20" spans="1:25">
      <c r="A20" s="1">
        <v>2017</v>
      </c>
      <c r="B20" s="1">
        <v>4</v>
      </c>
      <c r="C20" s="1" t="s">
        <v>185</v>
      </c>
      <c r="D20" s="24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v>0.621</v>
      </c>
      <c r="K20" s="13">
        <v>2.98</v>
      </c>
      <c r="L20" s="13">
        <v>3.4633333333333334</v>
      </c>
      <c r="M20" s="25">
        <v>3.335</v>
      </c>
      <c r="O20" s="45">
        <v>0.76870000000000005</v>
      </c>
      <c r="Q20" s="46" t="s">
        <v>143</v>
      </c>
      <c r="R20" s="46">
        <v>0.37464351317139577</v>
      </c>
      <c r="S20" s="46">
        <v>0.26763119272858416</v>
      </c>
      <c r="T20" s="46">
        <v>1.3998499552753449</v>
      </c>
      <c r="U20" s="46">
        <v>0.16519755520310758</v>
      </c>
      <c r="V20" s="46">
        <v>-0.15747899837070023</v>
      </c>
      <c r="W20" s="46">
        <v>0.90676602471349177</v>
      </c>
      <c r="X20" s="46">
        <v>-0.15747899837070023</v>
      </c>
      <c r="Y20" s="46">
        <v>0.90676602471349177</v>
      </c>
    </row>
    <row r="21" spans="1:25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v>0.752</v>
      </c>
      <c r="K21" s="13">
        <v>3.28</v>
      </c>
      <c r="L21" s="13">
        <v>4.2833333333333332</v>
      </c>
      <c r="M21" s="25">
        <v>3.8899999999999997</v>
      </c>
      <c r="O21" s="45">
        <v>-0.51759999999999995</v>
      </c>
      <c r="Q21" s="46" t="s">
        <v>183</v>
      </c>
      <c r="R21" s="46">
        <v>7.8768663296725008E-2</v>
      </c>
      <c r="S21" s="46">
        <v>0.11349560411103533</v>
      </c>
      <c r="T21" s="46">
        <v>0.69402391320516543</v>
      </c>
      <c r="U21" s="46">
        <v>0.48955966259124206</v>
      </c>
      <c r="V21" s="46">
        <v>-0.14689100399698679</v>
      </c>
      <c r="W21" s="46">
        <v>0.30442833059043678</v>
      </c>
      <c r="X21" s="46">
        <v>-0.14689100399698679</v>
      </c>
      <c r="Y21" s="46">
        <v>0.30442833059043678</v>
      </c>
    </row>
    <row r="22" spans="1:25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v>0.64300000000000002</v>
      </c>
      <c r="K22" s="13">
        <v>2.13</v>
      </c>
      <c r="L22" s="13">
        <v>2.5566666666666666</v>
      </c>
      <c r="M22" s="25">
        <v>2.2850000000000001</v>
      </c>
      <c r="O22" s="45">
        <v>2.2656000000000001</v>
      </c>
      <c r="Q22" s="46" t="s">
        <v>218</v>
      </c>
      <c r="R22" s="46">
        <v>24.741799530458742</v>
      </c>
      <c r="S22" s="46">
        <v>7.0313865450839979</v>
      </c>
      <c r="T22" s="46">
        <v>3.5187653774712473</v>
      </c>
      <c r="U22" s="46">
        <v>6.9900679990461353E-4</v>
      </c>
      <c r="V22" s="46">
        <v>10.761519317801065</v>
      </c>
      <c r="W22" s="46">
        <v>38.722079743116417</v>
      </c>
      <c r="X22" s="46">
        <v>10.761519317801065</v>
      </c>
      <c r="Y22" s="46">
        <v>38.722079743116417</v>
      </c>
    </row>
    <row r="23" spans="1:25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v>0.67300000000000004</v>
      </c>
      <c r="K23" s="13">
        <v>2.83</v>
      </c>
      <c r="L23" s="13">
        <v>3.0733333333333337</v>
      </c>
      <c r="M23" s="25">
        <v>2.895</v>
      </c>
      <c r="O23" s="45">
        <v>-0.55740000000000001</v>
      </c>
      <c r="Q23" s="46" t="s">
        <v>217</v>
      </c>
      <c r="R23" s="46">
        <v>-6.7255797847559751E-2</v>
      </c>
      <c r="S23" s="46">
        <v>0.15113397385765745</v>
      </c>
      <c r="T23" s="46">
        <v>-0.44500780420756553</v>
      </c>
      <c r="U23" s="46">
        <v>0.65744529702125643</v>
      </c>
      <c r="V23" s="46">
        <v>-0.36775062779824197</v>
      </c>
      <c r="W23" s="46">
        <v>0.23323903210312247</v>
      </c>
      <c r="X23" s="46">
        <v>-0.36775062779824197</v>
      </c>
      <c r="Y23" s="46">
        <v>0.23323903210312247</v>
      </c>
    </row>
    <row r="24" spans="1:25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v>0.65200000000000002</v>
      </c>
      <c r="K24" s="13">
        <v>1.69</v>
      </c>
      <c r="L24" s="13">
        <v>2.8533333333333335</v>
      </c>
      <c r="M24" s="25">
        <v>2.54</v>
      </c>
      <c r="O24" s="45">
        <v>-0.30709999999999998</v>
      </c>
      <c r="Q24" s="46" t="s">
        <v>270</v>
      </c>
      <c r="R24" s="46">
        <v>-6.7368922513594534</v>
      </c>
      <c r="S24" s="46">
        <v>4.0419268926364991</v>
      </c>
      <c r="T24" s="46">
        <v>-1.666752623268023</v>
      </c>
      <c r="U24" s="46">
        <v>9.9244503010998242E-2</v>
      </c>
      <c r="V24" s="46">
        <v>-14.773325776357748</v>
      </c>
      <c r="W24" s="46">
        <v>1.299541273638841</v>
      </c>
      <c r="X24" s="46">
        <v>-14.773325776357748</v>
      </c>
      <c r="Y24" s="46">
        <v>1.299541273638841</v>
      </c>
    </row>
    <row r="25" spans="1:25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v>0.68</v>
      </c>
      <c r="K25" s="13">
        <v>2.6</v>
      </c>
      <c r="L25" s="13">
        <v>3.0133333333333336</v>
      </c>
      <c r="M25" s="25">
        <v>2.8200000000000003</v>
      </c>
      <c r="O25" s="45">
        <v>-0.51160000000000005</v>
      </c>
      <c r="Q25" s="46" t="s">
        <v>296</v>
      </c>
      <c r="R25" s="46">
        <v>-1.7268515419682211</v>
      </c>
      <c r="S25" s="46">
        <v>0.64111149959493952</v>
      </c>
      <c r="T25" s="46">
        <v>-2.6935276360808733</v>
      </c>
      <c r="U25" s="46">
        <v>8.516666900593467E-3</v>
      </c>
      <c r="V25" s="46">
        <v>-3.0015529617274375</v>
      </c>
      <c r="W25" s="46">
        <v>-0.45215012220900475</v>
      </c>
      <c r="X25" s="46">
        <v>-3.0015529617274375</v>
      </c>
      <c r="Y25" s="46">
        <v>-0.45215012220900475</v>
      </c>
    </row>
    <row r="26" spans="1:25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v>0.68500000000000005</v>
      </c>
      <c r="K26" s="13">
        <v>2.74</v>
      </c>
      <c r="L26" s="13">
        <v>3.1133333333333333</v>
      </c>
      <c r="M26" s="25">
        <v>2.7650000000000001</v>
      </c>
      <c r="O26" s="45">
        <v>-0.43109999999999998</v>
      </c>
      <c r="Q26" s="46" t="s">
        <v>301</v>
      </c>
      <c r="R26" s="46">
        <v>3.1330746832557932E-2</v>
      </c>
      <c r="S26" s="46">
        <v>1.148233652800204</v>
      </c>
      <c r="T26" s="46">
        <v>2.7286037781728015E-2</v>
      </c>
      <c r="U26" s="46">
        <v>0.97829555382716182</v>
      </c>
      <c r="V26" s="46">
        <v>-2.2516653753154339</v>
      </c>
      <c r="W26" s="46">
        <v>2.3143268689805501</v>
      </c>
      <c r="X26" s="46">
        <v>-2.2516653753154339</v>
      </c>
      <c r="Y26" s="46">
        <v>2.3143268689805501</v>
      </c>
    </row>
    <row r="27" spans="1:25" ht="17" thickBot="1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v>0.747</v>
      </c>
      <c r="K27" s="13">
        <v>3.32</v>
      </c>
      <c r="L27" s="13">
        <v>3.4800000000000004</v>
      </c>
      <c r="M27" s="25">
        <v>3.3650000000000002</v>
      </c>
      <c r="O27" s="45">
        <v>-1.5463</v>
      </c>
      <c r="Q27" s="47" t="s">
        <v>300</v>
      </c>
      <c r="R27" s="47">
        <v>1.5635257737399033</v>
      </c>
      <c r="S27" s="47">
        <v>1.4871710876031896</v>
      </c>
      <c r="T27" s="47">
        <v>1.051342234106885</v>
      </c>
      <c r="U27" s="47">
        <v>0.2960812203970109</v>
      </c>
      <c r="V27" s="47">
        <v>-1.3933687726695194</v>
      </c>
      <c r="W27" s="47">
        <v>4.5204203201493263</v>
      </c>
      <c r="X27" s="47">
        <v>-1.3933687726695194</v>
      </c>
      <c r="Y27" s="47">
        <v>4.5204203201493263</v>
      </c>
    </row>
    <row r="28" spans="1:25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v>0.68500000000000005</v>
      </c>
      <c r="K28" s="13">
        <v>3.14</v>
      </c>
      <c r="L28" s="13">
        <v>3.5733333333333328</v>
      </c>
      <c r="M28" s="25">
        <v>3.23</v>
      </c>
      <c r="O28" s="45">
        <v>0.62150000000000005</v>
      </c>
      <c r="Q28"/>
    </row>
    <row r="29" spans="1:25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v>0.68100000000000005</v>
      </c>
      <c r="K29" s="13">
        <v>3.15</v>
      </c>
      <c r="L29" s="13">
        <v>3.49</v>
      </c>
      <c r="M29" s="25">
        <v>3.24</v>
      </c>
      <c r="O29" s="45">
        <v>-1.5202</v>
      </c>
      <c r="Q29"/>
    </row>
    <row r="30" spans="1:25">
      <c r="A30" s="1">
        <v>2016</v>
      </c>
      <c r="B30" s="1">
        <v>4</v>
      </c>
      <c r="C30" s="1" t="s">
        <v>185</v>
      </c>
      <c r="D30" s="24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v>0.73399999999999999</v>
      </c>
      <c r="K30" s="13">
        <v>3</v>
      </c>
      <c r="L30" s="13">
        <v>3.22</v>
      </c>
      <c r="M30" s="25">
        <v>3.09</v>
      </c>
      <c r="O30" s="45">
        <v>0.42659999999999998</v>
      </c>
      <c r="Q30"/>
    </row>
    <row r="31" spans="1:25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v>0.70099999999999996</v>
      </c>
      <c r="K31" s="13">
        <v>3.61</v>
      </c>
      <c r="L31" s="13">
        <v>4.2166666666666659</v>
      </c>
      <c r="M31" s="25">
        <v>3.69</v>
      </c>
      <c r="O31" s="45">
        <v>-0.43819999999999998</v>
      </c>
      <c r="Q31"/>
    </row>
    <row r="32" spans="1:25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v>0.67300000000000004</v>
      </c>
      <c r="K32" s="13">
        <v>2.4300000000000002</v>
      </c>
      <c r="L32" s="13">
        <v>2.7366666666666668</v>
      </c>
      <c r="M32" s="25">
        <v>2.6</v>
      </c>
      <c r="O32" s="45">
        <v>-0.96799999999999997</v>
      </c>
      <c r="Q32"/>
    </row>
    <row r="33" spans="1:19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v>0.70199999999999996</v>
      </c>
      <c r="K33" s="13">
        <v>1.66</v>
      </c>
      <c r="L33" s="13">
        <v>2.4700000000000002</v>
      </c>
      <c r="M33" s="25">
        <v>1.895</v>
      </c>
      <c r="O33" s="45">
        <v>-0.52310000000000001</v>
      </c>
      <c r="Q33"/>
      <c r="R33" s="13"/>
      <c r="S33" s="13"/>
    </row>
    <row r="34" spans="1:19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v>0.66800000000000004</v>
      </c>
      <c r="K34" s="13">
        <v>2.54</v>
      </c>
      <c r="L34" s="13">
        <v>2.83</v>
      </c>
      <c r="M34" s="25">
        <v>2.625</v>
      </c>
      <c r="O34" s="45">
        <v>1.0806</v>
      </c>
      <c r="Q34"/>
      <c r="R34" s="13"/>
      <c r="S34" s="13"/>
    </row>
    <row r="35" spans="1:19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v>0.64</v>
      </c>
      <c r="K35" s="13">
        <v>1.85</v>
      </c>
      <c r="L35" s="13">
        <v>2.5433333333333334</v>
      </c>
      <c r="M35" s="25">
        <v>2.2250000000000001</v>
      </c>
      <c r="O35" s="45">
        <v>-0.52480000000000004</v>
      </c>
      <c r="Q35"/>
      <c r="R35" s="13"/>
      <c r="S35" s="13"/>
    </row>
    <row r="36" spans="1:19">
      <c r="A36" s="1">
        <v>2015</v>
      </c>
      <c r="B36" s="1">
        <v>5</v>
      </c>
      <c r="C36" s="1" t="s">
        <v>184</v>
      </c>
      <c r="D36" s="1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v>0.66900000000000004</v>
      </c>
      <c r="K36" s="13">
        <v>1.77</v>
      </c>
      <c r="L36" s="13">
        <v>2.9499999999999997</v>
      </c>
      <c r="M36" s="25">
        <v>2.5549999999999997</v>
      </c>
      <c r="O36" s="45">
        <v>-0.60570000000000002</v>
      </c>
      <c r="Q36"/>
      <c r="R36" s="13"/>
      <c r="S36" s="13"/>
    </row>
    <row r="37" spans="1:19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v>0.629</v>
      </c>
      <c r="K37" s="13">
        <v>3.06</v>
      </c>
      <c r="L37" s="13">
        <v>3.563333333333333</v>
      </c>
      <c r="M37" s="25">
        <v>3.3049999999999997</v>
      </c>
      <c r="O37" s="45">
        <v>2.6833</v>
      </c>
      <c r="Q37"/>
      <c r="R37" s="13"/>
      <c r="S37" s="13"/>
    </row>
    <row r="38" spans="1:19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v>0.66900000000000004</v>
      </c>
      <c r="K38" s="13">
        <v>2.2999999999999998</v>
      </c>
      <c r="L38" s="13">
        <v>3.08</v>
      </c>
      <c r="M38" s="25">
        <v>2.7149999999999999</v>
      </c>
      <c r="O38" s="45">
        <v>-0.41220000000000001</v>
      </c>
      <c r="Q38"/>
      <c r="R38" s="13"/>
      <c r="S38" s="13"/>
    </row>
    <row r="39" spans="1:19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v>0.72699999999999998</v>
      </c>
      <c r="K39" s="13">
        <v>3.42</v>
      </c>
      <c r="L39" s="13">
        <v>3.6799999999999997</v>
      </c>
      <c r="M39" s="25">
        <v>3.54</v>
      </c>
      <c r="O39" s="45">
        <v>-0.57020000000000004</v>
      </c>
      <c r="Q39"/>
      <c r="R39" s="13"/>
      <c r="S39" s="13"/>
    </row>
    <row r="40" spans="1:19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v>0.69</v>
      </c>
      <c r="K40" s="13">
        <v>2.89</v>
      </c>
      <c r="L40" s="13">
        <v>3.5333333333333337</v>
      </c>
      <c r="M40" s="25">
        <v>3.2</v>
      </c>
      <c r="O40" s="45">
        <v>-0.57689999999999997</v>
      </c>
      <c r="Q40"/>
      <c r="R40" s="13"/>
      <c r="S40" s="13"/>
    </row>
    <row r="41" spans="1:19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v>0.63800000000000001</v>
      </c>
      <c r="K41" s="13">
        <v>2.48</v>
      </c>
      <c r="L41" s="13">
        <v>3.1966666666666668</v>
      </c>
      <c r="M41" s="25">
        <v>2.85</v>
      </c>
      <c r="O41" s="45">
        <v>0.31879999999999997</v>
      </c>
      <c r="Q41"/>
      <c r="R41" s="13"/>
      <c r="S41" s="13"/>
    </row>
    <row r="42" spans="1:19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v>0.64</v>
      </c>
      <c r="K42" s="13">
        <v>2.41</v>
      </c>
      <c r="L42" s="13">
        <v>2.7366666666666668</v>
      </c>
      <c r="M42" s="25">
        <v>2.5350000000000001</v>
      </c>
      <c r="O42" s="45">
        <v>-1.0226</v>
      </c>
      <c r="Q42"/>
      <c r="R42" s="13"/>
      <c r="S42" s="13"/>
    </row>
    <row r="43" spans="1:19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v>0.67500000000000004</v>
      </c>
      <c r="K43" s="13">
        <v>1.77</v>
      </c>
      <c r="L43" s="13">
        <v>2.4533333333333336</v>
      </c>
      <c r="M43" s="25">
        <v>2.2400000000000002</v>
      </c>
      <c r="O43" s="45">
        <v>-1.1140000000000001</v>
      </c>
      <c r="Q43"/>
      <c r="R43" s="13"/>
      <c r="S43" s="13"/>
    </row>
    <row r="44" spans="1:19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v>0.66500000000000004</v>
      </c>
      <c r="K44" s="13">
        <v>2.38</v>
      </c>
      <c r="L44" s="13">
        <v>2.9533333333333331</v>
      </c>
      <c r="M44" s="25">
        <v>2.56</v>
      </c>
      <c r="O44" s="45">
        <v>-0.27179999999999999</v>
      </c>
      <c r="Q44"/>
      <c r="R44" s="13"/>
      <c r="S44" s="13"/>
    </row>
    <row r="45" spans="1:19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v>0.67500000000000004</v>
      </c>
      <c r="K45" s="13">
        <v>2.85</v>
      </c>
      <c r="L45" s="13">
        <v>3.09</v>
      </c>
      <c r="M45" s="25">
        <v>2.9450000000000003</v>
      </c>
      <c r="O45" s="45">
        <v>-0.54259999999999997</v>
      </c>
      <c r="R45" s="13"/>
      <c r="S45" s="13"/>
    </row>
    <row r="46" spans="1:19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v>0.61399999999999999</v>
      </c>
      <c r="K46" s="13">
        <v>2.17</v>
      </c>
      <c r="L46" s="13">
        <v>2.9066666666666667</v>
      </c>
      <c r="M46" s="25">
        <v>2.5750000000000002</v>
      </c>
      <c r="O46" s="45">
        <v>3.4487000000000001</v>
      </c>
      <c r="R46" s="13"/>
      <c r="S46" s="13"/>
    </row>
    <row r="47" spans="1:19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v>0.64900000000000002</v>
      </c>
      <c r="K47" s="13">
        <v>2.61</v>
      </c>
      <c r="L47" s="13">
        <v>3.08</v>
      </c>
      <c r="M47" s="25">
        <v>2.8250000000000002</v>
      </c>
      <c r="O47" s="45">
        <v>-1.5723</v>
      </c>
      <c r="R47" s="13"/>
      <c r="S47" s="13"/>
    </row>
    <row r="48" spans="1:19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v>0.64500000000000002</v>
      </c>
      <c r="K48" s="13">
        <v>3.23</v>
      </c>
      <c r="L48" s="13">
        <v>3.3699999999999997</v>
      </c>
      <c r="M48" s="25">
        <v>3.2850000000000001</v>
      </c>
      <c r="O48" s="45">
        <v>-0.5736</v>
      </c>
      <c r="R48" s="13"/>
      <c r="S48" s="13"/>
    </row>
    <row r="49" spans="1:19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v>0.752</v>
      </c>
      <c r="K49" s="13">
        <v>3.15</v>
      </c>
      <c r="L49" s="13">
        <v>3.39</v>
      </c>
      <c r="M49" s="25">
        <v>3.29</v>
      </c>
      <c r="O49" s="45">
        <v>-1.4944999999999999</v>
      </c>
      <c r="R49" s="13"/>
      <c r="S49" s="13"/>
    </row>
    <row r="50" spans="1:19">
      <c r="A50" s="1">
        <v>2014</v>
      </c>
      <c r="B50" s="1">
        <v>4</v>
      </c>
      <c r="C50" s="1" t="s">
        <v>185</v>
      </c>
      <c r="D50" s="24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v>0.65100000000000002</v>
      </c>
      <c r="K50" s="13">
        <v>3.2</v>
      </c>
      <c r="L50" s="13">
        <v>3.3733333333333335</v>
      </c>
      <c r="M50" s="25">
        <v>3.2050000000000001</v>
      </c>
      <c r="O50" s="45">
        <v>3.5670999999999999</v>
      </c>
      <c r="R50" s="13"/>
      <c r="S50" s="13"/>
    </row>
    <row r="51" spans="1:19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v>0.60899999999999999</v>
      </c>
      <c r="K51" s="13">
        <v>3.08</v>
      </c>
      <c r="L51" s="13">
        <v>3.223333333333334</v>
      </c>
      <c r="M51" s="25">
        <v>3.1100000000000003</v>
      </c>
      <c r="O51" s="45">
        <v>-0.45450000000000002</v>
      </c>
      <c r="R51" s="13"/>
      <c r="S51" s="13"/>
    </row>
    <row r="52" spans="1:19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v>0.67600000000000005</v>
      </c>
      <c r="K52" s="13">
        <v>2.94</v>
      </c>
      <c r="L52" s="13">
        <v>3.8466666666666662</v>
      </c>
      <c r="M52" s="25">
        <v>3.4550000000000001</v>
      </c>
      <c r="O52" s="45">
        <v>0.5111</v>
      </c>
      <c r="R52" s="13"/>
      <c r="S52" s="13"/>
    </row>
    <row r="53" spans="1:19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v>0.60699999999999998</v>
      </c>
      <c r="K53" s="13">
        <v>3.11</v>
      </c>
      <c r="L53" s="13">
        <v>3.1733333333333333</v>
      </c>
      <c r="M53" s="25">
        <v>3.1550000000000002</v>
      </c>
      <c r="O53" s="45">
        <v>-0.94220000000000004</v>
      </c>
      <c r="R53" s="13"/>
      <c r="S53" s="13"/>
    </row>
    <row r="54" spans="1:19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v>0.66800000000000004</v>
      </c>
      <c r="K54" s="13">
        <v>1.83</v>
      </c>
      <c r="L54" s="13">
        <v>2.4866666666666668</v>
      </c>
      <c r="M54" s="25">
        <v>2.23</v>
      </c>
      <c r="O54" s="45">
        <v>-9.2799999999999994E-2</v>
      </c>
      <c r="R54" s="13"/>
      <c r="S54" s="13"/>
    </row>
    <row r="55" spans="1:19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v>0.621</v>
      </c>
      <c r="K55" s="13">
        <v>3.02</v>
      </c>
      <c r="L55" s="13">
        <v>3.1666666666666665</v>
      </c>
      <c r="M55" s="25">
        <v>3.12</v>
      </c>
      <c r="O55" s="45">
        <v>-3.2000000000000001E-2</v>
      </c>
      <c r="R55" s="13"/>
      <c r="S55" s="13"/>
    </row>
    <row r="56" spans="1:19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v>0.66</v>
      </c>
      <c r="K56" s="13">
        <v>2.82</v>
      </c>
      <c r="L56" s="13">
        <v>2.9666666666666668</v>
      </c>
      <c r="M56" s="25">
        <v>2.87</v>
      </c>
      <c r="O56" s="45">
        <v>-0.44940000000000002</v>
      </c>
      <c r="R56" s="13"/>
      <c r="S56" s="13"/>
    </row>
    <row r="57" spans="1:19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v>0.71</v>
      </c>
      <c r="K57" s="13">
        <v>1.74</v>
      </c>
      <c r="L57" s="13">
        <v>3.0033333333333334</v>
      </c>
      <c r="M57" s="25">
        <v>2.63</v>
      </c>
      <c r="O57" s="45">
        <v>2.9075000000000002</v>
      </c>
      <c r="R57" s="13"/>
      <c r="S57" s="13"/>
    </row>
    <row r="58" spans="1:19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v>0.65700000000000003</v>
      </c>
      <c r="K58" s="13">
        <v>2.65</v>
      </c>
      <c r="L58" s="13">
        <v>3.4800000000000004</v>
      </c>
      <c r="M58" s="25">
        <v>3.24</v>
      </c>
      <c r="O58" s="45">
        <v>-0.57620000000000005</v>
      </c>
      <c r="R58" s="13"/>
      <c r="S58" s="13"/>
    </row>
    <row r="59" spans="1:19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v>0.70899999999999996</v>
      </c>
      <c r="K59" s="13">
        <v>2.57</v>
      </c>
      <c r="L59" s="13">
        <v>2.9766666666666666</v>
      </c>
      <c r="M59" s="25">
        <v>2.7349999999999999</v>
      </c>
      <c r="O59" s="45">
        <v>-0.39389999999999997</v>
      </c>
      <c r="R59" s="13"/>
      <c r="S59" s="13"/>
    </row>
    <row r="60" spans="1:19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v>0.69</v>
      </c>
      <c r="K60" s="13">
        <v>3.3</v>
      </c>
      <c r="L60" s="13">
        <v>3.6333333333333333</v>
      </c>
      <c r="M60" s="25">
        <v>3.5249999999999999</v>
      </c>
      <c r="O60" s="45">
        <v>-0.55740000000000001</v>
      </c>
      <c r="R60" s="13"/>
      <c r="S60" s="13"/>
    </row>
    <row r="61" spans="1:19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v>0.64500000000000002</v>
      </c>
      <c r="K61" s="13">
        <v>2.76</v>
      </c>
      <c r="L61" s="13">
        <v>3.1266666666666665</v>
      </c>
      <c r="M61" s="25">
        <v>3.0249999999999999</v>
      </c>
      <c r="O61" s="45">
        <v>-0.40160000000000001</v>
      </c>
      <c r="R61" s="13"/>
      <c r="S61" s="13"/>
    </row>
    <row r="62" spans="1:19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v>0.67400000000000004</v>
      </c>
      <c r="K62" s="13">
        <v>2.89</v>
      </c>
      <c r="L62" s="13">
        <v>2.6633333333333336</v>
      </c>
      <c r="M62" s="25">
        <v>2.915</v>
      </c>
      <c r="O62" s="45">
        <v>-0.68410000000000004</v>
      </c>
      <c r="R62" s="13"/>
      <c r="S62" s="13"/>
    </row>
    <row r="63" spans="1:19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v>0.63900000000000001</v>
      </c>
      <c r="K63" s="13">
        <v>2.78</v>
      </c>
      <c r="L63" s="13">
        <v>3.313333333333333</v>
      </c>
      <c r="M63" s="25">
        <v>3.13</v>
      </c>
      <c r="O63" s="45">
        <v>-0.53159999999999996</v>
      </c>
      <c r="R63" s="13"/>
      <c r="S63" s="13"/>
    </row>
    <row r="64" spans="1:19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v>0.71099999999999997</v>
      </c>
      <c r="K64" s="13">
        <v>2.79</v>
      </c>
      <c r="L64" s="13">
        <v>3.1766666666666672</v>
      </c>
      <c r="M64" s="25">
        <v>3.08</v>
      </c>
      <c r="O64" s="45">
        <v>2.7256999999999998</v>
      </c>
      <c r="R64" s="13"/>
      <c r="S64" s="13"/>
    </row>
    <row r="65" spans="1:19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v>0.64700000000000002</v>
      </c>
      <c r="K65" s="13">
        <v>3.54</v>
      </c>
      <c r="L65" s="13">
        <v>3.7600000000000002</v>
      </c>
      <c r="M65" s="25">
        <v>3.58</v>
      </c>
      <c r="O65" s="45">
        <v>-0.55810000000000004</v>
      </c>
      <c r="R65" s="13"/>
      <c r="S65" s="13"/>
    </row>
    <row r="66" spans="1:19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v>0.69199999999999995</v>
      </c>
      <c r="K66" s="13">
        <v>2.86</v>
      </c>
      <c r="L66" s="13">
        <v>3.5199999999999996</v>
      </c>
      <c r="M66" s="25">
        <v>3.32</v>
      </c>
      <c r="O66" s="45">
        <v>0.96250000000000002</v>
      </c>
      <c r="R66" s="13"/>
      <c r="S66" s="13"/>
    </row>
    <row r="67" spans="1:19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v>0.69199999999999995</v>
      </c>
      <c r="K67" s="13">
        <v>2.87</v>
      </c>
      <c r="L67" s="13">
        <v>3.19</v>
      </c>
      <c r="M67" s="25">
        <v>3.0949999999999998</v>
      </c>
      <c r="O67" s="45">
        <v>-1.5760000000000001</v>
      </c>
      <c r="R67" s="13"/>
      <c r="S67" s="13"/>
    </row>
    <row r="68" spans="1:19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v>0.627</v>
      </c>
      <c r="K68" s="13">
        <v>3.06</v>
      </c>
      <c r="L68" s="13">
        <v>3.2433333333333336</v>
      </c>
      <c r="M68" s="25">
        <v>3.1500000000000004</v>
      </c>
      <c r="O68" s="45">
        <v>-0.64070000000000005</v>
      </c>
      <c r="R68" s="13"/>
      <c r="S68" s="13"/>
    </row>
    <row r="69" spans="1:19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v>0.71399999999999997</v>
      </c>
      <c r="K69" s="13">
        <v>2.64</v>
      </c>
      <c r="L69" s="13">
        <v>3.3733333333333335</v>
      </c>
      <c r="M69" s="25">
        <v>3.1900000000000004</v>
      </c>
      <c r="O69" s="45">
        <v>0.80789999999999995</v>
      </c>
      <c r="R69" s="13"/>
      <c r="S69" s="13"/>
    </row>
    <row r="70" spans="1:19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v>0.66800000000000004</v>
      </c>
      <c r="K70" s="13">
        <v>3.29</v>
      </c>
      <c r="L70" s="13">
        <v>3.5400000000000005</v>
      </c>
      <c r="M70" s="25">
        <v>3.3600000000000003</v>
      </c>
      <c r="O70" s="45">
        <v>-0.52080000000000004</v>
      </c>
      <c r="R70" s="13"/>
      <c r="S70" s="13"/>
    </row>
    <row r="71" spans="1:19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v>0.66600000000000004</v>
      </c>
      <c r="K71" s="13">
        <v>2.93</v>
      </c>
      <c r="L71" s="13">
        <v>3.2033333333333331</v>
      </c>
      <c r="M71" s="25">
        <v>3.09</v>
      </c>
      <c r="O71" s="45">
        <v>-1.15E-2</v>
      </c>
      <c r="R71" s="13"/>
      <c r="S71" s="13"/>
    </row>
    <row r="72" spans="1:19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v>0.69399999999999995</v>
      </c>
      <c r="K72" s="13">
        <v>2.35</v>
      </c>
      <c r="L72" s="13">
        <v>2.5133333333333332</v>
      </c>
      <c r="M72" s="25">
        <v>2.375</v>
      </c>
      <c r="O72" s="45">
        <v>-0.52490000000000003</v>
      </c>
      <c r="R72" s="13"/>
      <c r="S72" s="13"/>
    </row>
    <row r="73" spans="1:19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v>0.65100000000000002</v>
      </c>
      <c r="K73" s="13">
        <v>3.52</v>
      </c>
      <c r="L73" s="13">
        <v>3.5833333333333335</v>
      </c>
      <c r="M73" s="25">
        <v>3.5300000000000002</v>
      </c>
      <c r="O73" s="45">
        <v>-0.41770000000000002</v>
      </c>
      <c r="R73" s="13"/>
      <c r="S73" s="13"/>
    </row>
    <row r="74" spans="1:19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v>0.69799999999999995</v>
      </c>
      <c r="K74" s="13">
        <v>2.88</v>
      </c>
      <c r="L74" s="13">
        <v>3.25</v>
      </c>
      <c r="M74" s="25">
        <v>3.13</v>
      </c>
      <c r="O74" s="45">
        <v>-0.50570000000000004</v>
      </c>
      <c r="R74" s="13"/>
      <c r="S74" s="13"/>
    </row>
    <row r="75" spans="1:19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v>0.70499999999999996</v>
      </c>
      <c r="K75" s="13">
        <v>3.39</v>
      </c>
      <c r="L75" s="13">
        <v>3.4666666666666668</v>
      </c>
      <c r="M75" s="25">
        <v>3.42</v>
      </c>
      <c r="O75" s="45">
        <v>1.8591</v>
      </c>
      <c r="R75" s="13"/>
      <c r="S75" s="13"/>
    </row>
    <row r="76" spans="1:19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v>0.67700000000000005</v>
      </c>
      <c r="K76" s="13">
        <v>3</v>
      </c>
      <c r="L76" s="13">
        <v>3.44</v>
      </c>
      <c r="M76" s="25">
        <v>3.31</v>
      </c>
      <c r="O76" s="45">
        <v>-0.53610000000000002</v>
      </c>
      <c r="R76" s="13"/>
      <c r="S76" s="13"/>
    </row>
    <row r="77" spans="1:19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v>0.71699999999999997</v>
      </c>
      <c r="K77" s="13">
        <v>2.94</v>
      </c>
      <c r="L77" s="13">
        <v>3.4266666666666672</v>
      </c>
      <c r="M77" s="25">
        <v>3.165</v>
      </c>
      <c r="O77" s="45">
        <v>-4.9799999999999997E-2</v>
      </c>
      <c r="R77" s="13"/>
      <c r="S77" s="13"/>
    </row>
    <row r="78" spans="1:19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v>0.70399999999999996</v>
      </c>
      <c r="K78" s="13">
        <v>2.4</v>
      </c>
      <c r="L78" s="13">
        <v>3.86</v>
      </c>
      <c r="M78" s="25">
        <v>3.415</v>
      </c>
      <c r="O78" s="45">
        <v>1.1052999999999999</v>
      </c>
      <c r="R78" s="13"/>
      <c r="S78" s="13"/>
    </row>
    <row r="79" spans="1:19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v>0.68100000000000005</v>
      </c>
      <c r="K79" s="13">
        <v>2.82</v>
      </c>
      <c r="L79" s="13">
        <v>3.0866666666666664</v>
      </c>
      <c r="M79" s="25">
        <v>2.8849999999999998</v>
      </c>
      <c r="O79" s="45">
        <v>-1</v>
      </c>
      <c r="R79" s="13"/>
      <c r="S79" s="13"/>
    </row>
    <row r="80" spans="1:19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v>0.73099999999999998</v>
      </c>
      <c r="K80" s="13">
        <v>2.44</v>
      </c>
      <c r="L80" s="13">
        <v>2.7533333333333334</v>
      </c>
      <c r="M80" s="25">
        <v>2.5999999999999996</v>
      </c>
      <c r="O80" s="45">
        <v>0.39739999999999998</v>
      </c>
      <c r="R80" s="13"/>
      <c r="S80" s="13"/>
    </row>
    <row r="81" spans="1:19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v>0.69699999999999995</v>
      </c>
      <c r="K81" s="13">
        <v>3.51</v>
      </c>
      <c r="L81" s="13">
        <v>3.6766666666666672</v>
      </c>
      <c r="M81" s="25">
        <v>3.5750000000000002</v>
      </c>
      <c r="O81" s="45">
        <v>-1.458</v>
      </c>
      <c r="R81" s="13"/>
      <c r="S81" s="13"/>
    </row>
    <row r="82" spans="1:19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v>0.66900000000000004</v>
      </c>
      <c r="K82" s="13">
        <v>3</v>
      </c>
      <c r="L82" s="13">
        <v>3.0700000000000003</v>
      </c>
      <c r="M82" s="25">
        <v>3.0350000000000001</v>
      </c>
      <c r="O82" s="45">
        <v>3.4578000000000002</v>
      </c>
      <c r="R82" s="13"/>
      <c r="S82" s="13"/>
    </row>
    <row r="83" spans="1:19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v>0.63800000000000001</v>
      </c>
      <c r="K83" s="13">
        <v>2.83</v>
      </c>
      <c r="L83" s="13">
        <v>3.3866666666666667</v>
      </c>
      <c r="M83" s="25">
        <v>3.08</v>
      </c>
      <c r="O83" s="45">
        <v>-0.91210000000000002</v>
      </c>
      <c r="R83" s="13"/>
      <c r="S83" s="13"/>
    </row>
    <row r="84" spans="1:19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v>0.67200000000000004</v>
      </c>
      <c r="K84" s="13">
        <v>2.72</v>
      </c>
      <c r="L84" s="13">
        <v>3.2333333333333338</v>
      </c>
      <c r="M84" s="25">
        <v>3.3150000000000004</v>
      </c>
      <c r="O84" s="45">
        <v>-0.64959999999999996</v>
      </c>
      <c r="R84" s="13"/>
      <c r="S84" s="13"/>
    </row>
    <row r="85" spans="1:19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v>0.70299999999999996</v>
      </c>
      <c r="K85" s="13">
        <v>3.62</v>
      </c>
      <c r="L85" s="13">
        <v>3.94</v>
      </c>
      <c r="M85" s="25">
        <v>3.6850000000000001</v>
      </c>
      <c r="O85" s="45">
        <v>-1.5403</v>
      </c>
      <c r="R85" s="13"/>
      <c r="S85" s="13"/>
    </row>
    <row r="86" spans="1:19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v>0.68100000000000005</v>
      </c>
      <c r="K86" s="13">
        <v>3.35</v>
      </c>
      <c r="L86" s="13">
        <v>3.6</v>
      </c>
      <c r="M86" s="25">
        <v>3.5350000000000001</v>
      </c>
      <c r="O86" s="45">
        <v>0.21970000000000001</v>
      </c>
      <c r="R86" s="13"/>
      <c r="S86" s="13"/>
    </row>
    <row r="87" spans="1:19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v>0.66900000000000004</v>
      </c>
      <c r="K87" s="13">
        <v>3.18</v>
      </c>
      <c r="L87" s="13">
        <v>3.5500000000000003</v>
      </c>
      <c r="M87" s="25">
        <v>3.23</v>
      </c>
      <c r="O87" s="45">
        <v>0.46339999999999998</v>
      </c>
      <c r="R87" s="13"/>
      <c r="S87" s="13"/>
    </row>
    <row r="88" spans="1:19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v>0.65600000000000003</v>
      </c>
      <c r="K88" s="13">
        <v>2.79</v>
      </c>
      <c r="L88" s="13">
        <v>3.26</v>
      </c>
      <c r="M88" s="25">
        <v>3.01</v>
      </c>
      <c r="O88" s="45">
        <v>-0.47799999999999998</v>
      </c>
      <c r="R88" s="13"/>
      <c r="S88" s="13"/>
    </row>
    <row r="89" spans="1:19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v>0.70799999999999996</v>
      </c>
      <c r="K89" s="13">
        <v>3.39</v>
      </c>
      <c r="L89" s="13">
        <v>3.69</v>
      </c>
      <c r="M89" s="25">
        <v>3.51</v>
      </c>
      <c r="O89" s="45">
        <v>0.84089999999999998</v>
      </c>
      <c r="R89" s="13"/>
      <c r="S89" s="13"/>
    </row>
    <row r="90" spans="1:19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v>0.69899999999999995</v>
      </c>
      <c r="K90" s="13">
        <v>2.2400000000000002</v>
      </c>
      <c r="L90" s="13">
        <v>2.7866666666666666</v>
      </c>
      <c r="M90" s="25">
        <v>2.4350000000000001</v>
      </c>
      <c r="O90" s="45">
        <v>-1.4944999999999999</v>
      </c>
      <c r="R90" s="13"/>
      <c r="S90" s="13"/>
    </row>
    <row r="91" spans="1:19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v>0.74099999999999999</v>
      </c>
      <c r="K91" s="13">
        <v>3.47</v>
      </c>
      <c r="L91" s="13">
        <v>3.89</v>
      </c>
      <c r="M91" s="25">
        <v>3.7549999999999999</v>
      </c>
      <c r="O91" s="45">
        <v>-0.92159999999999997</v>
      </c>
      <c r="R91" s="13"/>
      <c r="S91" s="13"/>
    </row>
    <row r="92" spans="1:19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v>0.70099999999999996</v>
      </c>
      <c r="K92" s="13">
        <v>3.37</v>
      </c>
      <c r="L92" s="13">
        <v>3.8566666666666669</v>
      </c>
      <c r="M92" s="25">
        <v>3.7050000000000001</v>
      </c>
      <c r="O92" s="45">
        <v>3.4165999999999999</v>
      </c>
      <c r="R92" s="13"/>
      <c r="S92" s="13"/>
    </row>
    <row r="93" spans="1:19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v>0.76100000000000001</v>
      </c>
      <c r="K93" s="13">
        <v>3.75</v>
      </c>
      <c r="L93" s="13">
        <v>4.0599999999999996</v>
      </c>
      <c r="M93" s="25">
        <v>3.79</v>
      </c>
      <c r="O93" s="45">
        <v>0.35959999999999998</v>
      </c>
      <c r="R93" s="13"/>
      <c r="S93" s="13"/>
    </row>
    <row r="94" spans="1:19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v>0.72399999999999998</v>
      </c>
      <c r="K94" s="13">
        <v>4.03</v>
      </c>
      <c r="L94" s="13">
        <v>4.3466666666666667</v>
      </c>
      <c r="M94" s="25">
        <v>4.2</v>
      </c>
      <c r="O94" s="45">
        <v>-1.3923000000000001</v>
      </c>
      <c r="R94" s="13"/>
      <c r="S94" s="13"/>
    </row>
    <row r="95" spans="1:19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v>0.73399999999999999</v>
      </c>
      <c r="K95" s="13">
        <v>3.41</v>
      </c>
      <c r="L95" s="13">
        <v>3.8266666666666667</v>
      </c>
      <c r="M95" s="25">
        <v>3.6349999999999998</v>
      </c>
      <c r="O95" s="45">
        <v>-1.3594999999999999</v>
      </c>
      <c r="R95" s="13"/>
      <c r="S95" s="13"/>
    </row>
    <row r="96" spans="1:19">
      <c r="E96" s="11"/>
    </row>
    <row r="97" spans="5:10">
      <c r="E97" s="11"/>
      <c r="F97" s="38"/>
      <c r="G97" s="38"/>
      <c r="I97" s="38"/>
      <c r="J97" s="38"/>
    </row>
    <row r="98" spans="5:10">
      <c r="E98" s="11"/>
    </row>
    <row r="99" spans="5:10">
      <c r="E99" s="11"/>
    </row>
    <row r="100" spans="5:10">
      <c r="E100" s="11"/>
    </row>
    <row r="101" spans="5:10">
      <c r="E101" s="11"/>
    </row>
  </sheetData>
  <autoFilter ref="A1:L95" xr:uid="{EDDD89CF-01B3-E54C-8168-6BF3959EB32E}">
    <sortState xmlns:xlrd2="http://schemas.microsoft.com/office/spreadsheetml/2017/richdata2" ref="A2:L95">
      <sortCondition descending="1" ref="A1:A95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E854-C287-3B44-A0F8-B287DE1FF42B}">
  <dimension ref="A1:W101"/>
  <sheetViews>
    <sheetView zoomScaleNormal="100" workbookViewId="0">
      <selection activeCell="Q7" sqref="Q7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10.83203125" style="1" customWidth="1"/>
    <col min="10" max="10" width="10.83203125" style="13" customWidth="1"/>
    <col min="11" max="15" width="10.83203125" style="25" customWidth="1"/>
  </cols>
  <sheetData>
    <row r="1" spans="1:20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270</v>
      </c>
      <c r="J1" s="36" t="s">
        <v>296</v>
      </c>
      <c r="K1" s="36" t="s">
        <v>300</v>
      </c>
      <c r="M1" s="44" t="s">
        <v>268</v>
      </c>
    </row>
    <row r="2" spans="1:20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">
        <v>0.68400000000000005</v>
      </c>
      <c r="J2" s="13">
        <v>2.57</v>
      </c>
      <c r="K2" s="25">
        <v>3.0350000000000001</v>
      </c>
      <c r="M2" s="45">
        <v>0.5101</v>
      </c>
      <c r="P2" s="13"/>
      <c r="Q2" s="13"/>
    </row>
    <row r="3" spans="1:20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">
        <v>0.69</v>
      </c>
      <c r="J3" s="13">
        <v>2.62</v>
      </c>
      <c r="K3" s="25">
        <v>2.6749999999999998</v>
      </c>
      <c r="M3" s="45">
        <v>1.9300000000000001E-2</v>
      </c>
      <c r="O3" t="s">
        <v>272</v>
      </c>
    </row>
    <row r="4" spans="1:20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">
        <v>0.70799999999999996</v>
      </c>
      <c r="J4" s="13">
        <v>2.83</v>
      </c>
      <c r="K4" s="25">
        <v>2.84</v>
      </c>
      <c r="M4" s="45">
        <v>-1</v>
      </c>
      <c r="O4"/>
    </row>
    <row r="5" spans="1:20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">
        <v>0.65800000000000003</v>
      </c>
      <c r="J5" s="13">
        <v>3.32</v>
      </c>
      <c r="K5" s="25">
        <v>3.38</v>
      </c>
      <c r="M5" s="45">
        <v>-0.53680000000000005</v>
      </c>
      <c r="O5" s="49" t="s">
        <v>273</v>
      </c>
      <c r="P5" s="49"/>
    </row>
    <row r="6" spans="1:20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">
        <v>0.74099999999999999</v>
      </c>
      <c r="J6" s="13">
        <v>2.85</v>
      </c>
      <c r="K6" s="25">
        <v>3.31</v>
      </c>
      <c r="M6" s="45">
        <v>4.4699999999999997E-2</v>
      </c>
      <c r="O6" s="46" t="s">
        <v>274</v>
      </c>
      <c r="P6" s="46">
        <v>0.48165088487465568</v>
      </c>
    </row>
    <row r="7" spans="1:20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">
        <v>0.7</v>
      </c>
      <c r="J7" s="13">
        <v>2.11</v>
      </c>
      <c r="K7" s="25">
        <v>2.8449999999999998</v>
      </c>
      <c r="M7" s="45">
        <v>4.0298999999999996</v>
      </c>
      <c r="O7" s="46" t="s">
        <v>275</v>
      </c>
      <c r="P7" s="46">
        <v>0.23198757490053884</v>
      </c>
    </row>
    <row r="8" spans="1:20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">
        <v>0.63</v>
      </c>
      <c r="J8" s="13">
        <v>2.52</v>
      </c>
      <c r="K8" s="25">
        <v>2.7</v>
      </c>
      <c r="M8" s="45">
        <v>-0.1283</v>
      </c>
      <c r="O8" s="46" t="s">
        <v>276</v>
      </c>
      <c r="P8" s="46">
        <v>0.1790212007557484</v>
      </c>
    </row>
    <row r="9" spans="1:20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">
        <v>0.77200000000000002</v>
      </c>
      <c r="J9" s="13">
        <v>2.89</v>
      </c>
      <c r="K9" s="25">
        <v>2.9550000000000001</v>
      </c>
      <c r="M9" s="45">
        <v>-1.3853</v>
      </c>
      <c r="O9" s="46" t="s">
        <v>277</v>
      </c>
      <c r="P9" s="46">
        <v>1.178841118049379</v>
      </c>
    </row>
    <row r="10" spans="1:20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">
        <v>0.66300000000000003</v>
      </c>
      <c r="J10" s="13">
        <v>2.69</v>
      </c>
      <c r="K10" s="25">
        <v>3.04</v>
      </c>
      <c r="M10" s="45">
        <v>-0.48920000000000002</v>
      </c>
      <c r="O10" s="47" t="s">
        <v>278</v>
      </c>
      <c r="P10" s="47">
        <v>94</v>
      </c>
    </row>
    <row r="11" spans="1:20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">
        <v>0.65800000000000003</v>
      </c>
      <c r="J11" s="13">
        <v>3.33</v>
      </c>
      <c r="K11" s="25">
        <v>3.46</v>
      </c>
      <c r="M11" s="45">
        <v>-0.48449999999999999</v>
      </c>
      <c r="O11"/>
    </row>
    <row r="12" spans="1:20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">
        <v>0.66</v>
      </c>
      <c r="J12" s="13">
        <v>2.31</v>
      </c>
      <c r="K12" s="25">
        <v>2.8149999999999999</v>
      </c>
      <c r="M12" s="45">
        <v>2.4718</v>
      </c>
      <c r="O12" t="s">
        <v>279</v>
      </c>
    </row>
    <row r="13" spans="1:20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">
        <v>0.73699999999999999</v>
      </c>
      <c r="J13" s="13">
        <v>2.5099999999999998</v>
      </c>
      <c r="K13" s="25">
        <v>2.5149999999999997</v>
      </c>
      <c r="M13" s="45">
        <v>-1.0958000000000001</v>
      </c>
      <c r="O13" s="48"/>
      <c r="P13" s="48" t="s">
        <v>284</v>
      </c>
      <c r="Q13" s="48" t="s">
        <v>285</v>
      </c>
      <c r="R13" s="48" t="s">
        <v>286</v>
      </c>
      <c r="S13" s="48" t="s">
        <v>287</v>
      </c>
      <c r="T13" s="48" t="s">
        <v>288</v>
      </c>
    </row>
    <row r="14" spans="1:20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">
        <v>0.68799999999999994</v>
      </c>
      <c r="J14" s="13">
        <v>3.03</v>
      </c>
      <c r="K14" s="25">
        <v>3.28</v>
      </c>
      <c r="M14" s="45">
        <v>-1.3765000000000001</v>
      </c>
      <c r="O14" s="46" t="s">
        <v>280</v>
      </c>
      <c r="P14" s="46">
        <v>6</v>
      </c>
      <c r="Q14" s="46">
        <v>36.519622760034423</v>
      </c>
      <c r="R14" s="46">
        <v>6.0866037933390702</v>
      </c>
      <c r="S14" s="46">
        <v>4.379902884542763</v>
      </c>
      <c r="T14" s="46">
        <v>6.5178403483699535E-4</v>
      </c>
    </row>
    <row r="15" spans="1:20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">
        <v>0.69499999999999995</v>
      </c>
      <c r="J15" s="13">
        <v>2.89</v>
      </c>
      <c r="K15" s="25">
        <v>3.0449999999999999</v>
      </c>
      <c r="M15" s="45">
        <v>-0.40699999999999997</v>
      </c>
      <c r="O15" s="46" t="s">
        <v>281</v>
      </c>
      <c r="P15" s="46">
        <v>87</v>
      </c>
      <c r="Q15" s="46">
        <v>120.90097519954017</v>
      </c>
      <c r="R15" s="46">
        <v>1.3896663816039101</v>
      </c>
      <c r="S15" s="46"/>
      <c r="T15" s="46"/>
    </row>
    <row r="16" spans="1:20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">
        <v>0.72699999999999998</v>
      </c>
      <c r="J16" s="13">
        <v>3.67</v>
      </c>
      <c r="K16" s="25">
        <v>3.8849999999999998</v>
      </c>
      <c r="M16" s="45">
        <v>-0.4713</v>
      </c>
      <c r="O16" s="47" t="s">
        <v>282</v>
      </c>
      <c r="P16" s="47">
        <v>93</v>
      </c>
      <c r="Q16" s="47">
        <v>157.42059795957459</v>
      </c>
      <c r="R16" s="47"/>
      <c r="S16" s="47"/>
      <c r="T16" s="47"/>
    </row>
    <row r="17" spans="1:23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">
        <v>0.63400000000000001</v>
      </c>
      <c r="J17" s="13">
        <v>2.25</v>
      </c>
      <c r="K17" s="25">
        <v>2.6799999999999997</v>
      </c>
      <c r="M17" s="45">
        <v>-0.14030000000000001</v>
      </c>
      <c r="O17"/>
    </row>
    <row r="18" spans="1:23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">
        <v>0.71899999999999997</v>
      </c>
      <c r="J18" s="13">
        <v>2.9</v>
      </c>
      <c r="K18" s="25">
        <v>2.95</v>
      </c>
      <c r="M18" s="45">
        <v>1.5681</v>
      </c>
      <c r="O18" s="48"/>
      <c r="P18" s="48" t="s">
        <v>289</v>
      </c>
      <c r="Q18" s="48" t="s">
        <v>277</v>
      </c>
      <c r="R18" s="48" t="s">
        <v>290</v>
      </c>
      <c r="S18" s="48" t="s">
        <v>291</v>
      </c>
      <c r="T18" s="48" t="s">
        <v>292</v>
      </c>
      <c r="U18" s="48" t="s">
        <v>293</v>
      </c>
      <c r="V18" s="48" t="s">
        <v>294</v>
      </c>
      <c r="W18" s="48" t="s">
        <v>295</v>
      </c>
    </row>
    <row r="19" spans="1:23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">
        <v>0.65700000000000003</v>
      </c>
      <c r="J19" s="13">
        <v>2.9</v>
      </c>
      <c r="K19" s="25">
        <v>3.11</v>
      </c>
      <c r="M19" s="45">
        <v>-0.91820000000000002</v>
      </c>
      <c r="O19" s="46" t="s">
        <v>283</v>
      </c>
      <c r="P19" s="46">
        <v>-3.8335825120297011</v>
      </c>
      <c r="Q19" s="46">
        <v>3.6743362913570747</v>
      </c>
      <c r="R19" s="46">
        <v>-1.0433401322157725</v>
      </c>
      <c r="S19" s="46">
        <v>0.2996812739233457</v>
      </c>
      <c r="T19" s="46">
        <v>-11.13672375407431</v>
      </c>
      <c r="U19" s="46">
        <v>3.4695587300149073</v>
      </c>
      <c r="V19" s="46">
        <v>-11.13672375407431</v>
      </c>
      <c r="W19" s="46">
        <v>3.4695587300149073</v>
      </c>
    </row>
    <row r="20" spans="1:23">
      <c r="A20" s="1">
        <v>2017</v>
      </c>
      <c r="B20" s="1">
        <v>4</v>
      </c>
      <c r="C20" s="1" t="s">
        <v>185</v>
      </c>
      <c r="D20" s="24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">
        <v>0.621</v>
      </c>
      <c r="J20" s="13">
        <v>2.98</v>
      </c>
      <c r="K20" s="25">
        <v>3.335</v>
      </c>
      <c r="M20" s="45">
        <v>0.76870000000000005</v>
      </c>
      <c r="O20" s="46" t="s">
        <v>143</v>
      </c>
      <c r="P20" s="46">
        <v>0.36566789419238305</v>
      </c>
      <c r="Q20" s="46">
        <v>0.26194055880955386</v>
      </c>
      <c r="R20" s="46">
        <v>1.3959957016746118</v>
      </c>
      <c r="S20" s="46">
        <v>0.16626800068008479</v>
      </c>
      <c r="T20" s="46">
        <v>-0.1549673297815562</v>
      </c>
      <c r="U20" s="46">
        <v>0.88630311816632235</v>
      </c>
      <c r="V20" s="46">
        <v>-0.1549673297815562</v>
      </c>
      <c r="W20" s="46">
        <v>0.88630311816632235</v>
      </c>
    </row>
    <row r="21" spans="1:23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">
        <v>0.752</v>
      </c>
      <c r="J21" s="13">
        <v>3.28</v>
      </c>
      <c r="K21" s="25">
        <v>3.8899999999999997</v>
      </c>
      <c r="M21" s="45">
        <v>-0.51759999999999995</v>
      </c>
      <c r="O21" s="46" t="s">
        <v>183</v>
      </c>
      <c r="P21" s="46">
        <v>8.2761643852427874E-2</v>
      </c>
      <c r="Q21" s="46">
        <v>0.11196886914954113</v>
      </c>
      <c r="R21" s="46">
        <v>0.73914869803583305</v>
      </c>
      <c r="S21" s="46">
        <v>0.4618063232312859</v>
      </c>
      <c r="T21" s="46">
        <v>-0.1397886077493635</v>
      </c>
      <c r="U21" s="46">
        <v>0.30531189545421922</v>
      </c>
      <c r="V21" s="46">
        <v>-0.1397886077493635</v>
      </c>
      <c r="W21" s="46">
        <v>0.30531189545421922</v>
      </c>
    </row>
    <row r="22" spans="1:23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">
        <v>0.64300000000000002</v>
      </c>
      <c r="J22" s="13">
        <v>2.13</v>
      </c>
      <c r="K22" s="25">
        <v>2.2850000000000001</v>
      </c>
      <c r="M22" s="45">
        <v>2.2656000000000001</v>
      </c>
      <c r="O22" s="46" t="s">
        <v>218</v>
      </c>
      <c r="P22" s="46">
        <v>24.830521743877565</v>
      </c>
      <c r="Q22" s="46">
        <v>6.9409759929847823</v>
      </c>
      <c r="R22" s="46">
        <v>3.5773818795762553</v>
      </c>
      <c r="S22" s="46">
        <v>5.6985679325140888E-4</v>
      </c>
      <c r="T22" s="46">
        <v>11.034580377910061</v>
      </c>
      <c r="U22" s="46">
        <v>38.626463109845069</v>
      </c>
      <c r="V22" s="46">
        <v>11.034580377910061</v>
      </c>
      <c r="W22" s="46">
        <v>38.626463109845069</v>
      </c>
    </row>
    <row r="23" spans="1:23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">
        <v>0.67300000000000004</v>
      </c>
      <c r="J23" s="13">
        <v>2.83</v>
      </c>
      <c r="K23" s="25">
        <v>2.895</v>
      </c>
      <c r="M23" s="45">
        <v>-0.55740000000000001</v>
      </c>
      <c r="O23" s="46" t="s">
        <v>270</v>
      </c>
      <c r="P23" s="46">
        <v>-7.2765662701321769</v>
      </c>
      <c r="Q23" s="46">
        <v>3.7216279392000828</v>
      </c>
      <c r="R23" s="46">
        <v>-1.9552105661846959</v>
      </c>
      <c r="S23" s="46">
        <v>5.3768276381029538E-2</v>
      </c>
      <c r="T23" s="46">
        <v>-14.673704783079543</v>
      </c>
      <c r="U23" s="46">
        <v>0.12057224281518852</v>
      </c>
      <c r="V23" s="46">
        <v>-14.673704783079543</v>
      </c>
      <c r="W23" s="46">
        <v>0.12057224281518852</v>
      </c>
    </row>
    <row r="24" spans="1:23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">
        <v>0.65200000000000002</v>
      </c>
      <c r="J24" s="13">
        <v>1.69</v>
      </c>
      <c r="K24" s="25">
        <v>2.54</v>
      </c>
      <c r="M24" s="45">
        <v>-0.30709999999999998</v>
      </c>
      <c r="O24" s="46" t="s">
        <v>296</v>
      </c>
      <c r="P24" s="46">
        <v>-1.7705232735300245</v>
      </c>
      <c r="Q24" s="46">
        <v>0.58230332650497274</v>
      </c>
      <c r="R24" s="46">
        <v>-3.0405515354975474</v>
      </c>
      <c r="S24" s="46">
        <v>3.1197629068347018E-3</v>
      </c>
      <c r="T24" s="46">
        <v>-2.9279141876881751</v>
      </c>
      <c r="U24" s="46">
        <v>-0.61313235937187383</v>
      </c>
      <c r="V24" s="46">
        <v>-2.9279141876881751</v>
      </c>
      <c r="W24" s="46">
        <v>-0.61313235937187383</v>
      </c>
    </row>
    <row r="25" spans="1:23" ht="17" thickBot="1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">
        <v>0.68</v>
      </c>
      <c r="J25" s="13">
        <v>2.6</v>
      </c>
      <c r="K25" s="25">
        <v>2.8200000000000003</v>
      </c>
      <c r="M25" s="45">
        <v>-0.51160000000000005</v>
      </c>
      <c r="O25" s="47" t="s">
        <v>300</v>
      </c>
      <c r="P25" s="47">
        <v>1.6482812499831816</v>
      </c>
      <c r="Q25" s="47">
        <v>0.69588174183865303</v>
      </c>
      <c r="R25" s="47">
        <v>2.3686226421577126</v>
      </c>
      <c r="S25" s="47">
        <v>2.0068788522311899E-2</v>
      </c>
      <c r="T25" s="47">
        <v>0.26514093689804441</v>
      </c>
      <c r="U25" s="47">
        <v>3.031421563068319</v>
      </c>
      <c r="V25" s="47">
        <v>0.26514093689804441</v>
      </c>
      <c r="W25" s="47">
        <v>3.031421563068319</v>
      </c>
    </row>
    <row r="26" spans="1:23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">
        <v>0.68500000000000005</v>
      </c>
      <c r="J26" s="13">
        <v>2.74</v>
      </c>
      <c r="K26" s="25">
        <v>2.7650000000000001</v>
      </c>
      <c r="M26" s="45">
        <v>-0.43109999999999998</v>
      </c>
      <c r="O26"/>
    </row>
    <row r="27" spans="1:23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">
        <v>0.747</v>
      </c>
      <c r="J27" s="13">
        <v>3.32</v>
      </c>
      <c r="K27" s="25">
        <v>3.3650000000000002</v>
      </c>
      <c r="M27" s="45">
        <v>-1.5463</v>
      </c>
      <c r="O27"/>
    </row>
    <row r="28" spans="1:23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">
        <v>0.68500000000000005</v>
      </c>
      <c r="J28" s="13">
        <v>3.14</v>
      </c>
      <c r="K28" s="25">
        <v>3.23</v>
      </c>
      <c r="M28" s="45">
        <v>0.62150000000000005</v>
      </c>
      <c r="O28"/>
    </row>
    <row r="29" spans="1:23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">
        <v>0.68100000000000005</v>
      </c>
      <c r="J29" s="13">
        <v>3.15</v>
      </c>
      <c r="K29" s="25">
        <v>3.24</v>
      </c>
      <c r="M29" s="45">
        <v>-1.5202</v>
      </c>
      <c r="O29"/>
    </row>
    <row r="30" spans="1:23">
      <c r="A30" s="1">
        <v>2016</v>
      </c>
      <c r="B30" s="1">
        <v>4</v>
      </c>
      <c r="C30" s="1" t="s">
        <v>185</v>
      </c>
      <c r="D30" s="24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">
        <v>0.73399999999999999</v>
      </c>
      <c r="J30" s="13">
        <v>3</v>
      </c>
      <c r="K30" s="25">
        <v>3.09</v>
      </c>
      <c r="M30" s="45">
        <v>0.42659999999999998</v>
      </c>
      <c r="O30"/>
    </row>
    <row r="31" spans="1:23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">
        <v>0.70099999999999996</v>
      </c>
      <c r="J31" s="13">
        <v>3.61</v>
      </c>
      <c r="K31" s="25">
        <v>3.69</v>
      </c>
      <c r="M31" s="45">
        <v>-0.43819999999999998</v>
      </c>
      <c r="O31"/>
    </row>
    <row r="32" spans="1:23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">
        <v>0.67300000000000004</v>
      </c>
      <c r="J32" s="13">
        <v>2.4300000000000002</v>
      </c>
      <c r="K32" s="25">
        <v>2.6</v>
      </c>
      <c r="M32" s="45">
        <v>-0.96799999999999997</v>
      </c>
      <c r="O32"/>
    </row>
    <row r="33" spans="1:17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">
        <v>0.70199999999999996</v>
      </c>
      <c r="J33" s="13">
        <v>1.66</v>
      </c>
      <c r="K33" s="25">
        <v>1.895</v>
      </c>
      <c r="M33" s="45">
        <v>-0.52310000000000001</v>
      </c>
      <c r="O33"/>
      <c r="P33" s="13"/>
      <c r="Q33" s="13"/>
    </row>
    <row r="34" spans="1:17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">
        <v>0.66800000000000004</v>
      </c>
      <c r="J34" s="13">
        <v>2.54</v>
      </c>
      <c r="K34" s="25">
        <v>2.625</v>
      </c>
      <c r="M34" s="45">
        <v>1.0806</v>
      </c>
      <c r="O34"/>
      <c r="P34" s="13"/>
      <c r="Q34" s="13"/>
    </row>
    <row r="35" spans="1:17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">
        <v>0.64</v>
      </c>
      <c r="J35" s="13">
        <v>1.85</v>
      </c>
      <c r="K35" s="25">
        <v>2.2250000000000001</v>
      </c>
      <c r="M35" s="45">
        <v>-0.52480000000000004</v>
      </c>
      <c r="O35"/>
      <c r="P35" s="13"/>
      <c r="Q35" s="13"/>
    </row>
    <row r="36" spans="1:17">
      <c r="A36" s="1">
        <v>2015</v>
      </c>
      <c r="B36" s="1">
        <v>5</v>
      </c>
      <c r="C36" s="1" t="s">
        <v>184</v>
      </c>
      <c r="D36" s="1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">
        <v>0.66900000000000004</v>
      </c>
      <c r="J36" s="13">
        <v>1.77</v>
      </c>
      <c r="K36" s="25">
        <v>2.5549999999999997</v>
      </c>
      <c r="M36" s="45">
        <v>-0.60570000000000002</v>
      </c>
      <c r="O36"/>
      <c r="P36" s="13"/>
      <c r="Q36" s="13"/>
    </row>
    <row r="37" spans="1:17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">
        <v>0.629</v>
      </c>
      <c r="J37" s="13">
        <v>3.06</v>
      </c>
      <c r="K37" s="25">
        <v>3.3049999999999997</v>
      </c>
      <c r="M37" s="45">
        <v>2.6833</v>
      </c>
      <c r="O37"/>
      <c r="P37" s="13"/>
      <c r="Q37" s="13"/>
    </row>
    <row r="38" spans="1:17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">
        <v>0.66900000000000004</v>
      </c>
      <c r="J38" s="13">
        <v>2.2999999999999998</v>
      </c>
      <c r="K38" s="25">
        <v>2.7149999999999999</v>
      </c>
      <c r="M38" s="45">
        <v>-0.41220000000000001</v>
      </c>
      <c r="O38"/>
      <c r="P38" s="13"/>
      <c r="Q38" s="13"/>
    </row>
    <row r="39" spans="1:17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">
        <v>0.72699999999999998</v>
      </c>
      <c r="J39" s="13">
        <v>3.42</v>
      </c>
      <c r="K39" s="25">
        <v>3.54</v>
      </c>
      <c r="M39" s="45">
        <v>-0.57020000000000004</v>
      </c>
      <c r="O39"/>
      <c r="P39" s="13"/>
      <c r="Q39" s="13"/>
    </row>
    <row r="40" spans="1:17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">
        <v>0.69</v>
      </c>
      <c r="J40" s="13">
        <v>2.89</v>
      </c>
      <c r="K40" s="25">
        <v>3.2</v>
      </c>
      <c r="M40" s="45">
        <v>-0.57689999999999997</v>
      </c>
      <c r="O40"/>
      <c r="P40" s="13"/>
      <c r="Q40" s="13"/>
    </row>
    <row r="41" spans="1:17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">
        <v>0.63800000000000001</v>
      </c>
      <c r="J41" s="13">
        <v>2.48</v>
      </c>
      <c r="K41" s="25">
        <v>2.85</v>
      </c>
      <c r="M41" s="45">
        <v>0.31879999999999997</v>
      </c>
      <c r="O41"/>
      <c r="P41" s="13"/>
      <c r="Q41" s="13"/>
    </row>
    <row r="42" spans="1:17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">
        <v>0.64</v>
      </c>
      <c r="J42" s="13">
        <v>2.41</v>
      </c>
      <c r="K42" s="25">
        <v>2.5350000000000001</v>
      </c>
      <c r="M42" s="45">
        <v>-1.0226</v>
      </c>
      <c r="O42"/>
      <c r="P42" s="13"/>
      <c r="Q42" s="13"/>
    </row>
    <row r="43" spans="1:17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">
        <v>0.67500000000000004</v>
      </c>
      <c r="J43" s="13">
        <v>1.77</v>
      </c>
      <c r="K43" s="25">
        <v>2.2400000000000002</v>
      </c>
      <c r="M43" s="45">
        <v>-1.1140000000000001</v>
      </c>
      <c r="O43"/>
      <c r="P43" s="13"/>
      <c r="Q43" s="13"/>
    </row>
    <row r="44" spans="1:17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">
        <v>0.66500000000000004</v>
      </c>
      <c r="J44" s="13">
        <v>2.38</v>
      </c>
      <c r="K44" s="25">
        <v>2.56</v>
      </c>
      <c r="M44" s="45">
        <v>-0.27179999999999999</v>
      </c>
      <c r="O44"/>
      <c r="P44" s="13"/>
      <c r="Q44" s="13"/>
    </row>
    <row r="45" spans="1:17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">
        <v>0.67500000000000004</v>
      </c>
      <c r="J45" s="13">
        <v>2.85</v>
      </c>
      <c r="K45" s="25">
        <v>2.9450000000000003</v>
      </c>
      <c r="M45" s="45">
        <v>-0.54259999999999997</v>
      </c>
      <c r="P45" s="13"/>
      <c r="Q45" s="13"/>
    </row>
    <row r="46" spans="1:17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">
        <v>0.61399999999999999</v>
      </c>
      <c r="J46" s="13">
        <v>2.17</v>
      </c>
      <c r="K46" s="25">
        <v>2.5750000000000002</v>
      </c>
      <c r="M46" s="45">
        <v>3.4487000000000001</v>
      </c>
      <c r="P46" s="13"/>
      <c r="Q46" s="13"/>
    </row>
    <row r="47" spans="1:17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">
        <v>0.64900000000000002</v>
      </c>
      <c r="J47" s="13">
        <v>2.61</v>
      </c>
      <c r="K47" s="25">
        <v>2.8250000000000002</v>
      </c>
      <c r="M47" s="45">
        <v>-1.5723</v>
      </c>
      <c r="P47" s="13"/>
      <c r="Q47" s="13"/>
    </row>
    <row r="48" spans="1:17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">
        <v>0.64500000000000002</v>
      </c>
      <c r="J48" s="13">
        <v>3.23</v>
      </c>
      <c r="K48" s="25">
        <v>3.2850000000000001</v>
      </c>
      <c r="M48" s="45">
        <v>-0.5736</v>
      </c>
      <c r="P48" s="13"/>
      <c r="Q48" s="13"/>
    </row>
    <row r="49" spans="1:17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">
        <v>0.752</v>
      </c>
      <c r="J49" s="13">
        <v>3.15</v>
      </c>
      <c r="K49" s="25">
        <v>3.29</v>
      </c>
      <c r="M49" s="45">
        <v>-1.4944999999999999</v>
      </c>
      <c r="P49" s="13"/>
      <c r="Q49" s="13"/>
    </row>
    <row r="50" spans="1:17">
      <c r="A50" s="1">
        <v>2014</v>
      </c>
      <c r="B50" s="1">
        <v>4</v>
      </c>
      <c r="C50" s="1" t="s">
        <v>185</v>
      </c>
      <c r="D50" s="24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">
        <v>0.65100000000000002</v>
      </c>
      <c r="J50" s="13">
        <v>3.2</v>
      </c>
      <c r="K50" s="25">
        <v>3.2050000000000001</v>
      </c>
      <c r="M50" s="45">
        <v>3.5670999999999999</v>
      </c>
      <c r="P50" s="13"/>
      <c r="Q50" s="13"/>
    </row>
    <row r="51" spans="1:17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">
        <v>0.60899999999999999</v>
      </c>
      <c r="J51" s="13">
        <v>3.08</v>
      </c>
      <c r="K51" s="25">
        <v>3.1100000000000003</v>
      </c>
      <c r="M51" s="45">
        <v>-0.45450000000000002</v>
      </c>
      <c r="P51" s="13"/>
      <c r="Q51" s="13"/>
    </row>
    <row r="52" spans="1:17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">
        <v>0.67600000000000005</v>
      </c>
      <c r="J52" s="13">
        <v>2.94</v>
      </c>
      <c r="K52" s="25">
        <v>3.4550000000000001</v>
      </c>
      <c r="M52" s="45">
        <v>0.5111</v>
      </c>
      <c r="P52" s="13"/>
      <c r="Q52" s="13"/>
    </row>
    <row r="53" spans="1:17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">
        <v>0.60699999999999998</v>
      </c>
      <c r="J53" s="13">
        <v>3.11</v>
      </c>
      <c r="K53" s="25">
        <v>3.1550000000000002</v>
      </c>
      <c r="M53" s="45">
        <v>-0.94220000000000004</v>
      </c>
      <c r="P53" s="13"/>
      <c r="Q53" s="13"/>
    </row>
    <row r="54" spans="1:17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">
        <v>0.66800000000000004</v>
      </c>
      <c r="J54" s="13">
        <v>1.83</v>
      </c>
      <c r="K54" s="25">
        <v>2.23</v>
      </c>
      <c r="M54" s="45">
        <v>-9.2799999999999994E-2</v>
      </c>
      <c r="P54" s="13"/>
      <c r="Q54" s="13"/>
    </row>
    <row r="55" spans="1:17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">
        <v>0.621</v>
      </c>
      <c r="J55" s="13">
        <v>3.02</v>
      </c>
      <c r="K55" s="25">
        <v>3.12</v>
      </c>
      <c r="M55" s="45">
        <v>-3.2000000000000001E-2</v>
      </c>
      <c r="P55" s="13"/>
      <c r="Q55" s="13"/>
    </row>
    <row r="56" spans="1:17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">
        <v>0.66</v>
      </c>
      <c r="J56" s="13">
        <v>2.82</v>
      </c>
      <c r="K56" s="25">
        <v>2.87</v>
      </c>
      <c r="M56" s="45">
        <v>-0.44940000000000002</v>
      </c>
      <c r="P56" s="13"/>
      <c r="Q56" s="13"/>
    </row>
    <row r="57" spans="1:17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">
        <v>0.71</v>
      </c>
      <c r="J57" s="13">
        <v>1.74</v>
      </c>
      <c r="K57" s="25">
        <v>2.63</v>
      </c>
      <c r="M57" s="45">
        <v>2.9075000000000002</v>
      </c>
      <c r="P57" s="13"/>
      <c r="Q57" s="13"/>
    </row>
    <row r="58" spans="1:17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">
        <v>0.65700000000000003</v>
      </c>
      <c r="J58" s="13">
        <v>2.65</v>
      </c>
      <c r="K58" s="25">
        <v>3.24</v>
      </c>
      <c r="M58" s="45">
        <v>-0.57620000000000005</v>
      </c>
      <c r="P58" s="13"/>
      <c r="Q58" s="13"/>
    </row>
    <row r="59" spans="1:17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">
        <v>0.70899999999999996</v>
      </c>
      <c r="J59" s="13">
        <v>2.57</v>
      </c>
      <c r="K59" s="25">
        <v>2.7349999999999999</v>
      </c>
      <c r="M59" s="45">
        <v>-0.39389999999999997</v>
      </c>
      <c r="P59" s="13"/>
      <c r="Q59" s="13"/>
    </row>
    <row r="60" spans="1:17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">
        <v>0.69</v>
      </c>
      <c r="J60" s="13">
        <v>3.3</v>
      </c>
      <c r="K60" s="25">
        <v>3.5249999999999999</v>
      </c>
      <c r="M60" s="45">
        <v>-0.55740000000000001</v>
      </c>
      <c r="P60" s="13"/>
      <c r="Q60" s="13"/>
    </row>
    <row r="61" spans="1:17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">
        <v>0.64500000000000002</v>
      </c>
      <c r="J61" s="13">
        <v>2.76</v>
      </c>
      <c r="K61" s="25">
        <v>3.0249999999999999</v>
      </c>
      <c r="M61" s="45">
        <v>-0.40160000000000001</v>
      </c>
      <c r="P61" s="13"/>
      <c r="Q61" s="13"/>
    </row>
    <row r="62" spans="1:17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">
        <v>0.67400000000000004</v>
      </c>
      <c r="J62" s="13">
        <v>2.89</v>
      </c>
      <c r="K62" s="25">
        <v>2.915</v>
      </c>
      <c r="M62" s="45">
        <v>-0.68410000000000004</v>
      </c>
      <c r="P62" s="13"/>
      <c r="Q62" s="13"/>
    </row>
    <row r="63" spans="1:17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">
        <v>0.63900000000000001</v>
      </c>
      <c r="J63" s="13">
        <v>2.78</v>
      </c>
      <c r="K63" s="25">
        <v>3.13</v>
      </c>
      <c r="M63" s="45">
        <v>-0.53159999999999996</v>
      </c>
      <c r="P63" s="13"/>
      <c r="Q63" s="13"/>
    </row>
    <row r="64" spans="1:17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">
        <v>0.71099999999999997</v>
      </c>
      <c r="J64" s="13">
        <v>2.79</v>
      </c>
      <c r="K64" s="25">
        <v>3.08</v>
      </c>
      <c r="M64" s="45">
        <v>2.7256999999999998</v>
      </c>
      <c r="P64" s="13"/>
      <c r="Q64" s="13"/>
    </row>
    <row r="65" spans="1:17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">
        <v>0.64700000000000002</v>
      </c>
      <c r="J65" s="13">
        <v>3.54</v>
      </c>
      <c r="K65" s="25">
        <v>3.58</v>
      </c>
      <c r="M65" s="45">
        <v>-0.55810000000000004</v>
      </c>
      <c r="P65" s="13"/>
      <c r="Q65" s="13"/>
    </row>
    <row r="66" spans="1:17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">
        <v>0.69199999999999995</v>
      </c>
      <c r="J66" s="13">
        <v>2.86</v>
      </c>
      <c r="K66" s="25">
        <v>3.32</v>
      </c>
      <c r="M66" s="45">
        <v>0.96250000000000002</v>
      </c>
      <c r="P66" s="13"/>
      <c r="Q66" s="13"/>
    </row>
    <row r="67" spans="1:17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">
        <v>0.69199999999999995</v>
      </c>
      <c r="J67" s="13">
        <v>2.87</v>
      </c>
      <c r="K67" s="25">
        <v>3.0949999999999998</v>
      </c>
      <c r="M67" s="45">
        <v>-1.5760000000000001</v>
      </c>
      <c r="P67" s="13"/>
      <c r="Q67" s="13"/>
    </row>
    <row r="68" spans="1:17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">
        <v>0.627</v>
      </c>
      <c r="J68" s="13">
        <v>3.06</v>
      </c>
      <c r="K68" s="25">
        <v>3.1500000000000004</v>
      </c>
      <c r="M68" s="45">
        <v>-0.64070000000000005</v>
      </c>
      <c r="P68" s="13"/>
      <c r="Q68" s="13"/>
    </row>
    <row r="69" spans="1:17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">
        <v>0.71399999999999997</v>
      </c>
      <c r="J69" s="13">
        <v>2.64</v>
      </c>
      <c r="K69" s="25">
        <v>3.1900000000000004</v>
      </c>
      <c r="M69" s="45">
        <v>0.80789999999999995</v>
      </c>
      <c r="P69" s="13"/>
      <c r="Q69" s="13"/>
    </row>
    <row r="70" spans="1:17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">
        <v>0.66800000000000004</v>
      </c>
      <c r="J70" s="13">
        <v>3.29</v>
      </c>
      <c r="K70" s="25">
        <v>3.3600000000000003</v>
      </c>
      <c r="M70" s="45">
        <v>-0.52080000000000004</v>
      </c>
      <c r="P70" s="13"/>
      <c r="Q70" s="13"/>
    </row>
    <row r="71" spans="1:17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">
        <v>0.66600000000000004</v>
      </c>
      <c r="J71" s="13">
        <v>2.93</v>
      </c>
      <c r="K71" s="25">
        <v>3.09</v>
      </c>
      <c r="M71" s="45">
        <v>-1.15E-2</v>
      </c>
      <c r="P71" s="13"/>
      <c r="Q71" s="13"/>
    </row>
    <row r="72" spans="1:17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">
        <v>0.69399999999999995</v>
      </c>
      <c r="J72" s="13">
        <v>2.35</v>
      </c>
      <c r="K72" s="25">
        <v>2.375</v>
      </c>
      <c r="M72" s="45">
        <v>-0.52490000000000003</v>
      </c>
      <c r="P72" s="13"/>
      <c r="Q72" s="13"/>
    </row>
    <row r="73" spans="1:17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">
        <v>0.65100000000000002</v>
      </c>
      <c r="J73" s="13">
        <v>3.52</v>
      </c>
      <c r="K73" s="25">
        <v>3.5300000000000002</v>
      </c>
      <c r="M73" s="45">
        <v>-0.41770000000000002</v>
      </c>
      <c r="P73" s="13"/>
      <c r="Q73" s="13"/>
    </row>
    <row r="74" spans="1:17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">
        <v>0.69799999999999995</v>
      </c>
      <c r="J74" s="13">
        <v>2.88</v>
      </c>
      <c r="K74" s="25">
        <v>3.13</v>
      </c>
      <c r="M74" s="45">
        <v>-0.50570000000000004</v>
      </c>
      <c r="P74" s="13"/>
      <c r="Q74" s="13"/>
    </row>
    <row r="75" spans="1:17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">
        <v>0.70499999999999996</v>
      </c>
      <c r="J75" s="13">
        <v>3.39</v>
      </c>
      <c r="K75" s="25">
        <v>3.42</v>
      </c>
      <c r="M75" s="45">
        <v>1.8591</v>
      </c>
      <c r="P75" s="13"/>
      <c r="Q75" s="13"/>
    </row>
    <row r="76" spans="1:17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">
        <v>0.67700000000000005</v>
      </c>
      <c r="J76" s="13">
        <v>3</v>
      </c>
      <c r="K76" s="25">
        <v>3.31</v>
      </c>
      <c r="M76" s="45">
        <v>-0.53610000000000002</v>
      </c>
      <c r="P76" s="13"/>
      <c r="Q76" s="13"/>
    </row>
    <row r="77" spans="1:17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">
        <v>0.71699999999999997</v>
      </c>
      <c r="J77" s="13">
        <v>2.94</v>
      </c>
      <c r="K77" s="25">
        <v>3.165</v>
      </c>
      <c r="M77" s="45">
        <v>-4.9799999999999997E-2</v>
      </c>
      <c r="P77" s="13"/>
      <c r="Q77" s="13"/>
    </row>
    <row r="78" spans="1:17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">
        <v>0.70399999999999996</v>
      </c>
      <c r="J78" s="13">
        <v>2.4</v>
      </c>
      <c r="K78" s="25">
        <v>3.415</v>
      </c>
      <c r="M78" s="45">
        <v>1.1052999999999999</v>
      </c>
      <c r="P78" s="13"/>
      <c r="Q78" s="13"/>
    </row>
    <row r="79" spans="1:17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">
        <v>0.68100000000000005</v>
      </c>
      <c r="J79" s="13">
        <v>2.82</v>
      </c>
      <c r="K79" s="25">
        <v>2.8849999999999998</v>
      </c>
      <c r="M79" s="45">
        <v>-1</v>
      </c>
      <c r="P79" s="13"/>
      <c r="Q79" s="13"/>
    </row>
    <row r="80" spans="1:17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">
        <v>0.73099999999999998</v>
      </c>
      <c r="J80" s="13">
        <v>2.44</v>
      </c>
      <c r="K80" s="25">
        <v>2.5999999999999996</v>
      </c>
      <c r="M80" s="45">
        <v>0.39739999999999998</v>
      </c>
      <c r="P80" s="13"/>
      <c r="Q80" s="13"/>
    </row>
    <row r="81" spans="1:17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">
        <v>0.69699999999999995</v>
      </c>
      <c r="J81" s="13">
        <v>3.51</v>
      </c>
      <c r="K81" s="25">
        <v>3.5750000000000002</v>
      </c>
      <c r="M81" s="45">
        <v>-1.458</v>
      </c>
      <c r="P81" s="13"/>
      <c r="Q81" s="13"/>
    </row>
    <row r="82" spans="1:17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">
        <v>0.66900000000000004</v>
      </c>
      <c r="J82" s="13">
        <v>3</v>
      </c>
      <c r="K82" s="25">
        <v>3.0350000000000001</v>
      </c>
      <c r="M82" s="45">
        <v>3.4578000000000002</v>
      </c>
      <c r="P82" s="13"/>
      <c r="Q82" s="13"/>
    </row>
    <row r="83" spans="1:17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">
        <v>0.63800000000000001</v>
      </c>
      <c r="J83" s="13">
        <v>2.83</v>
      </c>
      <c r="K83" s="25">
        <v>3.08</v>
      </c>
      <c r="M83" s="45">
        <v>-0.91210000000000002</v>
      </c>
      <c r="P83" s="13"/>
      <c r="Q83" s="13"/>
    </row>
    <row r="84" spans="1:17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">
        <v>0.67200000000000004</v>
      </c>
      <c r="J84" s="13">
        <v>2.72</v>
      </c>
      <c r="K84" s="25">
        <v>3.3150000000000004</v>
      </c>
      <c r="M84" s="45">
        <v>-0.64959999999999996</v>
      </c>
      <c r="P84" s="13"/>
      <c r="Q84" s="13"/>
    </row>
    <row r="85" spans="1:17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">
        <v>0.70299999999999996</v>
      </c>
      <c r="J85" s="13">
        <v>3.62</v>
      </c>
      <c r="K85" s="25">
        <v>3.6850000000000001</v>
      </c>
      <c r="M85" s="45">
        <v>-1.5403</v>
      </c>
      <c r="P85" s="13"/>
      <c r="Q85" s="13"/>
    </row>
    <row r="86" spans="1:17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">
        <v>0.68100000000000005</v>
      </c>
      <c r="J86" s="13">
        <v>3.35</v>
      </c>
      <c r="K86" s="25">
        <v>3.5350000000000001</v>
      </c>
      <c r="M86" s="45">
        <v>0.21970000000000001</v>
      </c>
      <c r="P86" s="13"/>
      <c r="Q86" s="13"/>
    </row>
    <row r="87" spans="1:17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">
        <v>0.66900000000000004</v>
      </c>
      <c r="J87" s="13">
        <v>3.18</v>
      </c>
      <c r="K87" s="25">
        <v>3.23</v>
      </c>
      <c r="M87" s="45">
        <v>0.46339999999999998</v>
      </c>
      <c r="P87" s="13"/>
      <c r="Q87" s="13"/>
    </row>
    <row r="88" spans="1:17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">
        <v>0.65600000000000003</v>
      </c>
      <c r="J88" s="13">
        <v>2.79</v>
      </c>
      <c r="K88" s="25">
        <v>3.01</v>
      </c>
      <c r="M88" s="45">
        <v>-0.47799999999999998</v>
      </c>
      <c r="P88" s="13"/>
      <c r="Q88" s="13"/>
    </row>
    <row r="89" spans="1:17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">
        <v>0.70799999999999996</v>
      </c>
      <c r="J89" s="13">
        <v>3.39</v>
      </c>
      <c r="K89" s="25">
        <v>3.51</v>
      </c>
      <c r="M89" s="45">
        <v>0.84089999999999998</v>
      </c>
      <c r="P89" s="13"/>
      <c r="Q89" s="13"/>
    </row>
    <row r="90" spans="1:17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">
        <v>0.69899999999999995</v>
      </c>
      <c r="J90" s="13">
        <v>2.2400000000000002</v>
      </c>
      <c r="K90" s="25">
        <v>2.4350000000000001</v>
      </c>
      <c r="M90" s="45">
        <v>-1.4944999999999999</v>
      </c>
      <c r="P90" s="13"/>
      <c r="Q90" s="13"/>
    </row>
    <row r="91" spans="1:17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">
        <v>0.74099999999999999</v>
      </c>
      <c r="J91" s="13">
        <v>3.47</v>
      </c>
      <c r="K91" s="25">
        <v>3.7549999999999999</v>
      </c>
      <c r="M91" s="45">
        <v>-0.92159999999999997</v>
      </c>
      <c r="P91" s="13"/>
      <c r="Q91" s="13"/>
    </row>
    <row r="92" spans="1:17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">
        <v>0.70099999999999996</v>
      </c>
      <c r="J92" s="13">
        <v>3.37</v>
      </c>
      <c r="K92" s="25">
        <v>3.7050000000000001</v>
      </c>
      <c r="M92" s="45">
        <v>3.4165999999999999</v>
      </c>
      <c r="P92" s="13"/>
      <c r="Q92" s="13"/>
    </row>
    <row r="93" spans="1:17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">
        <v>0.76100000000000001</v>
      </c>
      <c r="J93" s="13">
        <v>3.75</v>
      </c>
      <c r="K93" s="25">
        <v>3.79</v>
      </c>
      <c r="M93" s="45">
        <v>0.35959999999999998</v>
      </c>
      <c r="P93" s="13"/>
      <c r="Q93" s="13"/>
    </row>
    <row r="94" spans="1:17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">
        <v>0.72399999999999998</v>
      </c>
      <c r="J94" s="13">
        <v>4.03</v>
      </c>
      <c r="K94" s="25">
        <v>4.2</v>
      </c>
      <c r="M94" s="45">
        <v>-1.3923000000000001</v>
      </c>
      <c r="P94" s="13"/>
      <c r="Q94" s="13"/>
    </row>
    <row r="95" spans="1:17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">
        <v>0.73399999999999999</v>
      </c>
      <c r="J95" s="13">
        <v>3.41</v>
      </c>
      <c r="K95" s="25">
        <v>3.6349999999999998</v>
      </c>
      <c r="M95" s="45">
        <v>-1.3594999999999999</v>
      </c>
      <c r="P95" s="13"/>
      <c r="Q95" s="13"/>
    </row>
    <row r="96" spans="1:17">
      <c r="E96" s="11"/>
    </row>
    <row r="97" spans="5:9">
      <c r="E97" s="11"/>
      <c r="F97" s="38"/>
      <c r="G97" s="38"/>
      <c r="I97" s="38"/>
    </row>
    <row r="98" spans="5:9">
      <c r="E98" s="11"/>
    </row>
    <row r="99" spans="5:9">
      <c r="E99" s="11"/>
    </row>
    <row r="100" spans="5:9">
      <c r="E100" s="11"/>
    </row>
    <row r="101" spans="5:9">
      <c r="E101" s="11"/>
    </row>
  </sheetData>
  <autoFilter ref="A1:J95" xr:uid="{EDDD89CF-01B3-E54C-8168-6BF3959EB32E}">
    <sortState xmlns:xlrd2="http://schemas.microsoft.com/office/spreadsheetml/2017/richdata2" ref="A2:J95">
      <sortCondition descending="1" ref="A1:A9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0687-5472-CD42-810C-54E35AE3140D}">
  <dimension ref="A1:AH39"/>
  <sheetViews>
    <sheetView zoomScaleNormal="100" workbookViewId="0">
      <selection activeCell="E6" sqref="E6"/>
    </sheetView>
  </sheetViews>
  <sheetFormatPr baseColWidth="10" defaultRowHeight="16"/>
  <cols>
    <col min="1" max="11" width="4.83203125" style="1" customWidth="1"/>
    <col min="12" max="12" width="5.83203125" customWidth="1"/>
    <col min="14" max="14" width="7.83203125" customWidth="1"/>
    <col min="15" max="15" width="9.83203125" customWidth="1"/>
    <col min="16" max="16" width="8.33203125" customWidth="1"/>
    <col min="17" max="20" width="7.83203125" customWidth="1"/>
    <col min="21" max="22" width="9.83203125" customWidth="1"/>
    <col min="23" max="25" width="7.83203125" customWidth="1"/>
    <col min="27" max="27" width="6.83203125" customWidth="1"/>
    <col min="28" max="28" width="20.83203125" customWidth="1"/>
    <col min="29" max="34" width="6.83203125" customWidth="1"/>
  </cols>
  <sheetData>
    <row r="1" spans="1:34" ht="16.75" customHeight="1">
      <c r="A1" s="82" t="s">
        <v>180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4" ht="16.75" customHeight="1">
      <c r="A2" s="6" t="s">
        <v>179</v>
      </c>
      <c r="B2" s="34">
        <v>1</v>
      </c>
      <c r="C2" s="3">
        <v>2</v>
      </c>
      <c r="D2" s="3">
        <v>3</v>
      </c>
      <c r="E2" s="3">
        <v>4</v>
      </c>
      <c r="F2" s="3">
        <v>5</v>
      </c>
      <c r="G2" s="32">
        <v>1</v>
      </c>
      <c r="H2" s="32">
        <v>2</v>
      </c>
      <c r="I2" s="32">
        <v>3</v>
      </c>
      <c r="J2" s="32">
        <v>4</v>
      </c>
      <c r="K2" s="32">
        <v>5</v>
      </c>
      <c r="L2" s="39"/>
      <c r="N2" s="82" t="s">
        <v>172</v>
      </c>
      <c r="O2" s="83"/>
      <c r="P2" s="83"/>
      <c r="Q2" s="83"/>
      <c r="R2" s="83"/>
      <c r="S2" s="84"/>
      <c r="T2" s="88" t="s">
        <v>173</v>
      </c>
      <c r="U2" s="88"/>
      <c r="V2" s="88"/>
      <c r="W2" s="88"/>
      <c r="X2" s="88"/>
      <c r="Y2" s="88"/>
      <c r="AA2" s="89" t="s">
        <v>165</v>
      </c>
      <c r="AB2" s="89"/>
      <c r="AC2" s="89"/>
      <c r="AD2" s="89"/>
      <c r="AE2" s="89"/>
      <c r="AF2" s="89"/>
      <c r="AG2" s="89"/>
      <c r="AH2" s="89"/>
    </row>
    <row r="3" spans="1:34" ht="16.75" customHeight="1">
      <c r="A3" s="3">
        <v>1</v>
      </c>
      <c r="B3" s="33">
        <v>0</v>
      </c>
      <c r="C3" s="33">
        <v>3</v>
      </c>
      <c r="D3" s="33">
        <v>0</v>
      </c>
      <c r="E3" s="33">
        <v>0</v>
      </c>
      <c r="F3" s="33">
        <v>1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N3" s="6" t="s">
        <v>2</v>
      </c>
      <c r="O3" s="6" t="s">
        <v>174</v>
      </c>
      <c r="P3" s="6" t="s">
        <v>175</v>
      </c>
      <c r="Q3" s="6" t="s">
        <v>177</v>
      </c>
      <c r="R3" s="6" t="s">
        <v>176</v>
      </c>
      <c r="S3" s="6" t="s">
        <v>115</v>
      </c>
      <c r="T3" s="6" t="s">
        <v>2</v>
      </c>
      <c r="U3" s="6" t="s">
        <v>174</v>
      </c>
      <c r="V3" s="6" t="s">
        <v>175</v>
      </c>
      <c r="W3" s="6" t="s">
        <v>177</v>
      </c>
      <c r="X3" s="6" t="s">
        <v>176</v>
      </c>
      <c r="Y3" s="6" t="s">
        <v>115</v>
      </c>
      <c r="AA3" s="31"/>
      <c r="AB3" s="30"/>
      <c r="AC3" s="90" t="s">
        <v>166</v>
      </c>
      <c r="AD3" s="90"/>
      <c r="AE3" s="90"/>
      <c r="AF3" s="91" t="s">
        <v>167</v>
      </c>
      <c r="AG3" s="92"/>
      <c r="AH3" s="93"/>
    </row>
    <row r="4" spans="1:34" ht="16.75" customHeight="1">
      <c r="A4" s="3">
        <v>2</v>
      </c>
      <c r="B4" s="33">
        <v>4</v>
      </c>
      <c r="C4" s="33">
        <v>0</v>
      </c>
      <c r="D4" s="33">
        <v>3</v>
      </c>
      <c r="E4" s="33">
        <v>0</v>
      </c>
      <c r="F4" s="33">
        <v>0</v>
      </c>
      <c r="G4" s="33">
        <v>1</v>
      </c>
      <c r="H4" s="33">
        <v>0</v>
      </c>
      <c r="I4" s="33">
        <v>0</v>
      </c>
      <c r="J4" s="33">
        <v>0</v>
      </c>
      <c r="K4" s="33">
        <v>0</v>
      </c>
      <c r="N4" s="3">
        <v>1</v>
      </c>
      <c r="O4" s="1"/>
      <c r="P4" s="1"/>
      <c r="Q4" s="1"/>
      <c r="R4" s="1">
        <f>SUM(B3:K3)</f>
        <v>4</v>
      </c>
      <c r="S4" s="1">
        <f>R4-Q4</f>
        <v>4</v>
      </c>
      <c r="T4" s="32">
        <v>1</v>
      </c>
      <c r="U4" s="1"/>
      <c r="V4" s="1"/>
      <c r="W4" s="1"/>
      <c r="X4" s="1">
        <f>SUM(B8:K8)</f>
        <v>11</v>
      </c>
      <c r="Y4" s="1">
        <f>X4-W4</f>
        <v>11</v>
      </c>
      <c r="AA4" s="29" t="s">
        <v>170</v>
      </c>
      <c r="AB4" s="29" t="s">
        <v>0</v>
      </c>
      <c r="AC4" s="29" t="s">
        <v>21</v>
      </c>
      <c r="AD4" s="29" t="s">
        <v>169</v>
      </c>
      <c r="AE4" s="29" t="s">
        <v>171</v>
      </c>
      <c r="AF4" s="29" t="s">
        <v>168</v>
      </c>
      <c r="AG4" s="29" t="s">
        <v>169</v>
      </c>
      <c r="AH4" s="29" t="s">
        <v>171</v>
      </c>
    </row>
    <row r="5" spans="1:34" ht="16.75" customHeight="1">
      <c r="A5" s="3">
        <v>3</v>
      </c>
      <c r="B5" s="33">
        <v>0</v>
      </c>
      <c r="C5" s="33">
        <v>1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N5" s="3">
        <v>2</v>
      </c>
      <c r="O5" s="1"/>
      <c r="P5" s="1"/>
      <c r="Q5" s="1"/>
      <c r="R5" s="1">
        <f t="shared" ref="R5:R8" si="0">SUM(B4:K4)</f>
        <v>8</v>
      </c>
      <c r="S5" s="1">
        <f t="shared" ref="S5:S8" si="1">R5-Q5</f>
        <v>8</v>
      </c>
      <c r="T5" s="32">
        <v>2</v>
      </c>
      <c r="U5" s="1"/>
      <c r="V5" s="1"/>
      <c r="W5" s="1"/>
      <c r="X5" s="1">
        <f t="shared" ref="X5:X8" si="2">SUM(B9:K9)</f>
        <v>4</v>
      </c>
      <c r="Y5" s="1">
        <f t="shared" ref="Y5:Y8" si="3">X5-W5</f>
        <v>4</v>
      </c>
      <c r="AA5" s="3">
        <v>1</v>
      </c>
    </row>
    <row r="6" spans="1:34" ht="16.75" customHeight="1">
      <c r="A6" s="3">
        <v>4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N6" s="3">
        <v>3</v>
      </c>
      <c r="O6" s="1"/>
      <c r="P6" s="1"/>
      <c r="Q6" s="1"/>
      <c r="R6" s="1">
        <f t="shared" si="0"/>
        <v>1</v>
      </c>
      <c r="S6" s="1">
        <f t="shared" si="1"/>
        <v>1</v>
      </c>
      <c r="T6" s="32">
        <v>3</v>
      </c>
      <c r="U6" s="1"/>
      <c r="V6" s="1"/>
      <c r="W6" s="1"/>
      <c r="X6" s="1">
        <f t="shared" si="2"/>
        <v>0</v>
      </c>
      <c r="Y6" s="1">
        <f t="shared" si="3"/>
        <v>0</v>
      </c>
      <c r="AA6" s="3">
        <v>2</v>
      </c>
    </row>
    <row r="7" spans="1:34" ht="16.75" customHeight="1">
      <c r="A7" s="3">
        <v>5</v>
      </c>
      <c r="B7" s="33">
        <v>1</v>
      </c>
      <c r="C7" s="33">
        <v>0</v>
      </c>
      <c r="D7" s="33">
        <v>0</v>
      </c>
      <c r="E7" s="33">
        <v>1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N7" s="3">
        <v>4</v>
      </c>
      <c r="O7" s="1"/>
      <c r="P7" s="1"/>
      <c r="Q7" s="1"/>
      <c r="R7" s="1">
        <f t="shared" si="0"/>
        <v>0</v>
      </c>
      <c r="S7" s="1">
        <f t="shared" si="1"/>
        <v>0</v>
      </c>
      <c r="T7" s="32">
        <v>4</v>
      </c>
      <c r="U7" s="1"/>
      <c r="V7" s="1"/>
      <c r="W7" s="1"/>
      <c r="X7" s="1">
        <f t="shared" si="2"/>
        <v>2</v>
      </c>
      <c r="Y7" s="1">
        <f t="shared" si="3"/>
        <v>2</v>
      </c>
      <c r="AA7" s="3">
        <v>3</v>
      </c>
    </row>
    <row r="8" spans="1:34" ht="16.75" customHeight="1">
      <c r="A8" s="32">
        <v>1</v>
      </c>
      <c r="B8" s="33">
        <v>0</v>
      </c>
      <c r="C8" s="33">
        <v>4</v>
      </c>
      <c r="D8" s="33">
        <v>0</v>
      </c>
      <c r="E8" s="33">
        <v>0</v>
      </c>
      <c r="F8" s="33">
        <v>0</v>
      </c>
      <c r="G8" s="33">
        <v>0</v>
      </c>
      <c r="H8" s="33">
        <v>4</v>
      </c>
      <c r="I8" s="33">
        <v>0</v>
      </c>
      <c r="J8" s="33">
        <v>3</v>
      </c>
      <c r="K8" s="33">
        <v>0</v>
      </c>
      <c r="N8" s="3">
        <v>5</v>
      </c>
      <c r="O8" s="1"/>
      <c r="P8" s="1"/>
      <c r="Q8" s="1"/>
      <c r="R8" s="1">
        <f t="shared" si="0"/>
        <v>2</v>
      </c>
      <c r="S8" s="1">
        <f t="shared" si="1"/>
        <v>2</v>
      </c>
      <c r="T8" s="32">
        <v>5</v>
      </c>
      <c r="U8" s="1"/>
      <c r="V8" s="1"/>
      <c r="W8" s="1"/>
      <c r="X8" s="1">
        <f t="shared" si="2"/>
        <v>0</v>
      </c>
      <c r="Y8" s="1">
        <f t="shared" si="3"/>
        <v>0</v>
      </c>
      <c r="AA8" s="3">
        <v>4</v>
      </c>
    </row>
    <row r="9" spans="1:34" ht="16.75" customHeight="1">
      <c r="A9" s="32">
        <v>2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33">
        <v>0</v>
      </c>
      <c r="I9" s="33">
        <v>3</v>
      </c>
      <c r="J9" s="33">
        <v>0</v>
      </c>
      <c r="K9" s="33">
        <v>0</v>
      </c>
      <c r="AA9" s="3">
        <v>5</v>
      </c>
    </row>
    <row r="10" spans="1:34" ht="16.75" customHeight="1">
      <c r="A10" s="32">
        <v>3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AA10" s="32">
        <v>1</v>
      </c>
    </row>
    <row r="11" spans="1:34" ht="16.75" customHeight="1">
      <c r="A11" s="32">
        <v>4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33">
        <v>0</v>
      </c>
      <c r="I11" s="33">
        <v>0</v>
      </c>
      <c r="J11" s="33">
        <v>0</v>
      </c>
      <c r="K11" s="33">
        <v>1</v>
      </c>
      <c r="AA11" s="32">
        <v>2</v>
      </c>
    </row>
    <row r="12" spans="1:34" ht="16.75" customHeight="1">
      <c r="A12" s="32">
        <v>5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AA12" s="32">
        <v>3</v>
      </c>
    </row>
    <row r="13" spans="1:34">
      <c r="A13" s="88" t="s">
        <v>181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AA13" s="32">
        <v>4</v>
      </c>
    </row>
    <row r="14" spans="1:34">
      <c r="A14" s="6" t="s">
        <v>179</v>
      </c>
      <c r="B14" s="34">
        <v>1</v>
      </c>
      <c r="C14" s="3">
        <v>2</v>
      </c>
      <c r="D14" s="3">
        <v>3</v>
      </c>
      <c r="E14" s="3">
        <v>4</v>
      </c>
      <c r="F14" s="3">
        <v>5</v>
      </c>
      <c r="G14" s="32">
        <v>1</v>
      </c>
      <c r="H14" s="32">
        <v>2</v>
      </c>
      <c r="I14" s="32">
        <v>3</v>
      </c>
      <c r="J14" s="32">
        <v>4</v>
      </c>
      <c r="K14" s="32">
        <v>5</v>
      </c>
      <c r="AA14" s="32">
        <v>5</v>
      </c>
    </row>
    <row r="15" spans="1:34">
      <c r="A15" s="3">
        <v>1</v>
      </c>
      <c r="B15" s="33">
        <v>0</v>
      </c>
      <c r="C15" s="33">
        <v>1</v>
      </c>
      <c r="D15" s="33">
        <v>0</v>
      </c>
      <c r="E15" s="33">
        <v>0</v>
      </c>
      <c r="F15" s="33">
        <v>1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</row>
    <row r="16" spans="1:34">
      <c r="A16" s="3">
        <v>2</v>
      </c>
      <c r="B16" s="33">
        <v>1</v>
      </c>
      <c r="C16" s="33">
        <v>0</v>
      </c>
      <c r="D16" s="33">
        <v>1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0</v>
      </c>
      <c r="K16" s="33">
        <v>0</v>
      </c>
    </row>
    <row r="17" spans="1:21">
      <c r="A17" s="3">
        <v>3</v>
      </c>
      <c r="B17" s="33">
        <v>0</v>
      </c>
      <c r="C17" s="33">
        <v>1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N17" s="87">
        <v>4</v>
      </c>
      <c r="O17" s="6">
        <v>1</v>
      </c>
      <c r="Q17" s="1"/>
      <c r="S17" s="1"/>
      <c r="U17" s="1"/>
    </row>
    <row r="18" spans="1:21">
      <c r="A18" s="3">
        <v>4</v>
      </c>
      <c r="B18" s="33">
        <v>0</v>
      </c>
      <c r="C18" s="33">
        <v>0</v>
      </c>
      <c r="D18" s="33">
        <v>0</v>
      </c>
      <c r="E18" s="33">
        <v>0</v>
      </c>
      <c r="F18" s="33">
        <v>1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N18" s="87"/>
      <c r="O18" s="35">
        <v>0</v>
      </c>
      <c r="P18" s="95">
        <v>4</v>
      </c>
      <c r="Q18" s="6">
        <v>2</v>
      </c>
      <c r="S18" s="1"/>
      <c r="U18" s="1"/>
    </row>
    <row r="19" spans="1:21">
      <c r="A19" s="3">
        <v>5</v>
      </c>
      <c r="B19" s="33">
        <v>1</v>
      </c>
      <c r="C19" s="33">
        <v>0</v>
      </c>
      <c r="D19" s="33">
        <v>0</v>
      </c>
      <c r="E19" s="33">
        <v>1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N19" s="87">
        <v>5</v>
      </c>
      <c r="O19" s="6">
        <v>0</v>
      </c>
      <c r="P19" s="95"/>
      <c r="Q19" s="35">
        <v>2</v>
      </c>
      <c r="R19" s="87">
        <v>1</v>
      </c>
      <c r="S19" s="6">
        <v>2</v>
      </c>
      <c r="U19" s="1"/>
    </row>
    <row r="20" spans="1:21">
      <c r="A20" s="32">
        <v>1</v>
      </c>
      <c r="B20" s="33">
        <v>0</v>
      </c>
      <c r="C20" s="33">
        <v>1</v>
      </c>
      <c r="D20" s="33">
        <v>0</v>
      </c>
      <c r="E20" s="33">
        <v>0</v>
      </c>
      <c r="F20" s="33">
        <v>0</v>
      </c>
      <c r="G20" s="33">
        <v>0</v>
      </c>
      <c r="H20" s="33">
        <v>1</v>
      </c>
      <c r="I20" s="33">
        <v>0</v>
      </c>
      <c r="J20" s="33">
        <v>1</v>
      </c>
      <c r="K20" s="33">
        <v>0</v>
      </c>
      <c r="N20" s="87"/>
      <c r="O20" s="35">
        <v>1</v>
      </c>
      <c r="P20" s="95">
        <v>1</v>
      </c>
      <c r="Q20" s="6">
        <v>2</v>
      </c>
      <c r="R20" s="87"/>
      <c r="S20" s="35">
        <v>3</v>
      </c>
      <c r="U20" s="1"/>
    </row>
    <row r="21" spans="1:21">
      <c r="A21" s="32">
        <v>2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1</v>
      </c>
      <c r="J21" s="33">
        <v>0</v>
      </c>
      <c r="K21" s="33">
        <v>0</v>
      </c>
      <c r="O21" s="1"/>
      <c r="P21" s="87"/>
      <c r="Q21" s="35">
        <v>2</v>
      </c>
      <c r="S21" s="1"/>
      <c r="T21" s="87">
        <v>1</v>
      </c>
      <c r="U21" s="6">
        <v>2</v>
      </c>
    </row>
    <row r="22" spans="1:21">
      <c r="A22" s="32">
        <v>3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1</v>
      </c>
      <c r="I22" s="33">
        <v>0</v>
      </c>
      <c r="J22" s="33">
        <v>0</v>
      </c>
      <c r="K22" s="33">
        <v>0</v>
      </c>
      <c r="O22" s="1" t="s">
        <v>164</v>
      </c>
      <c r="P22" s="87">
        <v>2</v>
      </c>
      <c r="Q22" s="6">
        <v>2</v>
      </c>
      <c r="S22" s="1"/>
      <c r="T22" s="87"/>
      <c r="U22" s="35">
        <v>3</v>
      </c>
    </row>
    <row r="23" spans="1:21">
      <c r="A23" s="32">
        <v>4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0</v>
      </c>
      <c r="K23" s="33">
        <v>1</v>
      </c>
      <c r="O23" s="1"/>
      <c r="P23" s="87"/>
      <c r="Q23" s="35">
        <v>1</v>
      </c>
      <c r="R23" s="87">
        <v>2</v>
      </c>
      <c r="S23" s="6">
        <v>3</v>
      </c>
    </row>
    <row r="24" spans="1:21">
      <c r="A24" s="32">
        <v>5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1</v>
      </c>
      <c r="K24" s="33">
        <v>0</v>
      </c>
      <c r="O24" s="1"/>
      <c r="P24" s="87">
        <v>3</v>
      </c>
      <c r="Q24" s="6">
        <v>1</v>
      </c>
      <c r="R24" s="87"/>
      <c r="S24" s="35">
        <v>2</v>
      </c>
    </row>
    <row r="25" spans="1:21">
      <c r="O25" s="1"/>
      <c r="P25" s="87"/>
      <c r="Q25" s="35">
        <v>2</v>
      </c>
      <c r="S25" s="1"/>
    </row>
    <row r="26" spans="1:21">
      <c r="N26" s="86">
        <v>4</v>
      </c>
      <c r="O26" s="6">
        <v>1</v>
      </c>
    </row>
    <row r="27" spans="1:21">
      <c r="A27" s="88" t="s">
        <v>221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N27" s="86"/>
      <c r="O27" s="35">
        <v>0</v>
      </c>
      <c r="P27" s="94">
        <v>5</v>
      </c>
      <c r="Q27" s="6">
        <v>1</v>
      </c>
    </row>
    <row r="28" spans="1:21">
      <c r="A28" s="40"/>
      <c r="B28" s="82" t="s">
        <v>219</v>
      </c>
      <c r="C28" s="83"/>
      <c r="D28" s="83"/>
      <c r="E28" s="83"/>
      <c r="F28" s="83"/>
      <c r="G28" s="83"/>
      <c r="H28" s="83"/>
      <c r="I28" s="83"/>
      <c r="J28" s="83"/>
      <c r="K28" s="83"/>
      <c r="L28" s="84"/>
      <c r="N28" s="86">
        <v>5</v>
      </c>
      <c r="O28" s="6">
        <v>0</v>
      </c>
      <c r="P28" s="94"/>
      <c r="Q28" s="35">
        <v>2</v>
      </c>
      <c r="R28" s="86">
        <v>1</v>
      </c>
      <c r="S28" s="6">
        <v>4</v>
      </c>
    </row>
    <row r="29" spans="1:21">
      <c r="A29" s="85" t="s">
        <v>220</v>
      </c>
      <c r="B29" s="6" t="s">
        <v>179</v>
      </c>
      <c r="C29" s="34">
        <v>1</v>
      </c>
      <c r="D29" s="3">
        <v>2</v>
      </c>
      <c r="E29" s="3">
        <v>3</v>
      </c>
      <c r="F29" s="3">
        <v>4</v>
      </c>
      <c r="G29" s="3">
        <v>5</v>
      </c>
      <c r="H29" s="32">
        <v>1</v>
      </c>
      <c r="I29" s="32">
        <v>2</v>
      </c>
      <c r="J29" s="32">
        <v>3</v>
      </c>
      <c r="K29" s="32">
        <v>4</v>
      </c>
      <c r="L29" s="32">
        <v>5</v>
      </c>
      <c r="N29" s="86"/>
      <c r="O29" s="35">
        <v>1</v>
      </c>
      <c r="P29" s="94">
        <v>1</v>
      </c>
      <c r="Q29" s="6">
        <v>2</v>
      </c>
      <c r="R29" s="86"/>
      <c r="S29" s="35">
        <v>3</v>
      </c>
    </row>
    <row r="30" spans="1:21">
      <c r="A30" s="85"/>
      <c r="B30" s="3">
        <v>1</v>
      </c>
      <c r="C30" s="33">
        <v>0</v>
      </c>
      <c r="D30" s="33">
        <v>3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O30" s="1"/>
      <c r="P30" s="86"/>
      <c r="Q30" s="35">
        <v>1</v>
      </c>
      <c r="S30" s="1"/>
      <c r="T30" s="86">
        <v>2</v>
      </c>
      <c r="U30" s="6">
        <v>3</v>
      </c>
    </row>
    <row r="31" spans="1:21">
      <c r="A31" s="85"/>
      <c r="B31" s="3">
        <v>2</v>
      </c>
      <c r="C31" s="33">
        <v>4</v>
      </c>
      <c r="D31" s="33">
        <v>0</v>
      </c>
      <c r="E31" s="33">
        <v>2</v>
      </c>
      <c r="F31" s="33">
        <v>0</v>
      </c>
      <c r="G31" s="33">
        <v>0</v>
      </c>
      <c r="H31" s="33">
        <v>2</v>
      </c>
      <c r="I31" s="33">
        <v>0</v>
      </c>
      <c r="J31" s="33">
        <v>0</v>
      </c>
      <c r="K31" s="33">
        <v>0</v>
      </c>
      <c r="L31" s="33">
        <v>0</v>
      </c>
      <c r="O31" s="1" t="s">
        <v>164</v>
      </c>
      <c r="P31" s="86">
        <v>2</v>
      </c>
      <c r="Q31" s="6">
        <v>2</v>
      </c>
      <c r="S31" s="1"/>
      <c r="T31" s="86"/>
      <c r="U31" s="35">
        <v>2</v>
      </c>
    </row>
    <row r="32" spans="1:21">
      <c r="A32" s="85"/>
      <c r="B32" s="3">
        <v>3</v>
      </c>
      <c r="C32" s="33">
        <v>0</v>
      </c>
      <c r="D32" s="33">
        <v>2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O32" s="1"/>
      <c r="P32" s="86"/>
      <c r="Q32" s="35">
        <v>2</v>
      </c>
      <c r="R32" s="86">
        <v>2</v>
      </c>
      <c r="S32" s="6">
        <v>3</v>
      </c>
      <c r="U32" s="1"/>
    </row>
    <row r="33" spans="1:21">
      <c r="A33" s="85"/>
      <c r="B33" s="3">
        <v>4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O33" s="1"/>
      <c r="P33" s="86">
        <v>3</v>
      </c>
      <c r="Q33" s="6">
        <v>2</v>
      </c>
      <c r="R33" s="86"/>
      <c r="S33" s="35">
        <v>4</v>
      </c>
      <c r="U33" s="1"/>
    </row>
    <row r="34" spans="1:21">
      <c r="A34" s="85"/>
      <c r="B34" s="3">
        <v>5</v>
      </c>
      <c r="C34" s="33">
        <v>2</v>
      </c>
      <c r="D34" s="33">
        <v>0</v>
      </c>
      <c r="E34" s="33">
        <v>0</v>
      </c>
      <c r="F34" s="33">
        <v>1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O34" s="1"/>
      <c r="P34" s="86"/>
      <c r="Q34" s="35">
        <v>2</v>
      </c>
      <c r="S34" s="1"/>
      <c r="U34" s="1"/>
    </row>
    <row r="35" spans="1:21">
      <c r="A35" s="85"/>
      <c r="B35" s="32">
        <v>1</v>
      </c>
      <c r="C35" s="33">
        <v>0</v>
      </c>
      <c r="D35" s="33">
        <v>3</v>
      </c>
      <c r="E35" s="33">
        <v>0</v>
      </c>
      <c r="F35" s="33">
        <v>0</v>
      </c>
      <c r="G35" s="33">
        <v>0</v>
      </c>
      <c r="H35" s="33">
        <v>0</v>
      </c>
      <c r="I35" s="33">
        <v>3</v>
      </c>
      <c r="J35" s="33">
        <v>0</v>
      </c>
      <c r="K35" s="33">
        <v>2</v>
      </c>
      <c r="L35" s="33">
        <v>0</v>
      </c>
    </row>
    <row r="36" spans="1:21">
      <c r="A36" s="85"/>
      <c r="B36" s="32">
        <v>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2</v>
      </c>
      <c r="I36" s="33">
        <v>0</v>
      </c>
      <c r="J36" s="33">
        <v>1</v>
      </c>
      <c r="K36" s="33">
        <v>0</v>
      </c>
      <c r="L36" s="33">
        <v>0</v>
      </c>
    </row>
    <row r="37" spans="1:21">
      <c r="A37" s="85"/>
      <c r="B37" s="32">
        <v>3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2</v>
      </c>
      <c r="J37" s="33">
        <v>0</v>
      </c>
      <c r="K37" s="33">
        <v>0</v>
      </c>
      <c r="L37" s="33">
        <v>0</v>
      </c>
    </row>
    <row r="38" spans="1:21">
      <c r="A38" s="85"/>
      <c r="B38" s="32">
        <v>4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2</v>
      </c>
      <c r="I38" s="33">
        <v>0</v>
      </c>
      <c r="J38" s="33">
        <v>0</v>
      </c>
      <c r="K38" s="33">
        <v>0</v>
      </c>
      <c r="L38" s="33">
        <v>0</v>
      </c>
    </row>
    <row r="39" spans="1:21">
      <c r="A39" s="85"/>
      <c r="B39" s="32">
        <v>5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1</v>
      </c>
      <c r="L39" s="33">
        <v>0</v>
      </c>
    </row>
  </sheetData>
  <mergeCells count="28">
    <mergeCell ref="AA2:AH2"/>
    <mergeCell ref="AC3:AE3"/>
    <mergeCell ref="AF3:AH3"/>
    <mergeCell ref="N26:N27"/>
    <mergeCell ref="N28:N29"/>
    <mergeCell ref="P27:P28"/>
    <mergeCell ref="P29:P30"/>
    <mergeCell ref="R28:R29"/>
    <mergeCell ref="T30:T31"/>
    <mergeCell ref="P31:P32"/>
    <mergeCell ref="P18:P19"/>
    <mergeCell ref="N19:N20"/>
    <mergeCell ref="R19:R20"/>
    <mergeCell ref="P20:P21"/>
    <mergeCell ref="T21:T22"/>
    <mergeCell ref="P22:P23"/>
    <mergeCell ref="A1:K1"/>
    <mergeCell ref="N2:S2"/>
    <mergeCell ref="T2:Y2"/>
    <mergeCell ref="A13:K13"/>
    <mergeCell ref="A27:L27"/>
    <mergeCell ref="R23:R24"/>
    <mergeCell ref="P24:P25"/>
    <mergeCell ref="B28:L28"/>
    <mergeCell ref="A29:A39"/>
    <mergeCell ref="P33:P34"/>
    <mergeCell ref="R32:R33"/>
    <mergeCell ref="N17:N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98F0-D2F3-4540-9260-E318C8A93E4C}">
  <dimension ref="A1:W23"/>
  <sheetViews>
    <sheetView workbookViewId="0">
      <selection activeCell="M24" sqref="M24"/>
    </sheetView>
  </sheetViews>
  <sheetFormatPr baseColWidth="10" defaultRowHeight="16"/>
  <cols>
    <col min="1" max="11" width="4.83203125" customWidth="1"/>
    <col min="12" max="12" width="5.6640625" customWidth="1"/>
    <col min="14" max="14" width="7.83203125" customWidth="1"/>
    <col min="15" max="16" width="9.83203125" customWidth="1"/>
    <col min="17" max="20" width="7.83203125" customWidth="1"/>
    <col min="21" max="22" width="9.83203125" customWidth="1"/>
    <col min="23" max="25" width="7.83203125" customWidth="1"/>
  </cols>
  <sheetData>
    <row r="1" spans="1:23">
      <c r="A1" s="99" t="s">
        <v>178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23">
      <c r="A2" s="6" t="s">
        <v>179</v>
      </c>
      <c r="B2" s="34">
        <v>1</v>
      </c>
      <c r="C2" s="3">
        <v>2</v>
      </c>
      <c r="D2" s="3">
        <v>3</v>
      </c>
      <c r="E2" s="3">
        <v>4</v>
      </c>
      <c r="F2" s="32">
        <v>1</v>
      </c>
      <c r="G2" s="32">
        <v>2</v>
      </c>
      <c r="H2" s="32">
        <v>3</v>
      </c>
      <c r="I2" s="32">
        <v>4</v>
      </c>
      <c r="L2" s="82" t="s">
        <v>172</v>
      </c>
      <c r="M2" s="83"/>
      <c r="N2" s="83"/>
      <c r="O2" s="83"/>
      <c r="P2" s="83"/>
      <c r="Q2" s="84"/>
      <c r="R2" s="88" t="s">
        <v>173</v>
      </c>
      <c r="S2" s="88"/>
      <c r="T2" s="88"/>
      <c r="U2" s="88"/>
      <c r="V2" s="88"/>
      <c r="W2" s="88"/>
    </row>
    <row r="3" spans="1:23">
      <c r="A3" s="3">
        <v>1</v>
      </c>
      <c r="B3" s="33">
        <v>0</v>
      </c>
      <c r="C3" s="33">
        <v>3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L3" s="6" t="s">
        <v>2</v>
      </c>
      <c r="M3" s="6" t="s">
        <v>174</v>
      </c>
      <c r="N3" s="6" t="s">
        <v>175</v>
      </c>
      <c r="O3" s="6" t="s">
        <v>177</v>
      </c>
      <c r="P3" s="6" t="s">
        <v>176</v>
      </c>
      <c r="Q3" s="6" t="s">
        <v>115</v>
      </c>
      <c r="R3" s="6" t="s">
        <v>2</v>
      </c>
      <c r="S3" s="6" t="s">
        <v>174</v>
      </c>
      <c r="T3" s="6" t="s">
        <v>175</v>
      </c>
      <c r="U3" s="6" t="s">
        <v>177</v>
      </c>
      <c r="V3" s="6" t="s">
        <v>176</v>
      </c>
      <c r="W3" s="6" t="s">
        <v>115</v>
      </c>
    </row>
    <row r="4" spans="1:23">
      <c r="A4" s="3">
        <v>2</v>
      </c>
      <c r="B4" s="33">
        <v>4</v>
      </c>
      <c r="C4" s="33">
        <v>0</v>
      </c>
      <c r="D4" s="33">
        <v>3</v>
      </c>
      <c r="E4" s="33">
        <v>0</v>
      </c>
      <c r="F4" s="33">
        <v>1</v>
      </c>
      <c r="G4" s="33">
        <v>0</v>
      </c>
      <c r="H4" s="33">
        <v>0</v>
      </c>
      <c r="I4" s="33">
        <v>0</v>
      </c>
      <c r="L4" s="3">
        <v>1</v>
      </c>
      <c r="M4" s="1"/>
      <c r="N4" s="1"/>
      <c r="O4" s="1"/>
      <c r="P4" s="1">
        <f>SUM(B3:I3)</f>
        <v>3</v>
      </c>
      <c r="Q4" s="1">
        <f>P4-O4</f>
        <v>3</v>
      </c>
      <c r="R4" s="32">
        <v>1</v>
      </c>
      <c r="S4" s="1"/>
      <c r="T4" s="1"/>
      <c r="U4" s="1"/>
      <c r="V4" s="1">
        <f>SUM(B7:I7)</f>
        <v>11</v>
      </c>
      <c r="W4" s="1">
        <f>V4-U4</f>
        <v>11</v>
      </c>
    </row>
    <row r="5" spans="1:23">
      <c r="A5" s="3">
        <v>3</v>
      </c>
      <c r="B5" s="33">
        <v>0</v>
      </c>
      <c r="C5" s="33">
        <v>1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L5" s="3">
        <v>2</v>
      </c>
      <c r="M5" s="1"/>
      <c r="N5" s="1"/>
      <c r="O5" s="1"/>
      <c r="P5" s="1">
        <f>SUM(B4:I4)</f>
        <v>8</v>
      </c>
      <c r="Q5" s="1">
        <f t="shared" ref="Q5:Q7" si="0">P5-O5</f>
        <v>8</v>
      </c>
      <c r="R5" s="32">
        <v>2</v>
      </c>
      <c r="S5" s="1"/>
      <c r="T5" s="1"/>
      <c r="U5" s="1"/>
      <c r="V5" s="1">
        <f>SUM(B8:I8)</f>
        <v>4</v>
      </c>
      <c r="W5" s="1">
        <f t="shared" ref="W5:W7" si="1">V5-U5</f>
        <v>4</v>
      </c>
    </row>
    <row r="6" spans="1:23">
      <c r="A6" s="3">
        <v>4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L6" s="3">
        <v>3</v>
      </c>
      <c r="M6" s="1"/>
      <c r="N6" s="1"/>
      <c r="O6" s="1"/>
      <c r="P6" s="1">
        <f>SUM(B5:I5)</f>
        <v>1</v>
      </c>
      <c r="Q6" s="1">
        <f t="shared" si="0"/>
        <v>1</v>
      </c>
      <c r="R6" s="32">
        <v>3</v>
      </c>
      <c r="S6" s="1"/>
      <c r="T6" s="1"/>
      <c r="U6" s="1"/>
      <c r="V6" s="1">
        <f>SUM(B9:I9)</f>
        <v>0</v>
      </c>
      <c r="W6" s="1">
        <f t="shared" si="1"/>
        <v>0</v>
      </c>
    </row>
    <row r="7" spans="1:23">
      <c r="A7" s="32">
        <v>1</v>
      </c>
      <c r="B7" s="33">
        <v>0</v>
      </c>
      <c r="C7" s="33">
        <v>4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3</v>
      </c>
      <c r="L7" s="3">
        <v>4</v>
      </c>
      <c r="M7" s="1"/>
      <c r="N7" s="1"/>
      <c r="O7" s="1"/>
      <c r="P7" s="1">
        <f>SUM(B6:I6)</f>
        <v>0</v>
      </c>
      <c r="Q7" s="1">
        <f t="shared" si="0"/>
        <v>0</v>
      </c>
      <c r="R7" s="32">
        <v>4</v>
      </c>
      <c r="S7" s="1"/>
      <c r="T7" s="1"/>
      <c r="U7" s="1"/>
      <c r="V7" s="1">
        <f>SUM(B10:I10)</f>
        <v>1</v>
      </c>
      <c r="W7" s="1">
        <f t="shared" si="1"/>
        <v>1</v>
      </c>
    </row>
    <row r="8" spans="1:23">
      <c r="A8" s="32">
        <v>2</v>
      </c>
      <c r="B8" s="33">
        <v>0</v>
      </c>
      <c r="C8" s="33">
        <v>0</v>
      </c>
      <c r="D8" s="33">
        <v>0</v>
      </c>
      <c r="E8" s="33">
        <v>0</v>
      </c>
      <c r="F8" s="33">
        <v>1</v>
      </c>
      <c r="G8" s="33">
        <v>0</v>
      </c>
      <c r="H8" s="33">
        <v>3</v>
      </c>
      <c r="I8" s="33">
        <v>0</v>
      </c>
    </row>
    <row r="9" spans="1:23">
      <c r="A9" s="32">
        <v>3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</row>
    <row r="10" spans="1:23">
      <c r="A10" s="32">
        <v>4</v>
      </c>
      <c r="B10" s="33">
        <v>0</v>
      </c>
      <c r="C10" s="33">
        <v>0</v>
      </c>
      <c r="D10" s="33">
        <v>0</v>
      </c>
      <c r="E10" s="33">
        <v>0</v>
      </c>
      <c r="F10" s="33">
        <v>1</v>
      </c>
      <c r="G10" s="33">
        <v>0</v>
      </c>
      <c r="H10" s="33">
        <v>0</v>
      </c>
      <c r="I10" s="33">
        <v>0</v>
      </c>
    </row>
    <row r="11" spans="1:23">
      <c r="A11" s="41"/>
      <c r="B11" s="33"/>
      <c r="C11" s="33"/>
      <c r="D11" s="33"/>
      <c r="E11" s="33"/>
      <c r="F11" s="33"/>
      <c r="G11" s="33"/>
      <c r="H11" s="33"/>
      <c r="I11" s="33"/>
      <c r="J11" s="33"/>
    </row>
    <row r="12" spans="1:23">
      <c r="A12" s="42"/>
      <c r="B12" s="33"/>
      <c r="C12" s="33"/>
      <c r="D12" s="33"/>
      <c r="E12" s="33"/>
      <c r="F12" s="33"/>
      <c r="G12" s="33"/>
      <c r="H12" s="33"/>
      <c r="I12" s="33"/>
      <c r="J12" s="33"/>
    </row>
    <row r="13" spans="1:23">
      <c r="A13" s="88" t="s">
        <v>221</v>
      </c>
      <c r="B13" s="88"/>
      <c r="C13" s="88"/>
      <c r="D13" s="88"/>
      <c r="E13" s="88"/>
      <c r="F13" s="88"/>
      <c r="G13" s="88"/>
      <c r="H13" s="88"/>
      <c r="I13" s="88"/>
      <c r="J13" s="88"/>
    </row>
    <row r="14" spans="1:23">
      <c r="A14" s="83" t="s">
        <v>219</v>
      </c>
      <c r="B14" s="83"/>
      <c r="C14" s="83"/>
      <c r="D14" s="83"/>
      <c r="E14" s="83"/>
      <c r="F14" s="83"/>
      <c r="G14" s="83"/>
      <c r="H14" s="83"/>
      <c r="I14" s="83"/>
      <c r="J14" s="83"/>
    </row>
    <row r="15" spans="1:23" ht="16" customHeight="1">
      <c r="A15" s="96" t="s">
        <v>220</v>
      </c>
      <c r="B15" s="18" t="s">
        <v>179</v>
      </c>
      <c r="C15" s="34">
        <v>1</v>
      </c>
      <c r="D15" s="3">
        <v>2</v>
      </c>
      <c r="E15" s="3">
        <v>3</v>
      </c>
      <c r="F15" s="3">
        <v>4</v>
      </c>
      <c r="G15" s="32">
        <v>1</v>
      </c>
      <c r="H15" s="32">
        <v>2</v>
      </c>
      <c r="I15" s="32">
        <v>3</v>
      </c>
      <c r="J15" s="32">
        <v>4</v>
      </c>
    </row>
    <row r="16" spans="1:23">
      <c r="A16" s="97"/>
      <c r="B16" s="3">
        <v>1</v>
      </c>
      <c r="C16" s="33">
        <v>0</v>
      </c>
      <c r="D16" s="33">
        <v>3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</row>
    <row r="17" spans="1:10">
      <c r="A17" s="97"/>
      <c r="B17" s="3">
        <v>2</v>
      </c>
      <c r="C17" s="33">
        <v>4</v>
      </c>
      <c r="D17" s="33">
        <v>0</v>
      </c>
      <c r="E17" s="33">
        <v>2</v>
      </c>
      <c r="F17" s="33">
        <v>0</v>
      </c>
      <c r="G17" s="33">
        <v>2</v>
      </c>
      <c r="H17" s="33">
        <v>0</v>
      </c>
      <c r="I17" s="33">
        <v>0</v>
      </c>
      <c r="J17" s="33">
        <v>0</v>
      </c>
    </row>
    <row r="18" spans="1:10">
      <c r="A18" s="97"/>
      <c r="B18" s="3">
        <v>3</v>
      </c>
      <c r="C18" s="33">
        <v>0</v>
      </c>
      <c r="D18" s="33">
        <v>2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</row>
    <row r="19" spans="1:10">
      <c r="A19" s="97"/>
      <c r="B19" s="3">
        <v>4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</row>
    <row r="20" spans="1:10">
      <c r="A20" s="97"/>
      <c r="B20" s="32">
        <v>1</v>
      </c>
      <c r="C20" s="33">
        <v>0</v>
      </c>
      <c r="D20" s="33">
        <v>3</v>
      </c>
      <c r="E20" s="33">
        <v>0</v>
      </c>
      <c r="F20" s="33">
        <v>0</v>
      </c>
      <c r="G20" s="33">
        <v>0</v>
      </c>
      <c r="H20" s="33">
        <v>3</v>
      </c>
      <c r="I20" s="33">
        <v>1</v>
      </c>
      <c r="J20" s="33">
        <v>2</v>
      </c>
    </row>
    <row r="21" spans="1:10">
      <c r="A21" s="97"/>
      <c r="B21" s="32">
        <v>2</v>
      </c>
      <c r="C21" s="33">
        <v>0</v>
      </c>
      <c r="D21" s="33">
        <v>0</v>
      </c>
      <c r="E21" s="33">
        <v>0</v>
      </c>
      <c r="F21" s="33">
        <v>0</v>
      </c>
      <c r="G21" s="33">
        <v>2</v>
      </c>
      <c r="H21" s="33">
        <v>0</v>
      </c>
      <c r="I21" s="33">
        <v>1</v>
      </c>
      <c r="J21" s="33">
        <v>0</v>
      </c>
    </row>
    <row r="22" spans="1:10">
      <c r="A22" s="97"/>
      <c r="B22" s="32">
        <v>3</v>
      </c>
      <c r="C22" s="33">
        <v>0</v>
      </c>
      <c r="D22" s="33">
        <v>0</v>
      </c>
      <c r="E22" s="33">
        <v>0</v>
      </c>
      <c r="F22" s="33">
        <v>0</v>
      </c>
      <c r="G22" s="33">
        <v>2</v>
      </c>
      <c r="H22" s="33">
        <v>2</v>
      </c>
      <c r="I22" s="33">
        <v>0</v>
      </c>
      <c r="J22" s="33">
        <v>0</v>
      </c>
    </row>
    <row r="23" spans="1:10">
      <c r="A23" s="98"/>
      <c r="B23" s="32">
        <v>4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0</v>
      </c>
    </row>
  </sheetData>
  <mergeCells count="6">
    <mergeCell ref="R2:W2"/>
    <mergeCell ref="A14:J14"/>
    <mergeCell ref="A13:J13"/>
    <mergeCell ref="A15:A23"/>
    <mergeCell ref="A1:K1"/>
    <mergeCell ref="L2:Q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DC9C-0C90-834D-8C34-2D0749CAF2E0}">
  <dimension ref="A1:U35"/>
  <sheetViews>
    <sheetView topLeftCell="A8" workbookViewId="0">
      <selection activeCell="I21" sqref="I21:J23"/>
    </sheetView>
  </sheetViews>
  <sheetFormatPr baseColWidth="10" defaultRowHeight="16"/>
  <cols>
    <col min="1" max="1" width="10.83203125" style="1"/>
    <col min="2" max="2" width="25.83203125" customWidth="1"/>
    <col min="3" max="4" width="6.83203125" style="13" customWidth="1"/>
    <col min="5" max="5" width="6.83203125" style="15" customWidth="1"/>
    <col min="6" max="8" width="6.83203125" style="13" customWidth="1"/>
    <col min="12" max="12" width="10.83203125" style="1"/>
    <col min="13" max="13" width="25.83203125" customWidth="1"/>
    <col min="14" max="15" width="6.83203125" style="12" customWidth="1"/>
    <col min="16" max="16" width="6.83203125" customWidth="1"/>
    <col min="17" max="19" width="6.83203125" style="12" customWidth="1"/>
  </cols>
  <sheetData>
    <row r="1" spans="1:21">
      <c r="A1" s="88" t="s">
        <v>62</v>
      </c>
      <c r="B1" s="88"/>
      <c r="C1" s="88"/>
      <c r="D1" s="88"/>
      <c r="E1" s="88"/>
      <c r="F1" s="88"/>
      <c r="G1" s="88"/>
      <c r="H1" s="88"/>
      <c r="I1" s="88"/>
      <c r="J1" s="88"/>
      <c r="L1" s="88" t="s">
        <v>63</v>
      </c>
      <c r="M1" s="88"/>
      <c r="N1" s="88"/>
      <c r="O1" s="88"/>
      <c r="P1" s="88"/>
      <c r="Q1" s="88"/>
      <c r="R1" s="88"/>
      <c r="S1" s="88"/>
      <c r="T1" s="88"/>
      <c r="U1" s="88"/>
    </row>
    <row r="2" spans="1:21">
      <c r="A2" s="6">
        <v>1</v>
      </c>
      <c r="B2" s="6" t="s">
        <v>55</v>
      </c>
      <c r="C2" s="16" t="s">
        <v>110</v>
      </c>
      <c r="D2" s="16" t="s">
        <v>56</v>
      </c>
      <c r="E2" s="14" t="s">
        <v>57</v>
      </c>
      <c r="F2" s="16" t="s">
        <v>58</v>
      </c>
      <c r="G2" s="16" t="s">
        <v>81</v>
      </c>
      <c r="H2" s="16" t="s">
        <v>59</v>
      </c>
      <c r="I2" s="8"/>
      <c r="J2" s="8"/>
      <c r="L2" s="2">
        <v>2</v>
      </c>
      <c r="M2" s="2" t="s">
        <v>55</v>
      </c>
      <c r="N2" s="16" t="s">
        <v>110</v>
      </c>
      <c r="O2" s="16" t="s">
        <v>56</v>
      </c>
      <c r="P2" s="2" t="s">
        <v>57</v>
      </c>
      <c r="Q2" s="16" t="s">
        <v>58</v>
      </c>
      <c r="R2" s="16" t="s">
        <v>81</v>
      </c>
      <c r="S2" s="16" t="s">
        <v>59</v>
      </c>
      <c r="T2" s="8"/>
      <c r="U2" s="8"/>
    </row>
    <row r="3" spans="1:21">
      <c r="A3" s="19" t="s">
        <v>49</v>
      </c>
      <c r="B3" s="21" t="s">
        <v>84</v>
      </c>
      <c r="C3" s="13">
        <v>0.75</v>
      </c>
      <c r="D3" s="13">
        <v>2.93</v>
      </c>
      <c r="E3" s="15">
        <v>35</v>
      </c>
      <c r="F3" s="13">
        <v>166</v>
      </c>
      <c r="G3" s="13">
        <v>1.2350000000000001</v>
      </c>
      <c r="H3" s="13">
        <f>F3/E3</f>
        <v>4.7428571428571429</v>
      </c>
      <c r="I3" s="20" t="s">
        <v>114</v>
      </c>
      <c r="J3" s="13">
        <f>AVERAGE(D3:D7)</f>
        <v>3.6640000000000001</v>
      </c>
      <c r="L3" s="10" t="s">
        <v>49</v>
      </c>
      <c r="M3" s="11" t="s">
        <v>86</v>
      </c>
      <c r="N3" s="13">
        <v>0.65200000000000002</v>
      </c>
      <c r="O3" s="13">
        <v>3.35</v>
      </c>
      <c r="P3" s="1">
        <v>33</v>
      </c>
      <c r="Q3" s="13">
        <v>204</v>
      </c>
      <c r="R3" s="13">
        <v>1.2450000000000001</v>
      </c>
      <c r="S3" s="13">
        <f>Q3/P3</f>
        <v>6.1818181818181817</v>
      </c>
      <c r="T3" s="20" t="s">
        <v>114</v>
      </c>
      <c r="U3" s="13">
        <f>AVERAGE(O3:O7)</f>
        <v>3.7719999999999998</v>
      </c>
    </row>
    <row r="4" spans="1:21">
      <c r="A4" s="10" t="s">
        <v>50</v>
      </c>
      <c r="B4" s="11" t="s">
        <v>85</v>
      </c>
      <c r="C4" s="13">
        <v>0.63600000000000001</v>
      </c>
      <c r="D4" s="13">
        <v>3.39</v>
      </c>
      <c r="E4" s="15">
        <v>12</v>
      </c>
      <c r="F4" s="13">
        <v>79.2</v>
      </c>
      <c r="G4" s="13">
        <v>1.1299999999999999</v>
      </c>
      <c r="H4" s="13">
        <f>F4/E4</f>
        <v>6.6000000000000005</v>
      </c>
      <c r="I4" s="16" t="s">
        <v>113</v>
      </c>
      <c r="J4" s="13">
        <f>AVERAGE(D4:D7)</f>
        <v>3.8475000000000001</v>
      </c>
      <c r="L4" s="10" t="s">
        <v>50</v>
      </c>
      <c r="M4" s="11" t="s">
        <v>87</v>
      </c>
      <c r="N4" s="13">
        <v>0.48</v>
      </c>
      <c r="O4" s="13">
        <v>3.72</v>
      </c>
      <c r="P4" s="1">
        <v>32</v>
      </c>
      <c r="Q4" s="13">
        <v>201</v>
      </c>
      <c r="R4" s="13">
        <v>1.1890000000000001</v>
      </c>
      <c r="S4" s="13">
        <f>Q4/P4</f>
        <v>6.28125</v>
      </c>
      <c r="T4" s="16" t="s">
        <v>113</v>
      </c>
      <c r="U4" s="13">
        <f>AVERAGE(O3:O6)</f>
        <v>3.6950000000000003</v>
      </c>
    </row>
    <row r="5" spans="1:21">
      <c r="A5" s="10" t="s">
        <v>51</v>
      </c>
      <c r="B5" s="11" t="s">
        <v>111</v>
      </c>
      <c r="C5" s="13">
        <v>0.83299999999999996</v>
      </c>
      <c r="D5" s="13">
        <v>3.63</v>
      </c>
      <c r="E5" s="15">
        <v>9</v>
      </c>
      <c r="F5" s="13">
        <v>44.2</v>
      </c>
      <c r="G5" s="13">
        <v>1.254</v>
      </c>
      <c r="H5" s="13">
        <f>F5/E5</f>
        <v>4.9111111111111114</v>
      </c>
      <c r="I5" s="16" t="s">
        <v>115</v>
      </c>
      <c r="J5" s="13">
        <f>J3-J4</f>
        <v>-0.1835</v>
      </c>
      <c r="L5" s="10" t="s">
        <v>51</v>
      </c>
      <c r="M5" s="11" t="s">
        <v>88</v>
      </c>
      <c r="N5" s="13">
        <v>0.76500000000000001</v>
      </c>
      <c r="O5" s="13">
        <v>3.73</v>
      </c>
      <c r="P5" s="1">
        <v>22</v>
      </c>
      <c r="Q5" s="13">
        <v>128</v>
      </c>
      <c r="R5" s="13">
        <v>1.242</v>
      </c>
      <c r="S5" s="13">
        <f>Q5/P5</f>
        <v>5.8181818181818183</v>
      </c>
      <c r="T5" s="16" t="s">
        <v>115</v>
      </c>
      <c r="U5" s="13">
        <f>U3-U4</f>
        <v>7.6999999999999513E-2</v>
      </c>
    </row>
    <row r="6" spans="1:21">
      <c r="A6" s="10" t="s">
        <v>52</v>
      </c>
      <c r="B6" s="11" t="s">
        <v>82</v>
      </c>
      <c r="C6" s="13">
        <v>0.6</v>
      </c>
      <c r="D6" s="13">
        <v>4.05</v>
      </c>
      <c r="E6" s="15">
        <v>31</v>
      </c>
      <c r="F6" s="13">
        <v>195.1</v>
      </c>
      <c r="G6" s="13">
        <v>1.3160000000000001</v>
      </c>
      <c r="H6" s="13">
        <f>F6/E6</f>
        <v>6.2935483870967737</v>
      </c>
      <c r="L6" s="10" t="s">
        <v>52</v>
      </c>
      <c r="M6" s="11" t="s">
        <v>85</v>
      </c>
      <c r="N6" s="13">
        <v>0.4</v>
      </c>
      <c r="O6" s="13">
        <v>3.98</v>
      </c>
      <c r="P6" s="1">
        <v>15</v>
      </c>
      <c r="Q6" s="13">
        <v>108.2</v>
      </c>
      <c r="R6" s="13">
        <v>1.0580000000000001</v>
      </c>
      <c r="S6" s="13">
        <f>Q6/P6</f>
        <v>7.2133333333333338</v>
      </c>
    </row>
    <row r="7" spans="1:21">
      <c r="A7" s="10" t="s">
        <v>53</v>
      </c>
      <c r="B7" s="11" t="s">
        <v>83</v>
      </c>
      <c r="C7" s="13">
        <v>0.47599999999999998</v>
      </c>
      <c r="D7" s="13">
        <v>4.32</v>
      </c>
      <c r="E7" s="15">
        <v>32</v>
      </c>
      <c r="F7" s="13">
        <v>193.2</v>
      </c>
      <c r="G7" s="13">
        <v>1.286</v>
      </c>
      <c r="H7" s="13">
        <f>F7/E7</f>
        <v>6.0374999999999996</v>
      </c>
      <c r="L7" s="10" t="s">
        <v>53</v>
      </c>
      <c r="M7" s="21" t="s">
        <v>116</v>
      </c>
      <c r="N7" s="13">
        <v>0.42899999999999999</v>
      </c>
      <c r="O7" s="13">
        <v>4.08</v>
      </c>
      <c r="P7" s="1">
        <v>10</v>
      </c>
      <c r="Q7" s="13">
        <v>57.1</v>
      </c>
      <c r="R7" s="13">
        <v>1.3779999999999999</v>
      </c>
      <c r="S7" s="13">
        <f>Q7/P7</f>
        <v>5.71</v>
      </c>
    </row>
    <row r="8" spans="1:21">
      <c r="A8" s="10" t="s">
        <v>60</v>
      </c>
      <c r="B8" s="17"/>
      <c r="C8" s="22"/>
      <c r="D8" s="22"/>
      <c r="E8" s="23"/>
      <c r="F8" s="22"/>
      <c r="G8" s="22"/>
      <c r="H8" s="22"/>
      <c r="L8" s="10" t="s">
        <v>60</v>
      </c>
      <c r="M8" s="17"/>
      <c r="N8" s="22"/>
      <c r="O8" s="22"/>
      <c r="P8" s="24"/>
      <c r="Q8" s="22"/>
      <c r="R8" s="22"/>
      <c r="S8" s="22"/>
    </row>
    <row r="10" spans="1:21">
      <c r="A10" s="88" t="s">
        <v>64</v>
      </c>
      <c r="B10" s="88"/>
      <c r="C10" s="88"/>
      <c r="D10" s="88"/>
      <c r="E10" s="88"/>
      <c r="F10" s="88"/>
      <c r="G10" s="88"/>
      <c r="H10" s="88"/>
      <c r="I10" s="88"/>
      <c r="J10" s="88"/>
      <c r="L10" s="88" t="s">
        <v>61</v>
      </c>
      <c r="M10" s="88"/>
      <c r="N10" s="88"/>
      <c r="O10" s="88"/>
      <c r="P10" s="88"/>
      <c r="Q10" s="88"/>
      <c r="R10" s="88"/>
      <c r="S10" s="88"/>
      <c r="T10" s="88"/>
      <c r="U10" s="88"/>
    </row>
    <row r="11" spans="1:21">
      <c r="A11" s="2">
        <v>3</v>
      </c>
      <c r="B11" s="2" t="s">
        <v>55</v>
      </c>
      <c r="C11" s="16" t="s">
        <v>110</v>
      </c>
      <c r="D11" s="16" t="s">
        <v>56</v>
      </c>
      <c r="E11" s="14" t="s">
        <v>57</v>
      </c>
      <c r="F11" s="16" t="s">
        <v>58</v>
      </c>
      <c r="G11" s="16" t="s">
        <v>81</v>
      </c>
      <c r="H11" s="16" t="s">
        <v>59</v>
      </c>
      <c r="I11" s="8"/>
      <c r="J11" s="8"/>
      <c r="L11" s="2">
        <v>4</v>
      </c>
      <c r="M11" s="2" t="s">
        <v>55</v>
      </c>
      <c r="N11" s="16" t="s">
        <v>110</v>
      </c>
      <c r="O11" s="16" t="s">
        <v>56</v>
      </c>
      <c r="P11" s="2" t="s">
        <v>57</v>
      </c>
      <c r="Q11" s="16" t="s">
        <v>58</v>
      </c>
      <c r="R11" s="16" t="s">
        <v>81</v>
      </c>
      <c r="S11" s="16" t="s">
        <v>59</v>
      </c>
      <c r="T11" s="8"/>
      <c r="U11" s="8"/>
    </row>
    <row r="12" spans="1:21">
      <c r="A12" s="10" t="s">
        <v>49</v>
      </c>
      <c r="B12" s="11" t="s">
        <v>93</v>
      </c>
      <c r="C12" s="13">
        <v>0.53800000000000003</v>
      </c>
      <c r="D12" s="13">
        <v>3</v>
      </c>
      <c r="E12" s="15">
        <v>18</v>
      </c>
      <c r="F12" s="13">
        <v>111</v>
      </c>
      <c r="G12" s="13">
        <v>1.306</v>
      </c>
      <c r="H12" s="13">
        <f>F12/E12</f>
        <v>6.166666666666667</v>
      </c>
      <c r="I12" s="20" t="s">
        <v>114</v>
      </c>
      <c r="J12" s="13">
        <f>AVERAGE(D12:D16)</f>
        <v>3.16</v>
      </c>
      <c r="L12" s="10" t="s">
        <v>49</v>
      </c>
      <c r="M12" s="11" t="s">
        <v>96</v>
      </c>
      <c r="N12" s="13">
        <v>0.63600000000000001</v>
      </c>
      <c r="O12" s="13">
        <v>3.39</v>
      </c>
      <c r="P12" s="1">
        <v>30</v>
      </c>
      <c r="Q12" s="13">
        <v>188.1</v>
      </c>
      <c r="R12" s="13">
        <v>1.1679999999999999</v>
      </c>
      <c r="S12" s="13">
        <f>Q12/P12</f>
        <v>6.27</v>
      </c>
      <c r="T12" s="20" t="s">
        <v>114</v>
      </c>
      <c r="U12" s="13">
        <f>AVERAGE(O12:O16)</f>
        <v>3.7280000000000002</v>
      </c>
    </row>
    <row r="13" spans="1:21">
      <c r="A13" s="10" t="s">
        <v>50</v>
      </c>
      <c r="B13" s="11" t="s">
        <v>92</v>
      </c>
      <c r="C13" s="13">
        <v>0.59099999999999997</v>
      </c>
      <c r="D13" s="13">
        <v>3.07</v>
      </c>
      <c r="E13" s="15">
        <v>33</v>
      </c>
      <c r="F13" s="13">
        <v>193.1</v>
      </c>
      <c r="G13" s="13">
        <v>1.2310000000000001</v>
      </c>
      <c r="H13" s="13">
        <f>F13/E13</f>
        <v>5.8515151515151516</v>
      </c>
      <c r="I13" s="16" t="s">
        <v>113</v>
      </c>
      <c r="J13" s="13">
        <f>AVERAGE(D12:D15)</f>
        <v>3.16</v>
      </c>
      <c r="L13" s="10" t="s">
        <v>50</v>
      </c>
      <c r="M13" s="11" t="s">
        <v>94</v>
      </c>
      <c r="N13" s="13">
        <v>0.55000000000000004</v>
      </c>
      <c r="O13" s="13">
        <v>3.45</v>
      </c>
      <c r="P13" s="1">
        <v>34</v>
      </c>
      <c r="Q13" s="13">
        <v>237.1</v>
      </c>
      <c r="R13" s="13">
        <v>1.256</v>
      </c>
      <c r="S13" s="13">
        <f>Q13/P13</f>
        <v>6.973529411764706</v>
      </c>
      <c r="T13" s="16" t="s">
        <v>113</v>
      </c>
      <c r="U13" s="13">
        <f>AVERAGE(O12:O15)</f>
        <v>3.4950000000000001</v>
      </c>
    </row>
    <row r="14" spans="1:21">
      <c r="A14" s="10" t="s">
        <v>51</v>
      </c>
      <c r="B14" s="11" t="s">
        <v>89</v>
      </c>
      <c r="C14" s="13">
        <v>0.54200000000000004</v>
      </c>
      <c r="D14" s="13">
        <v>3.14</v>
      </c>
      <c r="E14" s="15">
        <v>33</v>
      </c>
      <c r="F14" s="13">
        <v>223.1</v>
      </c>
      <c r="G14" s="13">
        <v>1.0840000000000001</v>
      </c>
      <c r="H14" s="13">
        <f>F14/E14</f>
        <v>6.7606060606060607</v>
      </c>
      <c r="I14" s="16" t="s">
        <v>115</v>
      </c>
      <c r="J14" s="13">
        <f>J12-J13</f>
        <v>0</v>
      </c>
      <c r="L14" s="10" t="s">
        <v>51</v>
      </c>
      <c r="M14" s="11" t="s">
        <v>95</v>
      </c>
      <c r="N14" s="13">
        <v>0.65</v>
      </c>
      <c r="O14" s="13">
        <v>3.56</v>
      </c>
      <c r="P14" s="1">
        <v>32</v>
      </c>
      <c r="Q14" s="13">
        <v>194.2</v>
      </c>
      <c r="R14" s="13">
        <v>1.32</v>
      </c>
      <c r="S14" s="13">
        <f>Q14/P14</f>
        <v>6.0687499999999996</v>
      </c>
      <c r="T14" s="16" t="s">
        <v>115</v>
      </c>
      <c r="U14" s="13">
        <f>U12-U13</f>
        <v>0.2330000000000001</v>
      </c>
    </row>
    <row r="15" spans="1:21">
      <c r="A15" s="10" t="s">
        <v>52</v>
      </c>
      <c r="B15" s="11" t="s">
        <v>90</v>
      </c>
      <c r="C15" s="13">
        <v>0.61499999999999999</v>
      </c>
      <c r="D15" s="13">
        <v>3.43</v>
      </c>
      <c r="E15" s="15">
        <v>33</v>
      </c>
      <c r="F15" s="13">
        <v>212.1</v>
      </c>
      <c r="G15" s="13">
        <v>1.272</v>
      </c>
      <c r="H15" s="13">
        <f>F15/E15</f>
        <v>6.4272727272727268</v>
      </c>
      <c r="L15" s="10" t="s">
        <v>52</v>
      </c>
      <c r="M15" s="11" t="s">
        <v>98</v>
      </c>
      <c r="N15" s="13">
        <v>0.71399999999999997</v>
      </c>
      <c r="O15" s="13">
        <v>3.58</v>
      </c>
      <c r="P15" s="1">
        <v>12</v>
      </c>
      <c r="Q15" s="13">
        <v>78</v>
      </c>
      <c r="R15" s="13">
        <v>2.2200000000000002</v>
      </c>
      <c r="S15" s="13">
        <f>Q15/P15</f>
        <v>6.5</v>
      </c>
    </row>
    <row r="16" spans="1:21">
      <c r="A16" s="10" t="s">
        <v>53</v>
      </c>
      <c r="B16" s="17"/>
      <c r="L16" s="10" t="s">
        <v>53</v>
      </c>
      <c r="M16" s="21" t="s">
        <v>97</v>
      </c>
      <c r="N16" s="13">
        <v>0.57099999999999995</v>
      </c>
      <c r="O16" s="13">
        <v>4.66</v>
      </c>
      <c r="P16" s="1">
        <v>33</v>
      </c>
      <c r="Q16" s="13">
        <v>183.1</v>
      </c>
      <c r="R16" s="13">
        <v>1.5329999999999999</v>
      </c>
      <c r="S16" s="13">
        <f>Q16/P16</f>
        <v>5.5484848484848479</v>
      </c>
      <c r="T16" s="16" t="s">
        <v>117</v>
      </c>
      <c r="U16" s="13">
        <v>0.25</v>
      </c>
    </row>
    <row r="17" spans="1:21">
      <c r="A17" s="10" t="s">
        <v>60</v>
      </c>
      <c r="B17" s="17"/>
      <c r="L17" s="10" t="s">
        <v>60</v>
      </c>
      <c r="M17" s="11"/>
    </row>
    <row r="19" spans="1:21">
      <c r="A19" s="88" t="s">
        <v>65</v>
      </c>
      <c r="B19" s="88"/>
      <c r="C19" s="88"/>
      <c r="D19" s="88"/>
      <c r="E19" s="88"/>
      <c r="F19" s="88"/>
      <c r="G19" s="88"/>
      <c r="H19" s="88"/>
      <c r="I19" s="88"/>
      <c r="J19" s="88"/>
      <c r="L19" s="88" t="s">
        <v>54</v>
      </c>
      <c r="M19" s="88"/>
      <c r="N19" s="88"/>
      <c r="O19" s="88"/>
      <c r="P19" s="88"/>
      <c r="Q19" s="88"/>
      <c r="R19" s="88"/>
      <c r="S19" s="88"/>
      <c r="T19" s="88"/>
      <c r="U19" s="88"/>
    </row>
    <row r="20" spans="1:21">
      <c r="A20" s="2">
        <v>5</v>
      </c>
      <c r="B20" s="2" t="s">
        <v>55</v>
      </c>
      <c r="C20" s="16" t="s">
        <v>110</v>
      </c>
      <c r="D20" s="16" t="s">
        <v>56</v>
      </c>
      <c r="E20" s="14" t="s">
        <v>57</v>
      </c>
      <c r="F20" s="16" t="s">
        <v>58</v>
      </c>
      <c r="G20" s="16" t="s">
        <v>81</v>
      </c>
      <c r="H20" s="16" t="s">
        <v>59</v>
      </c>
      <c r="I20" s="8"/>
      <c r="J20" s="8"/>
      <c r="L20" s="9">
        <v>6</v>
      </c>
      <c r="M20" s="2" t="s">
        <v>55</v>
      </c>
      <c r="N20" s="16" t="s">
        <v>110</v>
      </c>
      <c r="O20" s="16" t="s">
        <v>56</v>
      </c>
      <c r="P20" s="2" t="s">
        <v>57</v>
      </c>
      <c r="Q20" s="16" t="s">
        <v>58</v>
      </c>
      <c r="R20" s="16" t="s">
        <v>81</v>
      </c>
      <c r="S20" s="16" t="s">
        <v>59</v>
      </c>
      <c r="T20" s="8"/>
      <c r="U20" s="8"/>
    </row>
    <row r="21" spans="1:21">
      <c r="A21" s="10" t="s">
        <v>49</v>
      </c>
      <c r="B21" s="11" t="s">
        <v>106</v>
      </c>
      <c r="C21" s="13">
        <v>0.88900000000000001</v>
      </c>
      <c r="D21" s="13">
        <v>1.79</v>
      </c>
      <c r="E21" s="15">
        <v>10</v>
      </c>
      <c r="F21" s="13">
        <v>70.099999999999994</v>
      </c>
      <c r="G21" s="13">
        <v>0.83899999999999997</v>
      </c>
      <c r="H21" s="13">
        <f>F21/E21</f>
        <v>7.01</v>
      </c>
      <c r="I21" s="20" t="s">
        <v>114</v>
      </c>
      <c r="J21" s="13">
        <f>AVERAGE(D21:D26)</f>
        <v>3.7339999999999995</v>
      </c>
      <c r="L21" s="10" t="s">
        <v>49</v>
      </c>
      <c r="M21" s="11" t="s">
        <v>96</v>
      </c>
      <c r="N21" s="13">
        <v>0.84199999999999997</v>
      </c>
      <c r="O21" s="13">
        <v>2.86</v>
      </c>
      <c r="P21" s="1">
        <v>33</v>
      </c>
      <c r="Q21" s="13">
        <v>211</v>
      </c>
      <c r="R21" s="13">
        <v>1.0900000000000001</v>
      </c>
      <c r="S21" s="13">
        <f>Q21/P21</f>
        <v>6.3939393939393936</v>
      </c>
      <c r="T21" s="20" t="s">
        <v>114</v>
      </c>
      <c r="U21" s="13">
        <f>AVERAGE(O21:O25)</f>
        <v>3.6060000000000003</v>
      </c>
    </row>
    <row r="22" spans="1:21">
      <c r="A22" s="10" t="s">
        <v>50</v>
      </c>
      <c r="B22" s="11" t="s">
        <v>99</v>
      </c>
      <c r="C22" s="13">
        <v>0.82799999999999996</v>
      </c>
      <c r="D22" s="13">
        <v>2.4</v>
      </c>
      <c r="E22" s="15">
        <v>34</v>
      </c>
      <c r="F22" s="13">
        <v>251</v>
      </c>
      <c r="G22" s="13">
        <v>0.92</v>
      </c>
      <c r="H22" s="13">
        <f>F22/E22</f>
        <v>7.382352941176471</v>
      </c>
      <c r="I22" s="16" t="s">
        <v>113</v>
      </c>
      <c r="J22" s="13">
        <f>AVERAGE(D21:D24)</f>
        <v>3.3424999999999998</v>
      </c>
      <c r="L22" s="10" t="s">
        <v>50</v>
      </c>
      <c r="M22" s="21" t="s">
        <v>105</v>
      </c>
      <c r="N22" s="13">
        <v>0.41699999999999998</v>
      </c>
      <c r="O22" s="13">
        <v>3.53</v>
      </c>
      <c r="P22" s="1">
        <v>16</v>
      </c>
      <c r="Q22" s="13">
        <v>107</v>
      </c>
      <c r="R22" s="13">
        <v>1.383</v>
      </c>
      <c r="S22" s="13">
        <f>Q22/P22</f>
        <v>6.6875</v>
      </c>
      <c r="T22" s="16" t="s">
        <v>113</v>
      </c>
      <c r="U22" s="13">
        <f>AVERAGE(O21,O23:O25)</f>
        <v>3.6249999999999996</v>
      </c>
    </row>
    <row r="23" spans="1:21">
      <c r="A23" s="10" t="s">
        <v>51</v>
      </c>
      <c r="B23" s="11" t="s">
        <v>100</v>
      </c>
      <c r="C23" s="13">
        <v>0.625</v>
      </c>
      <c r="D23" s="13">
        <v>4.43</v>
      </c>
      <c r="E23" s="15">
        <v>33</v>
      </c>
      <c r="F23" s="13">
        <v>195</v>
      </c>
      <c r="G23" s="13">
        <v>1.349</v>
      </c>
      <c r="H23" s="13">
        <f>F23/E23</f>
        <v>5.9090909090909092</v>
      </c>
      <c r="I23" s="16" t="s">
        <v>115</v>
      </c>
      <c r="J23" s="13">
        <f>J21-J22</f>
        <v>0.39149999999999974</v>
      </c>
      <c r="L23" s="10" t="s">
        <v>51</v>
      </c>
      <c r="M23" s="17" t="s">
        <v>104</v>
      </c>
      <c r="N23" s="13">
        <v>0.72</v>
      </c>
      <c r="O23" s="13">
        <v>3.78</v>
      </c>
      <c r="P23" s="1">
        <v>29</v>
      </c>
      <c r="Q23" s="13">
        <v>176</v>
      </c>
      <c r="R23" s="13">
        <v>1.3180000000000001</v>
      </c>
      <c r="S23" s="13">
        <f>Q23/P23</f>
        <v>6.068965517241379</v>
      </c>
      <c r="T23" s="16" t="s">
        <v>115</v>
      </c>
      <c r="U23" s="13">
        <f>U21-U22</f>
        <v>-1.899999999999924E-2</v>
      </c>
    </row>
    <row r="24" spans="1:21">
      <c r="A24" s="10" t="s">
        <v>52</v>
      </c>
      <c r="B24" s="11" t="s">
        <v>101</v>
      </c>
      <c r="C24" s="13">
        <v>0.60899999999999999</v>
      </c>
      <c r="D24" s="13">
        <v>4.75</v>
      </c>
      <c r="E24" s="15">
        <v>31</v>
      </c>
      <c r="F24" s="13">
        <v>182</v>
      </c>
      <c r="G24" s="13">
        <v>1.407</v>
      </c>
      <c r="H24" s="13">
        <f>F24/E24</f>
        <v>5.870967741935484</v>
      </c>
      <c r="L24" s="10" t="s">
        <v>52</v>
      </c>
      <c r="M24" s="11" t="s">
        <v>95</v>
      </c>
      <c r="N24" s="13">
        <v>0.5</v>
      </c>
      <c r="O24" s="13">
        <v>3.92</v>
      </c>
      <c r="P24" s="1">
        <v>20</v>
      </c>
      <c r="Q24" s="13">
        <v>121.2</v>
      </c>
      <c r="R24" s="13">
        <v>1.3640000000000001</v>
      </c>
      <c r="S24" s="13">
        <f>Q24/P24</f>
        <v>6.0600000000000005</v>
      </c>
    </row>
    <row r="25" spans="1:21">
      <c r="A25" s="10" t="s">
        <v>53</v>
      </c>
      <c r="B25" s="21" t="s">
        <v>102</v>
      </c>
      <c r="C25" s="13">
        <v>0.5</v>
      </c>
      <c r="D25" s="13">
        <v>5.3</v>
      </c>
      <c r="E25" s="15">
        <v>31</v>
      </c>
      <c r="F25" s="13">
        <v>181.2</v>
      </c>
      <c r="G25" s="13">
        <v>1.5629999999999999</v>
      </c>
      <c r="H25" s="13">
        <f>F25/E25</f>
        <v>5.8451612903225802</v>
      </c>
      <c r="L25" s="10" t="s">
        <v>53</v>
      </c>
      <c r="M25" s="11" t="s">
        <v>103</v>
      </c>
      <c r="N25" s="13">
        <v>0.51900000000000002</v>
      </c>
      <c r="O25" s="13">
        <v>3.94</v>
      </c>
      <c r="P25" s="1">
        <v>32</v>
      </c>
      <c r="Q25" s="13">
        <v>198.2</v>
      </c>
      <c r="R25" s="13">
        <v>1.248</v>
      </c>
      <c r="S25" s="13">
        <f>Q25/P25</f>
        <v>6.1937499999999996</v>
      </c>
    </row>
    <row r="26" spans="1:21">
      <c r="A26" s="10" t="s">
        <v>60</v>
      </c>
      <c r="B26" s="1"/>
      <c r="L26" s="10" t="s">
        <v>60</v>
      </c>
      <c r="M26" s="17"/>
      <c r="N26" s="22"/>
      <c r="O26" s="22"/>
      <c r="P26" s="24"/>
      <c r="Q26" s="22"/>
      <c r="R26" s="22"/>
      <c r="S26" s="22"/>
    </row>
    <row r="28" spans="1:21">
      <c r="A28" s="88" t="s">
        <v>66</v>
      </c>
      <c r="B28" s="88"/>
      <c r="C28" s="88"/>
      <c r="D28" s="88"/>
      <c r="E28" s="88"/>
      <c r="F28" s="88"/>
      <c r="G28" s="88"/>
      <c r="H28" s="88"/>
      <c r="I28" s="88"/>
      <c r="J28" s="88"/>
      <c r="L28" s="88" t="s">
        <v>67</v>
      </c>
      <c r="M28" s="88"/>
      <c r="N28" s="88"/>
      <c r="O28" s="88"/>
      <c r="P28" s="88"/>
      <c r="Q28" s="88"/>
      <c r="R28" s="88"/>
      <c r="S28" s="88"/>
      <c r="T28" s="88"/>
      <c r="U28" s="88"/>
    </row>
    <row r="29" spans="1:21">
      <c r="A29" s="2">
        <v>7</v>
      </c>
      <c r="B29" s="2" t="s">
        <v>55</v>
      </c>
      <c r="C29" s="16" t="s">
        <v>110</v>
      </c>
      <c r="D29" s="16" t="s">
        <v>56</v>
      </c>
      <c r="E29" s="14" t="s">
        <v>57</v>
      </c>
      <c r="F29" s="16" t="s">
        <v>58</v>
      </c>
      <c r="G29" s="16" t="s">
        <v>81</v>
      </c>
      <c r="H29" s="16" t="s">
        <v>59</v>
      </c>
      <c r="I29" s="8"/>
      <c r="J29" s="8"/>
      <c r="L29" s="2">
        <v>8</v>
      </c>
      <c r="M29" s="2" t="s">
        <v>55</v>
      </c>
      <c r="N29" s="16" t="s">
        <v>110</v>
      </c>
      <c r="O29" s="16" t="s">
        <v>56</v>
      </c>
      <c r="P29" s="2" t="s">
        <v>57</v>
      </c>
      <c r="Q29" s="16" t="s">
        <v>58</v>
      </c>
      <c r="R29" s="16" t="s">
        <v>81</v>
      </c>
      <c r="S29" s="16" t="s">
        <v>59</v>
      </c>
      <c r="T29" s="8"/>
      <c r="U29" s="8"/>
    </row>
    <row r="30" spans="1:21">
      <c r="A30" s="10" t="s">
        <v>49</v>
      </c>
      <c r="B30" s="11" t="s">
        <v>99</v>
      </c>
      <c r="C30" s="13">
        <v>0.68</v>
      </c>
      <c r="D30" s="13">
        <v>2.64</v>
      </c>
      <c r="E30" s="15">
        <v>33</v>
      </c>
      <c r="F30" s="13">
        <v>238.1</v>
      </c>
      <c r="G30" s="13">
        <v>1.0569999999999999</v>
      </c>
      <c r="H30" s="13">
        <f t="shared" ref="H30:H35" si="0">F30/E30</f>
        <v>7.2151515151515149</v>
      </c>
      <c r="I30" s="20" t="s">
        <v>114</v>
      </c>
      <c r="J30" s="13">
        <f>AVERAGE(D30:D35)</f>
        <v>3.6916666666666669</v>
      </c>
      <c r="L30" s="10" t="s">
        <v>49</v>
      </c>
      <c r="M30" s="11" t="s">
        <v>89</v>
      </c>
      <c r="N30" s="13">
        <v>0.76200000000000001</v>
      </c>
      <c r="O30" s="13">
        <v>2.79</v>
      </c>
      <c r="P30" s="1">
        <v>32</v>
      </c>
      <c r="Q30" s="13">
        <v>219.1</v>
      </c>
      <c r="R30" s="13">
        <v>1.04</v>
      </c>
      <c r="S30" s="13">
        <f>Q30/P30</f>
        <v>6.8468749999999998</v>
      </c>
      <c r="T30" s="20" t="s">
        <v>114</v>
      </c>
      <c r="U30" s="13">
        <f>AVERAGE(O30:O34)</f>
        <v>3.7719999999999998</v>
      </c>
    </row>
    <row r="31" spans="1:21">
      <c r="A31" s="10" t="s">
        <v>50</v>
      </c>
      <c r="B31" s="11" t="s">
        <v>106</v>
      </c>
      <c r="C31" s="13">
        <v>0.5</v>
      </c>
      <c r="D31" s="13">
        <v>3.45</v>
      </c>
      <c r="E31" s="15">
        <v>26</v>
      </c>
      <c r="F31" s="13">
        <v>161.19999999999999</v>
      </c>
      <c r="G31" s="13">
        <v>1.194</v>
      </c>
      <c r="H31" s="13">
        <f t="shared" si="0"/>
        <v>6.1999999999999993</v>
      </c>
      <c r="I31" s="16" t="s">
        <v>113</v>
      </c>
      <c r="J31" s="13">
        <f>AVERAGE(D30:D33)</f>
        <v>3.3925000000000001</v>
      </c>
      <c r="L31" s="10" t="s">
        <v>50</v>
      </c>
      <c r="M31" s="11" t="s">
        <v>93</v>
      </c>
      <c r="N31" s="13">
        <v>0.59299999999999997</v>
      </c>
      <c r="O31" s="13">
        <v>3.37</v>
      </c>
      <c r="P31" s="1">
        <v>32</v>
      </c>
      <c r="Q31" s="13">
        <v>208.1</v>
      </c>
      <c r="R31" s="13">
        <v>1.1140000000000001</v>
      </c>
      <c r="S31" s="13">
        <f>Q31/P31</f>
        <v>6.5031249999999998</v>
      </c>
      <c r="T31" s="16" t="s">
        <v>113</v>
      </c>
      <c r="U31" s="13">
        <f>AVERAGE(O30:O33)</f>
        <v>3.4200000000000004</v>
      </c>
    </row>
    <row r="32" spans="1:21">
      <c r="A32" s="10" t="s">
        <v>51</v>
      </c>
      <c r="B32" s="11" t="s">
        <v>100</v>
      </c>
      <c r="C32" s="13">
        <v>0.69599999999999995</v>
      </c>
      <c r="D32" s="13">
        <v>3.74</v>
      </c>
      <c r="E32" s="15">
        <v>32</v>
      </c>
      <c r="F32" s="13">
        <v>187.2</v>
      </c>
      <c r="G32" s="13">
        <v>1.274</v>
      </c>
      <c r="H32" s="13">
        <f t="shared" si="0"/>
        <v>5.85</v>
      </c>
      <c r="I32" s="16" t="s">
        <v>115</v>
      </c>
      <c r="J32" s="13">
        <f>J30-J31</f>
        <v>0.2991666666666668</v>
      </c>
      <c r="L32" s="10" t="s">
        <v>51</v>
      </c>
      <c r="M32" s="11" t="s">
        <v>109</v>
      </c>
      <c r="N32" s="13">
        <v>0.60899999999999999</v>
      </c>
      <c r="O32" s="13">
        <v>3.37</v>
      </c>
      <c r="P32" s="1">
        <v>31</v>
      </c>
      <c r="Q32" s="13">
        <v>189.2</v>
      </c>
      <c r="R32" s="13">
        <v>1.228</v>
      </c>
      <c r="S32" s="13">
        <f>Q32/P32</f>
        <v>6.1032258064516123</v>
      </c>
      <c r="T32" s="16" t="s">
        <v>115</v>
      </c>
      <c r="U32" s="13">
        <f>U30-U31</f>
        <v>0.35199999999999942</v>
      </c>
    </row>
    <row r="33" spans="1:19">
      <c r="A33" s="10" t="s">
        <v>52</v>
      </c>
      <c r="B33" s="11" t="s">
        <v>108</v>
      </c>
      <c r="C33" s="13">
        <v>0.4</v>
      </c>
      <c r="D33" s="13">
        <v>3.74</v>
      </c>
      <c r="E33" s="15">
        <v>12</v>
      </c>
      <c r="F33" s="13">
        <v>74.2</v>
      </c>
      <c r="G33" s="13">
        <v>1.286</v>
      </c>
      <c r="H33" s="13">
        <f t="shared" si="0"/>
        <v>6.1833333333333336</v>
      </c>
      <c r="L33" s="10" t="s">
        <v>52</v>
      </c>
      <c r="M33" s="11" t="s">
        <v>91</v>
      </c>
      <c r="N33" s="13">
        <v>0.65200000000000002</v>
      </c>
      <c r="O33" s="13">
        <v>4.1500000000000004</v>
      </c>
      <c r="P33" s="1">
        <v>32</v>
      </c>
      <c r="Q33" s="13">
        <v>184.1</v>
      </c>
      <c r="R33" s="13">
        <v>1.389</v>
      </c>
      <c r="S33" s="13">
        <f>Q33/P33</f>
        <v>5.7531249999999998</v>
      </c>
    </row>
    <row r="34" spans="1:19">
      <c r="A34" s="10" t="s">
        <v>53</v>
      </c>
      <c r="B34" s="21" t="s">
        <v>107</v>
      </c>
      <c r="C34" s="13">
        <v>0.57099999999999995</v>
      </c>
      <c r="D34" s="13">
        <v>3.99</v>
      </c>
      <c r="E34" s="15">
        <v>18</v>
      </c>
      <c r="F34" s="13">
        <v>99.1</v>
      </c>
      <c r="G34" s="13">
        <v>1.268</v>
      </c>
      <c r="H34" s="13">
        <f t="shared" si="0"/>
        <v>5.5055555555555555</v>
      </c>
      <c r="L34" s="10" t="s">
        <v>53</v>
      </c>
      <c r="M34" s="21" t="s">
        <v>90</v>
      </c>
      <c r="N34" s="13">
        <v>0.4</v>
      </c>
      <c r="O34" s="13">
        <v>5.18</v>
      </c>
      <c r="P34" s="1">
        <v>33</v>
      </c>
      <c r="Q34" s="13">
        <v>186</v>
      </c>
      <c r="R34" s="13">
        <v>1.468</v>
      </c>
      <c r="S34" s="13">
        <f>Q34/P34</f>
        <v>5.6363636363636367</v>
      </c>
    </row>
    <row r="35" spans="1:19">
      <c r="A35" s="10" t="s">
        <v>60</v>
      </c>
      <c r="B35" s="21" t="s">
        <v>101</v>
      </c>
      <c r="C35" s="13">
        <v>0.45500000000000002</v>
      </c>
      <c r="D35" s="13">
        <v>4.59</v>
      </c>
      <c r="E35" s="15">
        <v>31</v>
      </c>
      <c r="F35" s="13">
        <v>176.1</v>
      </c>
      <c r="G35" s="13">
        <v>1.5309999999999999</v>
      </c>
      <c r="H35" s="13">
        <f t="shared" si="0"/>
        <v>5.6806451612903226</v>
      </c>
      <c r="L35" s="10" t="s">
        <v>60</v>
      </c>
      <c r="M35" s="11"/>
    </row>
  </sheetData>
  <sortState xmlns:xlrd2="http://schemas.microsoft.com/office/spreadsheetml/2017/richdata2" ref="M30:S34">
    <sortCondition ref="O30:O34"/>
  </sortState>
  <mergeCells count="8">
    <mergeCell ref="A1:J1"/>
    <mergeCell ref="L1:U1"/>
    <mergeCell ref="L10:U10"/>
    <mergeCell ref="L19:U19"/>
    <mergeCell ref="L28:U28"/>
    <mergeCell ref="A28:J28"/>
    <mergeCell ref="A10:J10"/>
    <mergeCell ref="A19:J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9A61-F1D9-3F4B-8DD8-C133C5462384}">
  <dimension ref="A1:U35"/>
  <sheetViews>
    <sheetView workbookViewId="0">
      <selection activeCell="K31" sqref="K31"/>
    </sheetView>
  </sheetViews>
  <sheetFormatPr baseColWidth="10" defaultRowHeight="16"/>
  <cols>
    <col min="2" max="2" width="25.83203125" customWidth="1"/>
    <col min="3" max="3" width="6.83203125" style="1" customWidth="1"/>
    <col min="4" max="4" width="6.83203125" style="13" customWidth="1"/>
    <col min="5" max="5" width="6.83203125" style="1" customWidth="1"/>
    <col min="6" max="8" width="6.83203125" style="13" customWidth="1"/>
    <col min="9" max="9" width="11.6640625" style="13" customWidth="1"/>
    <col min="10" max="10" width="6.83203125" style="13" customWidth="1"/>
    <col min="13" max="13" width="25.83203125" customWidth="1"/>
    <col min="14" max="14" width="6.83203125" style="1" customWidth="1"/>
    <col min="15" max="15" width="6.83203125" style="13" customWidth="1"/>
    <col min="16" max="16" width="6.83203125" style="1" customWidth="1"/>
    <col min="17" max="18" width="6.83203125" style="13" customWidth="1"/>
    <col min="19" max="19" width="7.6640625" style="13" customWidth="1"/>
    <col min="21" max="21" width="6.83203125" customWidth="1"/>
  </cols>
  <sheetData>
    <row r="1" spans="1:21">
      <c r="A1" s="88" t="s">
        <v>68</v>
      </c>
      <c r="B1" s="88"/>
      <c r="C1" s="88"/>
      <c r="D1" s="88"/>
      <c r="E1" s="88"/>
      <c r="F1" s="88"/>
      <c r="G1" s="88"/>
      <c r="H1" s="88"/>
      <c r="I1" s="88"/>
      <c r="J1" s="88"/>
      <c r="L1" s="88" t="s">
        <v>80</v>
      </c>
      <c r="M1" s="88"/>
      <c r="N1" s="88"/>
      <c r="O1" s="88"/>
      <c r="P1" s="88"/>
      <c r="Q1" s="88"/>
      <c r="R1" s="88"/>
      <c r="S1" s="88"/>
      <c r="T1" s="88"/>
      <c r="U1" s="88"/>
    </row>
    <row r="2" spans="1:21">
      <c r="A2" s="27">
        <v>9</v>
      </c>
      <c r="B2" s="27" t="s">
        <v>55</v>
      </c>
      <c r="C2" s="20" t="s">
        <v>118</v>
      </c>
      <c r="D2" s="20" t="s">
        <v>56</v>
      </c>
      <c r="E2" s="28" t="s">
        <v>57</v>
      </c>
      <c r="F2" s="20" t="s">
        <v>58</v>
      </c>
      <c r="G2" s="20" t="s">
        <v>81</v>
      </c>
      <c r="H2" s="20" t="s">
        <v>59</v>
      </c>
      <c r="I2" s="20"/>
      <c r="J2" s="20"/>
      <c r="L2" s="27">
        <v>10</v>
      </c>
      <c r="M2" s="27" t="s">
        <v>55</v>
      </c>
      <c r="N2" s="20" t="s">
        <v>118</v>
      </c>
      <c r="O2" s="20" t="s">
        <v>56</v>
      </c>
      <c r="P2" s="28" t="s">
        <v>57</v>
      </c>
      <c r="Q2" s="20" t="s">
        <v>58</v>
      </c>
      <c r="R2" s="20" t="s">
        <v>81</v>
      </c>
      <c r="S2" s="20" t="s">
        <v>59</v>
      </c>
      <c r="T2" s="20"/>
      <c r="U2" s="20"/>
    </row>
    <row r="3" spans="1:21">
      <c r="A3" s="8" t="s">
        <v>49</v>
      </c>
      <c r="B3" s="11" t="s">
        <v>119</v>
      </c>
      <c r="C3" s="1">
        <v>25</v>
      </c>
      <c r="D3" s="13">
        <v>1.83</v>
      </c>
      <c r="E3" s="1">
        <v>33</v>
      </c>
      <c r="F3" s="13">
        <v>236</v>
      </c>
      <c r="G3" s="13">
        <v>0.91500000000000004</v>
      </c>
      <c r="H3" s="13">
        <f>F3/E3</f>
        <v>7.1515151515151514</v>
      </c>
      <c r="I3" s="20" t="s">
        <v>114</v>
      </c>
      <c r="J3" s="13">
        <f>AVERAGE(D3:D8)</f>
        <v>3.048</v>
      </c>
      <c r="L3" s="8" t="s">
        <v>49</v>
      </c>
      <c r="M3" s="11" t="s">
        <v>108</v>
      </c>
      <c r="N3" s="1">
        <v>29</v>
      </c>
      <c r="O3" s="13">
        <v>2.57</v>
      </c>
      <c r="P3" s="1">
        <v>29</v>
      </c>
      <c r="Q3" s="13">
        <v>182</v>
      </c>
      <c r="R3" s="13">
        <v>1.1539999999999999</v>
      </c>
      <c r="S3" s="13">
        <f>Q3/P3</f>
        <v>6.2758620689655169</v>
      </c>
      <c r="T3" s="20" t="s">
        <v>114</v>
      </c>
      <c r="U3" s="13">
        <f>AVERAGE(O3:O8)</f>
        <v>3.3840000000000003</v>
      </c>
    </row>
    <row r="4" spans="1:21">
      <c r="A4" s="8" t="s">
        <v>50</v>
      </c>
      <c r="B4" s="11" t="s">
        <v>121</v>
      </c>
      <c r="C4" s="1">
        <v>29</v>
      </c>
      <c r="D4" s="13">
        <v>2.63</v>
      </c>
      <c r="E4" s="1">
        <v>28</v>
      </c>
      <c r="F4" s="13">
        <v>177.2</v>
      </c>
      <c r="G4" s="13">
        <v>1.1140000000000001</v>
      </c>
      <c r="H4" s="13">
        <f>F4/E4</f>
        <v>6.3285714285714283</v>
      </c>
      <c r="I4" s="16" t="s">
        <v>113</v>
      </c>
      <c r="J4" s="13">
        <f>AVERAGE(D3:D6)</f>
        <v>2.7450000000000001</v>
      </c>
      <c r="L4" s="8" t="s">
        <v>50</v>
      </c>
      <c r="M4" s="11" t="s">
        <v>100</v>
      </c>
      <c r="N4" s="1">
        <v>28</v>
      </c>
      <c r="O4" s="13">
        <v>2.9</v>
      </c>
      <c r="P4" s="1">
        <v>32</v>
      </c>
      <c r="Q4" s="13">
        <v>214.1</v>
      </c>
      <c r="R4" s="13">
        <v>0.97</v>
      </c>
      <c r="S4" s="13">
        <f>Q4/P4</f>
        <v>6.6906249999999998</v>
      </c>
      <c r="T4" s="16" t="s">
        <v>113</v>
      </c>
      <c r="U4" s="13">
        <f>AVERAGE(O3:O6)</f>
        <v>3.15</v>
      </c>
    </row>
    <row r="5" spans="1:21">
      <c r="A5" s="8" t="s">
        <v>51</v>
      </c>
      <c r="B5" s="11" t="s">
        <v>120</v>
      </c>
      <c r="C5" s="1">
        <v>26</v>
      </c>
      <c r="D5" s="13">
        <v>3</v>
      </c>
      <c r="E5" s="1">
        <v>30</v>
      </c>
      <c r="F5" s="13">
        <v>192</v>
      </c>
      <c r="G5" s="13">
        <v>1.2030000000000001</v>
      </c>
      <c r="H5" s="13">
        <f>F5/E5</f>
        <v>6.4</v>
      </c>
      <c r="I5" s="16" t="s">
        <v>115</v>
      </c>
      <c r="J5" s="13">
        <f>J3-J4</f>
        <v>0.30299999999999994</v>
      </c>
      <c r="L5" s="8" t="s">
        <v>51</v>
      </c>
      <c r="M5" s="11" t="s">
        <v>99</v>
      </c>
      <c r="N5" s="1">
        <v>30</v>
      </c>
      <c r="O5" s="13">
        <v>3.46</v>
      </c>
      <c r="P5" s="1">
        <v>34</v>
      </c>
      <c r="Q5" s="13">
        <v>218.1</v>
      </c>
      <c r="R5" s="13">
        <v>1.3149999999999999</v>
      </c>
      <c r="S5" s="13">
        <f>Q5/P5</f>
        <v>6.4147058823529406</v>
      </c>
      <c r="T5" s="16" t="s">
        <v>115</v>
      </c>
      <c r="U5" s="13">
        <f>U3-U4</f>
        <v>0.23400000000000043</v>
      </c>
    </row>
    <row r="6" spans="1:21">
      <c r="A6" s="8" t="s">
        <v>52</v>
      </c>
      <c r="B6" s="11" t="s">
        <v>123</v>
      </c>
      <c r="C6" s="1">
        <v>30</v>
      </c>
      <c r="D6" s="13">
        <v>3.52</v>
      </c>
      <c r="E6" s="1">
        <v>16</v>
      </c>
      <c r="F6" s="13">
        <v>87</v>
      </c>
      <c r="G6" s="13">
        <v>1.1950000000000001</v>
      </c>
      <c r="H6" s="13">
        <f>F6/E6</f>
        <v>5.4375</v>
      </c>
      <c r="L6" s="8" t="s">
        <v>52</v>
      </c>
      <c r="M6" s="11" t="s">
        <v>106</v>
      </c>
      <c r="N6" s="1">
        <v>29</v>
      </c>
      <c r="O6" s="13">
        <v>3.67</v>
      </c>
      <c r="P6" s="1">
        <v>33</v>
      </c>
      <c r="Q6" s="13">
        <v>208.2</v>
      </c>
      <c r="R6" s="13">
        <v>1.3080000000000001</v>
      </c>
      <c r="S6" s="13">
        <f>Q6/P6</f>
        <v>6.3090909090909086</v>
      </c>
    </row>
    <row r="7" spans="1:21">
      <c r="A7" s="8" t="s">
        <v>53</v>
      </c>
      <c r="B7" s="26" t="s">
        <v>122</v>
      </c>
      <c r="C7" s="1">
        <v>34</v>
      </c>
      <c r="D7" s="13">
        <v>4.26</v>
      </c>
      <c r="E7" s="1">
        <v>24</v>
      </c>
      <c r="F7" s="13">
        <v>105.2</v>
      </c>
      <c r="G7" s="13">
        <v>1.41</v>
      </c>
      <c r="H7" s="13">
        <f>F7/E7</f>
        <v>4.3833333333333337</v>
      </c>
      <c r="L7" s="8" t="s">
        <v>53</v>
      </c>
      <c r="M7" s="26" t="s">
        <v>101</v>
      </c>
      <c r="N7" s="1">
        <v>24</v>
      </c>
      <c r="O7" s="13">
        <v>4.32</v>
      </c>
      <c r="P7" s="1">
        <v>32</v>
      </c>
      <c r="Q7" s="13">
        <v>177</v>
      </c>
      <c r="R7" s="13">
        <v>1.282</v>
      </c>
      <c r="S7" s="13">
        <f>Q7/P7</f>
        <v>5.53125</v>
      </c>
    </row>
    <row r="8" spans="1:21">
      <c r="A8" s="8" t="s">
        <v>60</v>
      </c>
      <c r="L8" s="8" t="s">
        <v>60</v>
      </c>
    </row>
    <row r="10" spans="1:21">
      <c r="A10" s="88" t="s">
        <v>79</v>
      </c>
      <c r="B10" s="88"/>
      <c r="C10" s="88"/>
      <c r="D10" s="88"/>
      <c r="E10" s="88"/>
      <c r="F10" s="88"/>
      <c r="G10" s="88"/>
      <c r="H10" s="88"/>
      <c r="I10" s="88"/>
      <c r="J10" s="88"/>
      <c r="L10" s="88" t="s">
        <v>78</v>
      </c>
      <c r="M10" s="88"/>
      <c r="N10" s="88"/>
      <c r="O10" s="88"/>
      <c r="P10" s="88"/>
      <c r="Q10" s="88"/>
      <c r="R10" s="88"/>
      <c r="S10" s="88"/>
      <c r="T10" s="88"/>
      <c r="U10" s="88"/>
    </row>
    <row r="11" spans="1:21">
      <c r="A11" s="27">
        <v>11</v>
      </c>
      <c r="B11" s="27" t="s">
        <v>55</v>
      </c>
      <c r="C11" s="20" t="s">
        <v>118</v>
      </c>
      <c r="D11" s="20" t="s">
        <v>56</v>
      </c>
      <c r="E11" s="28" t="s">
        <v>57</v>
      </c>
      <c r="F11" s="20" t="s">
        <v>58</v>
      </c>
      <c r="G11" s="20" t="s">
        <v>81</v>
      </c>
      <c r="H11" s="20" t="s">
        <v>59</v>
      </c>
      <c r="I11" s="20"/>
      <c r="J11" s="20"/>
      <c r="L11" s="27">
        <v>12</v>
      </c>
      <c r="M11" s="27" t="s">
        <v>55</v>
      </c>
      <c r="N11" s="20" t="s">
        <v>118</v>
      </c>
      <c r="O11" s="20" t="s">
        <v>56</v>
      </c>
      <c r="P11" s="28" t="s">
        <v>57</v>
      </c>
      <c r="Q11" s="20" t="s">
        <v>58</v>
      </c>
      <c r="R11" s="20" t="s">
        <v>81</v>
      </c>
      <c r="S11" s="20" t="s">
        <v>59</v>
      </c>
      <c r="T11" s="20"/>
      <c r="U11" s="20"/>
    </row>
    <row r="12" spans="1:21">
      <c r="A12" s="8" t="s">
        <v>49</v>
      </c>
      <c r="B12" s="26" t="s">
        <v>128</v>
      </c>
      <c r="C12" s="1">
        <v>25</v>
      </c>
      <c r="D12" s="13">
        <v>2.5299999999999998</v>
      </c>
      <c r="E12" s="1">
        <v>31</v>
      </c>
      <c r="F12" s="13">
        <v>149.1</v>
      </c>
      <c r="G12" s="13">
        <v>1.1120000000000001</v>
      </c>
      <c r="H12" s="13">
        <f>F12/E12</f>
        <v>4.8096774193548386</v>
      </c>
      <c r="I12" s="20" t="s">
        <v>114</v>
      </c>
      <c r="J12" s="13">
        <f>AVERAGE(D12:D17)</f>
        <v>3.3560000000000003</v>
      </c>
      <c r="L12" s="8" t="s">
        <v>49</v>
      </c>
      <c r="M12" s="11" t="s">
        <v>103</v>
      </c>
      <c r="N12" s="1">
        <v>32</v>
      </c>
      <c r="O12" s="13">
        <v>2.38</v>
      </c>
      <c r="P12" s="1">
        <v>32</v>
      </c>
      <c r="Q12" s="13">
        <v>227</v>
      </c>
      <c r="R12" s="13">
        <v>1.0309999999999999</v>
      </c>
      <c r="S12" s="13">
        <f>Q12/P12</f>
        <v>7.09375</v>
      </c>
      <c r="T12" s="20" t="s">
        <v>114</v>
      </c>
      <c r="U12" s="13">
        <f>AVERAGE(O12:O17)</f>
        <v>3.2719999999999998</v>
      </c>
    </row>
    <row r="13" spans="1:21">
      <c r="A13" s="8" t="s">
        <v>50</v>
      </c>
      <c r="B13" s="11" t="s">
        <v>127</v>
      </c>
      <c r="C13" s="1">
        <v>23</v>
      </c>
      <c r="D13" s="13">
        <v>3.2</v>
      </c>
      <c r="E13" s="1">
        <v>31</v>
      </c>
      <c r="F13" s="13">
        <v>183</v>
      </c>
      <c r="G13" s="13">
        <v>1.2949999999999999</v>
      </c>
      <c r="H13" s="13">
        <f>F13/E13</f>
        <v>5.903225806451613</v>
      </c>
      <c r="I13" s="16" t="s">
        <v>113</v>
      </c>
      <c r="J13" s="13">
        <f>AVERAGE(D13:D16)</f>
        <v>3.5625</v>
      </c>
      <c r="L13" s="8" t="s">
        <v>50</v>
      </c>
      <c r="M13" s="11" t="s">
        <v>104</v>
      </c>
      <c r="N13" s="1">
        <v>27</v>
      </c>
      <c r="O13" s="13">
        <v>2.74</v>
      </c>
      <c r="P13" s="1">
        <v>33</v>
      </c>
      <c r="Q13" s="13">
        <v>203.2</v>
      </c>
      <c r="R13" s="13">
        <v>1.262</v>
      </c>
      <c r="S13" s="13">
        <f>Q13/P13</f>
        <v>6.1575757575757573</v>
      </c>
      <c r="T13" s="16" t="s">
        <v>113</v>
      </c>
      <c r="U13" s="13">
        <f>AVERAGE(O12:O13,O15:O16)</f>
        <v>3.29</v>
      </c>
    </row>
    <row r="14" spans="1:21">
      <c r="A14" s="8" t="s">
        <v>51</v>
      </c>
      <c r="B14" s="11" t="s">
        <v>124</v>
      </c>
      <c r="C14" s="1">
        <v>32</v>
      </c>
      <c r="D14" s="13">
        <v>3.21</v>
      </c>
      <c r="E14" s="1">
        <v>34</v>
      </c>
      <c r="F14" s="13">
        <v>227</v>
      </c>
      <c r="G14" s="13">
        <v>1.181</v>
      </c>
      <c r="H14" s="13">
        <f>F14/E14</f>
        <v>6.6764705882352944</v>
      </c>
      <c r="I14" s="16" t="s">
        <v>115</v>
      </c>
      <c r="J14" s="13">
        <f>J12-J13</f>
        <v>-0.20649999999999968</v>
      </c>
      <c r="L14" s="8" t="s">
        <v>51</v>
      </c>
      <c r="M14" s="26" t="s">
        <v>130</v>
      </c>
      <c r="N14" s="1">
        <v>22</v>
      </c>
      <c r="O14" s="13">
        <v>3.2</v>
      </c>
      <c r="P14" s="1">
        <v>19</v>
      </c>
      <c r="Q14" s="13">
        <v>107</v>
      </c>
      <c r="R14" s="13">
        <v>1.196</v>
      </c>
      <c r="S14" s="13">
        <f>Q14/P14</f>
        <v>5.6315789473684212</v>
      </c>
      <c r="T14" s="16" t="s">
        <v>115</v>
      </c>
      <c r="U14" s="13">
        <f>U12-U13</f>
        <v>-1.8000000000000238E-2</v>
      </c>
    </row>
    <row r="15" spans="1:21">
      <c r="A15" s="8" t="s">
        <v>52</v>
      </c>
      <c r="B15" s="11" t="s">
        <v>126</v>
      </c>
      <c r="C15" s="1">
        <v>31</v>
      </c>
      <c r="D15" s="13">
        <v>3.71</v>
      </c>
      <c r="E15" s="1">
        <v>30</v>
      </c>
      <c r="F15" s="13">
        <v>187</v>
      </c>
      <c r="G15" s="13">
        <v>1.2729999999999999</v>
      </c>
      <c r="H15" s="13">
        <f>F15/E15</f>
        <v>6.2333333333333334</v>
      </c>
      <c r="L15" s="8" t="s">
        <v>52</v>
      </c>
      <c r="M15" s="11" t="s">
        <v>129</v>
      </c>
      <c r="N15" s="1">
        <v>23</v>
      </c>
      <c r="O15" s="13">
        <v>3.74</v>
      </c>
      <c r="P15" s="1">
        <v>32</v>
      </c>
      <c r="Q15" s="13">
        <v>183</v>
      </c>
      <c r="R15" s="13">
        <v>1.2729999999999999</v>
      </c>
      <c r="S15" s="13">
        <f>Q15/P15</f>
        <v>5.71875</v>
      </c>
    </row>
    <row r="16" spans="1:21">
      <c r="A16" s="8" t="s">
        <v>53</v>
      </c>
      <c r="B16" s="11" t="s">
        <v>125</v>
      </c>
      <c r="C16" s="1">
        <v>35</v>
      </c>
      <c r="D16" s="13">
        <v>4.13</v>
      </c>
      <c r="E16" s="1">
        <v>32</v>
      </c>
      <c r="F16" s="13">
        <v>202.2</v>
      </c>
      <c r="G16" s="13">
        <v>1.3029999999999999</v>
      </c>
      <c r="H16" s="13">
        <f>F16/E16</f>
        <v>6.3187499999999996</v>
      </c>
      <c r="L16" s="8" t="s">
        <v>53</v>
      </c>
      <c r="M16" s="11" t="s">
        <v>131</v>
      </c>
      <c r="N16" s="1">
        <v>35</v>
      </c>
      <c r="O16" s="13">
        <v>4.3</v>
      </c>
      <c r="P16" s="1">
        <v>10</v>
      </c>
      <c r="Q16" s="13">
        <v>60.2</v>
      </c>
      <c r="R16" s="13">
        <v>1.385</v>
      </c>
      <c r="S16" s="13">
        <f>Q16/P16</f>
        <v>6.0200000000000005</v>
      </c>
    </row>
    <row r="17" spans="1:21">
      <c r="A17" s="8" t="s">
        <v>60</v>
      </c>
      <c r="L17" s="8" t="s">
        <v>60</v>
      </c>
    </row>
    <row r="19" spans="1:21">
      <c r="A19" s="88" t="s">
        <v>77</v>
      </c>
      <c r="B19" s="88"/>
      <c r="C19" s="88"/>
      <c r="D19" s="88"/>
      <c r="E19" s="88"/>
      <c r="F19" s="88"/>
      <c r="G19" s="88"/>
      <c r="H19" s="88"/>
      <c r="I19" s="88"/>
      <c r="J19" s="88"/>
      <c r="L19" s="88" t="s">
        <v>76</v>
      </c>
      <c r="M19" s="88"/>
      <c r="N19" s="88"/>
      <c r="O19" s="88"/>
      <c r="P19" s="88"/>
      <c r="Q19" s="88"/>
      <c r="R19" s="88"/>
      <c r="S19" s="88"/>
      <c r="T19" s="88"/>
      <c r="U19" s="88"/>
    </row>
    <row r="20" spans="1:21">
      <c r="A20" s="27">
        <v>13</v>
      </c>
      <c r="B20" s="27" t="s">
        <v>55</v>
      </c>
      <c r="C20" s="20" t="s">
        <v>118</v>
      </c>
      <c r="D20" s="20" t="s">
        <v>56</v>
      </c>
      <c r="E20" s="28" t="s">
        <v>57</v>
      </c>
      <c r="F20" s="20" t="s">
        <v>58</v>
      </c>
      <c r="G20" s="20" t="s">
        <v>81</v>
      </c>
      <c r="H20" s="20" t="s">
        <v>59</v>
      </c>
      <c r="I20" s="20"/>
      <c r="J20" s="20"/>
      <c r="L20" s="27">
        <v>14</v>
      </c>
      <c r="M20" s="27" t="s">
        <v>55</v>
      </c>
      <c r="N20" s="20" t="s">
        <v>118</v>
      </c>
      <c r="O20" s="20" t="s">
        <v>56</v>
      </c>
      <c r="P20" s="28" t="s">
        <v>57</v>
      </c>
      <c r="Q20" s="20" t="s">
        <v>58</v>
      </c>
      <c r="R20" s="20" t="s">
        <v>81</v>
      </c>
      <c r="S20" s="20" t="s">
        <v>59</v>
      </c>
      <c r="T20" s="20"/>
      <c r="U20" s="20"/>
    </row>
    <row r="21" spans="1:21">
      <c r="A21" s="8" t="s">
        <v>49</v>
      </c>
      <c r="B21" s="11" t="s">
        <v>133</v>
      </c>
      <c r="C21" s="1">
        <v>33</v>
      </c>
      <c r="D21" s="13">
        <v>2.17</v>
      </c>
      <c r="E21" s="1">
        <v>12</v>
      </c>
      <c r="F21" s="13">
        <v>78.2</v>
      </c>
      <c r="G21" s="13">
        <v>1.042</v>
      </c>
      <c r="H21" s="13">
        <f>F21/E21</f>
        <v>6.5166666666666666</v>
      </c>
      <c r="I21" s="20" t="s">
        <v>114</v>
      </c>
      <c r="J21" s="13">
        <f>AVERAGE(D21:D26)</f>
        <v>3.492</v>
      </c>
      <c r="L21" s="8" t="s">
        <v>49</v>
      </c>
      <c r="M21" s="11" t="s">
        <v>135</v>
      </c>
      <c r="N21" s="1">
        <v>27</v>
      </c>
      <c r="O21" s="13">
        <v>2.54</v>
      </c>
      <c r="P21" s="1">
        <v>30</v>
      </c>
      <c r="Q21" s="13">
        <v>191</v>
      </c>
      <c r="R21" s="13">
        <v>0.97899999999999998</v>
      </c>
      <c r="S21" s="13">
        <f>Q21/P21</f>
        <v>6.3666666666666663</v>
      </c>
      <c r="T21" s="20" t="s">
        <v>114</v>
      </c>
      <c r="U21" s="13">
        <f>AVERAGE(O21:O25)</f>
        <v>3.3560000000000003</v>
      </c>
    </row>
    <row r="22" spans="1:21">
      <c r="A22" s="8" t="s">
        <v>50</v>
      </c>
      <c r="B22" s="11" t="s">
        <v>93</v>
      </c>
      <c r="C22" s="1">
        <v>24</v>
      </c>
      <c r="D22" s="13">
        <v>2.98</v>
      </c>
      <c r="E22" s="1">
        <v>33</v>
      </c>
      <c r="F22" s="13">
        <v>217.1</v>
      </c>
      <c r="G22" s="13">
        <v>1.0900000000000001</v>
      </c>
      <c r="H22" s="13">
        <f>F22/E22</f>
        <v>6.5787878787878782</v>
      </c>
      <c r="I22" s="16" t="s">
        <v>113</v>
      </c>
      <c r="J22" s="13">
        <f>AVERAGE(D21:D24)</f>
        <v>3.18</v>
      </c>
      <c r="L22" s="8" t="s">
        <v>50</v>
      </c>
      <c r="M22" s="11" t="s">
        <v>136</v>
      </c>
      <c r="N22" s="1">
        <v>26</v>
      </c>
      <c r="O22" s="13">
        <v>2.71</v>
      </c>
      <c r="P22" s="1">
        <v>29</v>
      </c>
      <c r="Q22" s="13">
        <v>189.1</v>
      </c>
      <c r="R22" s="13">
        <v>1.0189999999999999</v>
      </c>
      <c r="S22" s="13">
        <f>Q22/P22</f>
        <v>6.5206896551724132</v>
      </c>
      <c r="T22" s="16" t="s">
        <v>113</v>
      </c>
      <c r="U22" s="13">
        <f>AVERAGE(O21:O23,O25)</f>
        <v>3.1625000000000001</v>
      </c>
    </row>
    <row r="23" spans="1:21">
      <c r="A23" s="8" t="s">
        <v>51</v>
      </c>
      <c r="B23" s="11" t="s">
        <v>132</v>
      </c>
      <c r="C23" s="1">
        <v>38</v>
      </c>
      <c r="D23" s="13">
        <v>3.57</v>
      </c>
      <c r="E23" s="1">
        <v>31</v>
      </c>
      <c r="F23" s="13">
        <v>189.1</v>
      </c>
      <c r="G23" s="13">
        <v>1.2310000000000001</v>
      </c>
      <c r="H23" s="13">
        <f>F23/E23</f>
        <v>6.1</v>
      </c>
      <c r="I23" s="16" t="s">
        <v>115</v>
      </c>
      <c r="J23" s="13">
        <f>J21-J22</f>
        <v>0.31199999999999983</v>
      </c>
      <c r="L23" s="8" t="s">
        <v>51</v>
      </c>
      <c r="M23" s="11" t="s">
        <v>138</v>
      </c>
      <c r="N23" s="1">
        <v>22</v>
      </c>
      <c r="O23" s="13">
        <v>3.24</v>
      </c>
      <c r="P23" s="1">
        <v>24</v>
      </c>
      <c r="Q23" s="13">
        <v>150</v>
      </c>
      <c r="R23" s="13">
        <v>1.0469999999999999</v>
      </c>
      <c r="S23" s="13">
        <f>Q23/P23</f>
        <v>6.25</v>
      </c>
      <c r="T23" s="16" t="s">
        <v>115</v>
      </c>
      <c r="U23" s="13">
        <f>U21-U22</f>
        <v>0.19350000000000023</v>
      </c>
    </row>
    <row r="24" spans="1:21">
      <c r="A24" s="8" t="s">
        <v>52</v>
      </c>
      <c r="B24" s="11" t="s">
        <v>109</v>
      </c>
      <c r="C24" s="1">
        <v>36</v>
      </c>
      <c r="D24" s="13">
        <v>4</v>
      </c>
      <c r="E24" s="1">
        <v>32</v>
      </c>
      <c r="F24" s="13">
        <v>184.2</v>
      </c>
      <c r="G24" s="13">
        <v>1.278</v>
      </c>
      <c r="H24" s="13">
        <f>F24/E24</f>
        <v>5.7562499999999996</v>
      </c>
      <c r="L24" s="8" t="s">
        <v>52</v>
      </c>
      <c r="M24" s="26" t="s">
        <v>137</v>
      </c>
      <c r="N24" s="1">
        <v>28</v>
      </c>
      <c r="O24" s="13">
        <v>4.13</v>
      </c>
      <c r="P24" s="1">
        <v>33</v>
      </c>
      <c r="Q24" s="13">
        <v>176.2</v>
      </c>
      <c r="R24" s="13">
        <v>1.3979999999999999</v>
      </c>
      <c r="S24" s="13">
        <f>Q24/P24</f>
        <v>5.3393939393939389</v>
      </c>
    </row>
    <row r="25" spans="1:21">
      <c r="A25" s="8" t="s">
        <v>53</v>
      </c>
      <c r="B25" s="26" t="s">
        <v>90</v>
      </c>
      <c r="C25" s="1">
        <v>30</v>
      </c>
      <c r="D25" s="13">
        <v>4.74</v>
      </c>
      <c r="E25" s="1">
        <v>33</v>
      </c>
      <c r="F25" s="13">
        <v>155.19999999999999</v>
      </c>
      <c r="G25" s="13">
        <v>1.3939999999999999</v>
      </c>
      <c r="H25" s="13">
        <f>F25/E25</f>
        <v>4.7030303030303031</v>
      </c>
      <c r="L25" s="8" t="s">
        <v>53</v>
      </c>
      <c r="M25" s="11" t="s">
        <v>134</v>
      </c>
      <c r="N25" s="1">
        <v>42</v>
      </c>
      <c r="O25" s="13">
        <v>4.16</v>
      </c>
      <c r="P25" s="1">
        <v>33</v>
      </c>
      <c r="Q25" s="13">
        <v>194.2</v>
      </c>
      <c r="R25" s="13">
        <v>1.238</v>
      </c>
      <c r="S25" s="13">
        <f>Q25/P25</f>
        <v>5.8848484848484848</v>
      </c>
    </row>
    <row r="26" spans="1:21">
      <c r="A26" s="8" t="s">
        <v>60</v>
      </c>
      <c r="L26" s="8" t="s">
        <v>60</v>
      </c>
    </row>
    <row r="28" spans="1:21">
      <c r="A28" s="88" t="s">
        <v>75</v>
      </c>
      <c r="B28" s="88"/>
      <c r="C28" s="88"/>
      <c r="D28" s="88"/>
      <c r="E28" s="88"/>
      <c r="F28" s="88"/>
      <c r="G28" s="88"/>
      <c r="H28" s="88"/>
      <c r="I28" s="88"/>
      <c r="J28" s="88"/>
    </row>
    <row r="29" spans="1:21">
      <c r="A29" s="27">
        <v>15</v>
      </c>
      <c r="B29" s="27" t="s">
        <v>55</v>
      </c>
      <c r="C29" s="20" t="s">
        <v>118</v>
      </c>
      <c r="D29" s="20" t="s">
        <v>56</v>
      </c>
      <c r="E29" s="28" t="s">
        <v>57</v>
      </c>
      <c r="F29" s="20" t="s">
        <v>58</v>
      </c>
      <c r="G29" s="20" t="s">
        <v>81</v>
      </c>
      <c r="H29" s="20" t="s">
        <v>59</v>
      </c>
      <c r="I29" s="20"/>
      <c r="J29" s="20"/>
    </row>
    <row r="30" spans="1:21">
      <c r="A30" s="8" t="s">
        <v>49</v>
      </c>
      <c r="B30" s="11" t="s">
        <v>139</v>
      </c>
      <c r="C30" s="1">
        <v>29</v>
      </c>
      <c r="D30" s="13">
        <v>1.77</v>
      </c>
      <c r="E30" s="1">
        <v>33</v>
      </c>
      <c r="F30" s="13">
        <v>229</v>
      </c>
      <c r="G30" s="13">
        <v>0.86499999999999999</v>
      </c>
      <c r="H30" s="13">
        <f>F30/E30</f>
        <v>6.9393939393939394</v>
      </c>
      <c r="I30" s="20" t="s">
        <v>114</v>
      </c>
      <c r="J30" s="13">
        <f>AVERAGE(D30:D35)</f>
        <v>3.2</v>
      </c>
    </row>
    <row r="31" spans="1:21">
      <c r="A31" s="8" t="s">
        <v>50</v>
      </c>
      <c r="B31" s="11" t="s">
        <v>140</v>
      </c>
      <c r="C31" s="1">
        <v>31</v>
      </c>
      <c r="D31" s="13">
        <v>3.34</v>
      </c>
      <c r="E31" s="1">
        <v>32</v>
      </c>
      <c r="F31" s="13">
        <v>205</v>
      </c>
      <c r="G31" s="13">
        <v>1.1220000000000001</v>
      </c>
      <c r="H31" s="13">
        <f>F31/E31</f>
        <v>6.40625</v>
      </c>
      <c r="I31" s="16" t="s">
        <v>113</v>
      </c>
      <c r="J31" s="13">
        <f>AVERAGE(D30:D33)</f>
        <v>3.2</v>
      </c>
    </row>
    <row r="32" spans="1:21">
      <c r="A32" s="8" t="s">
        <v>51</v>
      </c>
      <c r="B32" s="11" t="s">
        <v>142</v>
      </c>
      <c r="C32" s="1">
        <v>32</v>
      </c>
      <c r="D32" s="13">
        <v>3.74</v>
      </c>
      <c r="E32" s="1">
        <v>31</v>
      </c>
      <c r="F32" s="13">
        <v>170.2</v>
      </c>
      <c r="G32" s="13">
        <v>1.1599999999999999</v>
      </c>
      <c r="H32" s="13">
        <f>F32/E32</f>
        <v>5.4903225806451612</v>
      </c>
      <c r="I32" s="16" t="s">
        <v>115</v>
      </c>
      <c r="J32" s="13">
        <f>J30-J31</f>
        <v>0</v>
      </c>
    </row>
    <row r="33" spans="1:8">
      <c r="A33" s="8" t="s">
        <v>52</v>
      </c>
      <c r="B33" s="11" t="s">
        <v>141</v>
      </c>
      <c r="C33" s="1">
        <v>25</v>
      </c>
      <c r="D33" s="13">
        <v>3.95</v>
      </c>
      <c r="E33" s="1">
        <v>32</v>
      </c>
      <c r="F33" s="13">
        <v>180</v>
      </c>
      <c r="G33" s="13">
        <v>1.161</v>
      </c>
      <c r="H33" s="13">
        <f>F33/E33</f>
        <v>5.625</v>
      </c>
    </row>
    <row r="34" spans="1:8">
      <c r="A34" s="8" t="s">
        <v>53</v>
      </c>
      <c r="B34" s="1"/>
    </row>
    <row r="35" spans="1:8">
      <c r="A35" s="8" t="s">
        <v>60</v>
      </c>
    </row>
  </sheetData>
  <sortState xmlns:xlrd2="http://schemas.microsoft.com/office/spreadsheetml/2017/richdata2" ref="B30:H33">
    <sortCondition ref="D30:D33"/>
  </sortState>
  <mergeCells count="7">
    <mergeCell ref="A28:J28"/>
    <mergeCell ref="A19:J19"/>
    <mergeCell ref="A10:J10"/>
    <mergeCell ref="A1:J1"/>
    <mergeCell ref="L1:U1"/>
    <mergeCell ref="L10:U10"/>
    <mergeCell ref="L19:U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C85E-8A7C-F046-AB28-7457F0C147AF}">
  <dimension ref="A1:U26"/>
  <sheetViews>
    <sheetView workbookViewId="0">
      <selection activeCell="J23" sqref="J23"/>
    </sheetView>
  </sheetViews>
  <sheetFormatPr baseColWidth="10" defaultRowHeight="16"/>
  <cols>
    <col min="2" max="2" width="25.83203125" customWidth="1"/>
    <col min="3" max="6" width="6.83203125" customWidth="1"/>
    <col min="7" max="8" width="6.83203125" style="12" customWidth="1"/>
    <col min="9" max="9" width="9.83203125" style="12" customWidth="1"/>
    <col min="10" max="10" width="7.1640625" style="12" customWidth="1"/>
    <col min="13" max="13" width="25.83203125" customWidth="1"/>
    <col min="14" max="17" width="6.83203125" customWidth="1"/>
    <col min="18" max="18" width="7" style="13" customWidth="1"/>
    <col min="19" max="19" width="7.1640625" style="13" customWidth="1"/>
  </cols>
  <sheetData>
    <row r="1" spans="1:21">
      <c r="A1" s="88" t="s">
        <v>74</v>
      </c>
      <c r="B1" s="88"/>
      <c r="C1" s="88"/>
      <c r="D1" s="88"/>
      <c r="E1" s="88"/>
      <c r="F1" s="88"/>
      <c r="G1" s="88"/>
      <c r="H1" s="88"/>
      <c r="I1" s="88"/>
      <c r="J1" s="88"/>
      <c r="L1" s="88" t="s">
        <v>73</v>
      </c>
      <c r="M1" s="88"/>
      <c r="N1" s="88"/>
      <c r="O1" s="88"/>
      <c r="P1" s="88"/>
      <c r="Q1" s="88"/>
      <c r="R1" s="88"/>
      <c r="S1" s="88"/>
      <c r="T1" s="88"/>
      <c r="U1" s="88"/>
    </row>
    <row r="2" spans="1:21">
      <c r="A2" s="27">
        <v>16</v>
      </c>
      <c r="B2" s="27" t="s">
        <v>55</v>
      </c>
      <c r="C2" s="20" t="s">
        <v>110</v>
      </c>
      <c r="D2" s="20" t="s">
        <v>56</v>
      </c>
      <c r="E2" s="28" t="s">
        <v>57</v>
      </c>
      <c r="F2" s="20" t="s">
        <v>58</v>
      </c>
      <c r="G2" s="20" t="s">
        <v>81</v>
      </c>
      <c r="H2" s="20" t="s">
        <v>59</v>
      </c>
      <c r="I2" s="20"/>
      <c r="J2" s="20"/>
      <c r="L2" s="27">
        <v>17</v>
      </c>
      <c r="M2" s="27" t="s">
        <v>55</v>
      </c>
      <c r="N2" s="20" t="s">
        <v>110</v>
      </c>
      <c r="O2" s="20" t="s">
        <v>56</v>
      </c>
      <c r="P2" s="28" t="s">
        <v>57</v>
      </c>
      <c r="Q2" s="20" t="s">
        <v>58</v>
      </c>
      <c r="R2" s="20" t="s">
        <v>81</v>
      </c>
      <c r="S2" s="20" t="s">
        <v>59</v>
      </c>
      <c r="T2" s="20"/>
      <c r="U2" s="20"/>
    </row>
    <row r="3" spans="1:21">
      <c r="A3" s="8" t="s">
        <v>49</v>
      </c>
      <c r="B3" s="11" t="s">
        <v>119</v>
      </c>
      <c r="C3" s="1">
        <v>28</v>
      </c>
      <c r="D3" s="1">
        <v>1.69</v>
      </c>
      <c r="E3" s="1">
        <v>21</v>
      </c>
      <c r="F3" s="1">
        <v>149</v>
      </c>
      <c r="G3" s="13">
        <v>0.72499999999999998</v>
      </c>
      <c r="H3" s="13">
        <f>F3/E3</f>
        <v>7.0952380952380949</v>
      </c>
      <c r="I3" s="20" t="s">
        <v>114</v>
      </c>
      <c r="J3" s="13">
        <f>AVERAGE(D3:D7)</f>
        <v>3.4159999999999995</v>
      </c>
      <c r="L3" s="8" t="s">
        <v>49</v>
      </c>
      <c r="M3" s="11" t="s">
        <v>149</v>
      </c>
      <c r="N3" s="1">
        <v>23</v>
      </c>
      <c r="O3" s="1">
        <v>3</v>
      </c>
      <c r="P3" s="1">
        <v>30</v>
      </c>
      <c r="Q3" s="1">
        <v>192</v>
      </c>
      <c r="R3" s="13">
        <v>1.167</v>
      </c>
      <c r="S3" s="13">
        <f>Q3/P3</f>
        <v>6.4</v>
      </c>
      <c r="T3" s="20" t="s">
        <v>114</v>
      </c>
      <c r="U3" s="13">
        <f>AVERAGE(O3:O7)</f>
        <v>3.5075000000000003</v>
      </c>
    </row>
    <row r="4" spans="1:21">
      <c r="A4" s="8" t="s">
        <v>50</v>
      </c>
      <c r="B4" s="11" t="s">
        <v>146</v>
      </c>
      <c r="C4" s="1">
        <v>19</v>
      </c>
      <c r="D4" s="1">
        <v>3.39</v>
      </c>
      <c r="E4" s="1">
        <v>18</v>
      </c>
      <c r="F4" s="1">
        <v>77</v>
      </c>
      <c r="G4" s="13">
        <v>1.4550000000000001</v>
      </c>
      <c r="H4" s="13">
        <f>F4/E4</f>
        <v>4.2777777777777777</v>
      </c>
      <c r="I4" s="16" t="s">
        <v>113</v>
      </c>
      <c r="J4" s="13">
        <f>AVERAGE(D3:D6)</f>
        <v>3.13</v>
      </c>
      <c r="L4" s="8" t="s">
        <v>50</v>
      </c>
      <c r="M4" s="11" t="s">
        <v>84</v>
      </c>
      <c r="N4" s="1">
        <v>33</v>
      </c>
      <c r="O4" s="1">
        <v>3.18</v>
      </c>
      <c r="P4" s="1">
        <v>32</v>
      </c>
      <c r="Q4" s="1">
        <v>195</v>
      </c>
      <c r="R4" s="13">
        <v>1.169</v>
      </c>
      <c r="S4" s="13">
        <f>Q4/P4</f>
        <v>6.09375</v>
      </c>
      <c r="T4" s="16" t="s">
        <v>113</v>
      </c>
      <c r="U4" s="13">
        <f>AVERAGE(O3:O6)</f>
        <v>3.5075000000000003</v>
      </c>
    </row>
    <row r="5" spans="1:21">
      <c r="A5" s="8" t="s">
        <v>51</v>
      </c>
      <c r="B5" s="11" t="s">
        <v>144</v>
      </c>
      <c r="C5" s="1">
        <v>28</v>
      </c>
      <c r="D5" s="1">
        <v>3.48</v>
      </c>
      <c r="E5" s="1">
        <v>32</v>
      </c>
      <c r="F5" s="1">
        <v>175.2</v>
      </c>
      <c r="G5" s="13">
        <v>1.139</v>
      </c>
      <c r="H5" s="13">
        <f>F5/E5</f>
        <v>5.4749999999999996</v>
      </c>
      <c r="I5" s="16" t="s">
        <v>115</v>
      </c>
      <c r="J5" s="13">
        <f>J3-J4</f>
        <v>0.28599999999999959</v>
      </c>
      <c r="L5" s="8" t="s">
        <v>51</v>
      </c>
      <c r="M5" s="11" t="s">
        <v>150</v>
      </c>
      <c r="N5" s="1">
        <v>32</v>
      </c>
      <c r="O5" s="1">
        <v>3.48</v>
      </c>
      <c r="P5" s="1">
        <v>29</v>
      </c>
      <c r="Q5" s="1">
        <v>176</v>
      </c>
      <c r="R5" s="13">
        <v>1.119</v>
      </c>
      <c r="S5" s="13">
        <f>Q5/P5</f>
        <v>6.068965517241379</v>
      </c>
      <c r="T5" s="16" t="s">
        <v>115</v>
      </c>
      <c r="U5" s="13">
        <f>U3-U4</f>
        <v>0</v>
      </c>
    </row>
    <row r="6" spans="1:21">
      <c r="A6" s="8" t="s">
        <v>52</v>
      </c>
      <c r="B6" s="21" t="s">
        <v>147</v>
      </c>
      <c r="C6" s="1">
        <v>26</v>
      </c>
      <c r="D6" s="1">
        <v>3.96</v>
      </c>
      <c r="E6" s="1">
        <v>22</v>
      </c>
      <c r="F6" s="1">
        <v>100</v>
      </c>
      <c r="G6" s="13">
        <v>1.26</v>
      </c>
      <c r="H6" s="13">
        <f>F6/E6</f>
        <v>4.5454545454545459</v>
      </c>
      <c r="I6" s="13"/>
      <c r="J6" s="13"/>
      <c r="L6" s="8" t="s">
        <v>52</v>
      </c>
      <c r="M6" s="11" t="s">
        <v>148</v>
      </c>
      <c r="N6" s="1">
        <v>25</v>
      </c>
      <c r="O6" s="1">
        <v>4.37</v>
      </c>
      <c r="P6" s="1">
        <v>32</v>
      </c>
      <c r="Q6" s="1">
        <v>204</v>
      </c>
      <c r="R6" s="13">
        <v>1.2889999999999999</v>
      </c>
      <c r="S6" s="13">
        <f>Q6/P6</f>
        <v>6.375</v>
      </c>
    </row>
    <row r="7" spans="1:21">
      <c r="A7" s="8" t="s">
        <v>53</v>
      </c>
      <c r="B7" s="11" t="s">
        <v>145</v>
      </c>
      <c r="C7" s="1">
        <v>32</v>
      </c>
      <c r="D7" s="1">
        <v>4.5599999999999996</v>
      </c>
      <c r="E7" s="1">
        <v>26</v>
      </c>
      <c r="F7" s="1">
        <v>136.1</v>
      </c>
      <c r="G7" s="13">
        <v>1.357</v>
      </c>
      <c r="H7" s="13">
        <f>F7/E7</f>
        <v>5.2346153846153847</v>
      </c>
      <c r="I7" s="13"/>
      <c r="J7" s="13"/>
      <c r="L7" s="8" t="s">
        <v>53</v>
      </c>
      <c r="M7" s="1"/>
      <c r="N7" s="1"/>
      <c r="O7" s="1"/>
      <c r="P7" s="1"/>
      <c r="Q7" s="1"/>
    </row>
    <row r="8" spans="1:21">
      <c r="A8" s="8" t="s">
        <v>60</v>
      </c>
      <c r="L8" s="8" t="s">
        <v>60</v>
      </c>
    </row>
    <row r="10" spans="1:21">
      <c r="A10" s="82" t="s">
        <v>72</v>
      </c>
      <c r="B10" s="83"/>
      <c r="C10" s="83"/>
      <c r="D10" s="83"/>
      <c r="E10" s="83"/>
      <c r="F10" s="83"/>
      <c r="G10" s="83"/>
      <c r="H10" s="83"/>
      <c r="I10" s="83"/>
      <c r="J10" s="84"/>
      <c r="L10" s="88" t="s">
        <v>71</v>
      </c>
      <c r="M10" s="88"/>
      <c r="N10" s="88"/>
      <c r="O10" s="88"/>
      <c r="P10" s="88"/>
      <c r="Q10" s="88"/>
      <c r="R10" s="88"/>
      <c r="S10" s="88"/>
      <c r="T10" s="88"/>
      <c r="U10" s="88"/>
    </row>
    <row r="11" spans="1:21">
      <c r="A11" s="2">
        <v>18</v>
      </c>
      <c r="B11" s="2" t="s">
        <v>55</v>
      </c>
      <c r="C11" s="16" t="s">
        <v>110</v>
      </c>
      <c r="D11" s="16" t="s">
        <v>56</v>
      </c>
      <c r="E11" s="14" t="s">
        <v>57</v>
      </c>
      <c r="F11" s="16" t="s">
        <v>58</v>
      </c>
      <c r="G11" s="16" t="s">
        <v>81</v>
      </c>
      <c r="H11" s="16" t="s">
        <v>59</v>
      </c>
      <c r="I11" s="20"/>
      <c r="J11" s="20"/>
      <c r="L11" s="27">
        <v>19</v>
      </c>
      <c r="M11" s="27" t="s">
        <v>55</v>
      </c>
      <c r="N11" s="20" t="s">
        <v>110</v>
      </c>
      <c r="O11" s="20" t="s">
        <v>56</v>
      </c>
      <c r="P11" s="28" t="s">
        <v>57</v>
      </c>
      <c r="Q11" s="20" t="s">
        <v>58</v>
      </c>
      <c r="R11" s="20" t="s">
        <v>81</v>
      </c>
      <c r="S11" s="20" t="s">
        <v>59</v>
      </c>
      <c r="T11" s="20"/>
      <c r="U11" s="20"/>
    </row>
    <row r="12" spans="1:21">
      <c r="A12" s="8" t="s">
        <v>49</v>
      </c>
      <c r="B12" s="11" t="s">
        <v>141</v>
      </c>
      <c r="C12" s="1">
        <v>27</v>
      </c>
      <c r="D12" s="1">
        <v>3.03</v>
      </c>
      <c r="E12" s="1">
        <v>24</v>
      </c>
      <c r="F12" s="1">
        <v>139.19999999999999</v>
      </c>
      <c r="G12" s="13">
        <v>1.1890000000000001</v>
      </c>
      <c r="H12" s="13">
        <f>F12/E12</f>
        <v>5.8</v>
      </c>
      <c r="I12" s="20" t="s">
        <v>114</v>
      </c>
      <c r="J12" s="13">
        <f>AVERAGE(D12:D17)</f>
        <v>3.8439999999999999</v>
      </c>
      <c r="L12" s="8" t="s">
        <v>49</v>
      </c>
      <c r="M12" s="11" t="s">
        <v>152</v>
      </c>
      <c r="N12" s="1">
        <v>23</v>
      </c>
      <c r="O12" s="1">
        <v>2.98</v>
      </c>
      <c r="P12" s="1">
        <v>31</v>
      </c>
      <c r="Q12" s="1">
        <v>193.1</v>
      </c>
      <c r="R12" s="13">
        <v>1.04</v>
      </c>
      <c r="S12" s="13">
        <f>Q12/P12</f>
        <v>6.2290322580645157</v>
      </c>
      <c r="T12" s="20" t="s">
        <v>114</v>
      </c>
      <c r="U12" s="13">
        <f>AVERAGE(O12:O16)</f>
        <v>4.1239999999999997</v>
      </c>
    </row>
    <row r="13" spans="1:21">
      <c r="A13" s="8" t="s">
        <v>50</v>
      </c>
      <c r="B13" s="11" t="s">
        <v>139</v>
      </c>
      <c r="C13" s="1">
        <v>31</v>
      </c>
      <c r="D13" s="1">
        <v>3.53</v>
      </c>
      <c r="E13" s="1">
        <v>30</v>
      </c>
      <c r="F13" s="1">
        <v>168.1</v>
      </c>
      <c r="G13" s="13">
        <v>1.218</v>
      </c>
      <c r="H13" s="13">
        <f>F13/E13</f>
        <v>5.6033333333333335</v>
      </c>
      <c r="I13" s="16" t="s">
        <v>113</v>
      </c>
      <c r="J13" s="13">
        <f>AVERAGE(D12:D15)</f>
        <v>3.6575000000000002</v>
      </c>
      <c r="L13" s="8" t="s">
        <v>50</v>
      </c>
      <c r="M13" s="11" t="s">
        <v>154</v>
      </c>
      <c r="N13" s="1">
        <v>36</v>
      </c>
      <c r="O13" s="1">
        <v>3.69</v>
      </c>
      <c r="P13" s="1">
        <v>27</v>
      </c>
      <c r="Q13" s="1">
        <v>148.19999999999999</v>
      </c>
      <c r="R13" s="13">
        <v>1.2709999999999999</v>
      </c>
      <c r="S13" s="13">
        <f>Q13/P13</f>
        <v>5.488888888888888</v>
      </c>
      <c r="T13" s="16" t="s">
        <v>113</v>
      </c>
      <c r="U13" s="13">
        <f>AVERAGE(O12:O15)</f>
        <v>3.9499999999999997</v>
      </c>
    </row>
    <row r="14" spans="1:21">
      <c r="A14" s="8" t="s">
        <v>51</v>
      </c>
      <c r="B14" s="11" t="s">
        <v>151</v>
      </c>
      <c r="C14" s="1">
        <v>28</v>
      </c>
      <c r="D14" s="1">
        <v>3.74</v>
      </c>
      <c r="E14" s="1">
        <v>14</v>
      </c>
      <c r="F14" s="1">
        <v>84.1</v>
      </c>
      <c r="G14" s="13">
        <v>1.103</v>
      </c>
      <c r="H14" s="13">
        <f>F14/E14</f>
        <v>6.0071428571428571</v>
      </c>
      <c r="I14" s="16" t="s">
        <v>115</v>
      </c>
      <c r="J14" s="13">
        <f>J12-J13</f>
        <v>0.18649999999999967</v>
      </c>
      <c r="L14" s="8" t="s">
        <v>51</v>
      </c>
      <c r="M14" s="11" t="s">
        <v>155</v>
      </c>
      <c r="N14" s="1">
        <v>28</v>
      </c>
      <c r="O14" s="1">
        <v>4.3899999999999997</v>
      </c>
      <c r="P14" s="1">
        <v>17</v>
      </c>
      <c r="Q14" s="1">
        <v>96.1</v>
      </c>
      <c r="R14" s="13">
        <v>1.2869999999999999</v>
      </c>
      <c r="S14" s="13">
        <f>Q14/P14</f>
        <v>5.6529411764705877</v>
      </c>
      <c r="T14" s="16" t="s">
        <v>115</v>
      </c>
      <c r="U14" s="13">
        <f>U12-U13</f>
        <v>0.17399999999999993</v>
      </c>
    </row>
    <row r="15" spans="1:21">
      <c r="A15" s="8" t="s">
        <v>52</v>
      </c>
      <c r="B15" s="11" t="s">
        <v>140</v>
      </c>
      <c r="C15" s="1">
        <v>33</v>
      </c>
      <c r="D15" s="1">
        <v>4.33</v>
      </c>
      <c r="E15" s="1">
        <v>32</v>
      </c>
      <c r="F15" s="1">
        <v>180.2</v>
      </c>
      <c r="G15" s="13">
        <v>1.323</v>
      </c>
      <c r="H15" s="13">
        <f>F15/E15</f>
        <v>5.6312499999999996</v>
      </c>
      <c r="I15" s="13"/>
      <c r="J15" s="13"/>
      <c r="L15" s="8" t="s">
        <v>52</v>
      </c>
      <c r="M15" s="11" t="s">
        <v>153</v>
      </c>
      <c r="N15" s="1">
        <v>28</v>
      </c>
      <c r="O15" s="1">
        <v>4.74</v>
      </c>
      <c r="P15" s="1">
        <v>30</v>
      </c>
      <c r="Q15" s="1">
        <v>178.1</v>
      </c>
      <c r="R15" s="13">
        <v>1.2390000000000001</v>
      </c>
      <c r="S15" s="13">
        <f>Q15/P15</f>
        <v>5.9366666666666665</v>
      </c>
    </row>
    <row r="16" spans="1:21">
      <c r="A16" s="8" t="s">
        <v>53</v>
      </c>
      <c r="B16" s="21" t="s">
        <v>131</v>
      </c>
      <c r="C16" s="1">
        <v>38</v>
      </c>
      <c r="D16" s="1">
        <v>4.59</v>
      </c>
      <c r="E16" s="1">
        <v>31</v>
      </c>
      <c r="F16" s="1">
        <v>170.2</v>
      </c>
      <c r="G16" s="13">
        <v>1.2769999999999999</v>
      </c>
      <c r="H16" s="13">
        <f>F16/E16</f>
        <v>5.4903225806451612</v>
      </c>
      <c r="I16" s="13"/>
      <c r="J16" s="13"/>
      <c r="L16" s="8" t="s">
        <v>53</v>
      </c>
      <c r="M16" s="21" t="s">
        <v>95</v>
      </c>
      <c r="N16" s="1">
        <v>30</v>
      </c>
      <c r="O16" s="1">
        <v>4.82</v>
      </c>
      <c r="P16" s="1">
        <v>8</v>
      </c>
      <c r="Q16" s="1">
        <v>37.1</v>
      </c>
      <c r="R16" s="13">
        <v>1.6339999999999999</v>
      </c>
      <c r="S16" s="13">
        <f>Q16/P16</f>
        <v>4.6375000000000002</v>
      </c>
    </row>
    <row r="17" spans="1:21">
      <c r="A17" s="8" t="s">
        <v>60</v>
      </c>
      <c r="L17" s="8" t="s">
        <v>60</v>
      </c>
    </row>
    <row r="19" spans="1:21">
      <c r="A19" s="88" t="s">
        <v>70</v>
      </c>
      <c r="B19" s="88"/>
      <c r="C19" s="88"/>
      <c r="D19" s="88"/>
      <c r="E19" s="88"/>
      <c r="F19" s="88"/>
      <c r="G19" s="88"/>
      <c r="H19" s="88"/>
      <c r="I19" s="88"/>
      <c r="J19" s="88"/>
      <c r="L19" s="88" t="s">
        <v>69</v>
      </c>
      <c r="M19" s="88"/>
      <c r="N19" s="88"/>
      <c r="O19" s="88"/>
      <c r="P19" s="88"/>
      <c r="Q19" s="88"/>
      <c r="R19" s="88"/>
      <c r="S19" s="88"/>
      <c r="T19" s="88"/>
      <c r="U19" s="88"/>
    </row>
    <row r="20" spans="1:21">
      <c r="A20" s="27">
        <v>20</v>
      </c>
      <c r="B20" s="27" t="s">
        <v>55</v>
      </c>
      <c r="C20" s="20" t="s">
        <v>110</v>
      </c>
      <c r="D20" s="20" t="s">
        <v>56</v>
      </c>
      <c r="E20" s="28" t="s">
        <v>57</v>
      </c>
      <c r="F20" s="20" t="s">
        <v>58</v>
      </c>
      <c r="G20" s="20" t="s">
        <v>81</v>
      </c>
      <c r="H20" s="20" t="s">
        <v>59</v>
      </c>
      <c r="I20" s="20"/>
      <c r="J20" s="20"/>
      <c r="L20" s="27">
        <v>21</v>
      </c>
      <c r="M20" s="27" t="s">
        <v>55</v>
      </c>
      <c r="N20" s="20" t="s">
        <v>110</v>
      </c>
      <c r="O20" s="20" t="s">
        <v>56</v>
      </c>
      <c r="P20" s="28" t="s">
        <v>57</v>
      </c>
      <c r="Q20" s="20" t="s">
        <v>58</v>
      </c>
      <c r="R20" s="20" t="s">
        <v>81</v>
      </c>
      <c r="S20" s="20" t="s">
        <v>59</v>
      </c>
      <c r="T20" s="20"/>
      <c r="U20" s="20"/>
    </row>
    <row r="21" spans="1:21">
      <c r="A21" s="8" t="s">
        <v>49</v>
      </c>
      <c r="B21" t="s">
        <v>99</v>
      </c>
      <c r="C21" s="1">
        <v>34</v>
      </c>
      <c r="D21" s="1">
        <v>1.06</v>
      </c>
      <c r="E21" s="1">
        <v>5</v>
      </c>
      <c r="F21" s="1">
        <v>34</v>
      </c>
      <c r="G21" s="13">
        <v>0.64700000000000002</v>
      </c>
      <c r="H21" s="13">
        <f t="shared" ref="H21:H26" si="0">F21/E21</f>
        <v>6.8</v>
      </c>
      <c r="I21" s="20" t="s">
        <v>114</v>
      </c>
      <c r="J21" s="13">
        <f>AVERAGE(D21:D26)</f>
        <v>3.063333333333333</v>
      </c>
      <c r="L21" s="8" t="s">
        <v>49</v>
      </c>
      <c r="M21" t="s">
        <v>120</v>
      </c>
      <c r="N21" s="1">
        <v>31</v>
      </c>
      <c r="O21" s="1">
        <v>1.97</v>
      </c>
      <c r="P21" s="1">
        <v>15</v>
      </c>
      <c r="Q21" s="1">
        <v>82.1</v>
      </c>
      <c r="R21" s="13">
        <v>1.008</v>
      </c>
      <c r="S21" s="13">
        <f t="shared" ref="S21:S26" si="1">Q21/P21</f>
        <v>5.4733333333333327</v>
      </c>
      <c r="T21" s="20" t="s">
        <v>114</v>
      </c>
      <c r="U21" s="13">
        <f>AVERAGE(O21:O26)</f>
        <v>3.0783333333333331</v>
      </c>
    </row>
    <row r="22" spans="1:21">
      <c r="A22" s="8" t="s">
        <v>50</v>
      </c>
      <c r="B22" s="11" t="s">
        <v>157</v>
      </c>
      <c r="C22" s="1">
        <v>29</v>
      </c>
      <c r="D22" s="1">
        <v>2.9</v>
      </c>
      <c r="E22" s="1">
        <v>23</v>
      </c>
      <c r="F22" s="1">
        <v>145.19999999999999</v>
      </c>
      <c r="G22" s="13">
        <v>1.119</v>
      </c>
      <c r="H22" s="13">
        <f t="shared" si="0"/>
        <v>6.3130434782608686</v>
      </c>
      <c r="I22" s="16" t="s">
        <v>113</v>
      </c>
      <c r="J22" s="13">
        <f>AVERAGE(D21:D22,D25:D26)</f>
        <v>2.9575</v>
      </c>
      <c r="L22" s="8" t="s">
        <v>50</v>
      </c>
      <c r="M22" s="11" t="s">
        <v>163</v>
      </c>
      <c r="N22" s="1">
        <v>23</v>
      </c>
      <c r="O22" s="1">
        <v>2.62</v>
      </c>
      <c r="P22" s="1">
        <v>24</v>
      </c>
      <c r="Q22" s="1">
        <v>137.1</v>
      </c>
      <c r="R22" s="13">
        <v>0.96099999999999997</v>
      </c>
      <c r="S22" s="13">
        <f t="shared" si="1"/>
        <v>5.7124999999999995</v>
      </c>
      <c r="T22" s="16" t="s">
        <v>113</v>
      </c>
      <c r="U22" s="13">
        <f>AVERAGE(O21:O24)</f>
        <v>2.7450000000000001</v>
      </c>
    </row>
    <row r="23" spans="1:21">
      <c r="A23" s="8" t="s">
        <v>51</v>
      </c>
      <c r="B23" s="21" t="s">
        <v>159</v>
      </c>
      <c r="C23" s="1">
        <v>29</v>
      </c>
      <c r="D23" s="1">
        <v>3</v>
      </c>
      <c r="E23" s="1">
        <v>34</v>
      </c>
      <c r="F23" s="1">
        <v>132</v>
      </c>
      <c r="G23" s="13">
        <v>1.1890000000000001</v>
      </c>
      <c r="H23" s="13">
        <f t="shared" si="0"/>
        <v>3.8823529411764706</v>
      </c>
      <c r="I23" s="16" t="s">
        <v>115</v>
      </c>
      <c r="J23" s="13">
        <f>J21-J22</f>
        <v>0.105833333333333</v>
      </c>
      <c r="L23" s="8" t="s">
        <v>51</v>
      </c>
      <c r="M23" s="11" t="s">
        <v>119</v>
      </c>
      <c r="N23" s="1">
        <v>30</v>
      </c>
      <c r="O23" s="1">
        <v>2.73</v>
      </c>
      <c r="P23" s="1">
        <v>26</v>
      </c>
      <c r="Q23" s="1">
        <v>161.1</v>
      </c>
      <c r="R23" s="13">
        <v>1.0409999999999999</v>
      </c>
      <c r="S23" s="13">
        <f t="shared" si="1"/>
        <v>6.1961538461538463</v>
      </c>
      <c r="T23" s="16" t="s">
        <v>115</v>
      </c>
      <c r="U23" s="13">
        <f>U21-U22</f>
        <v>0.33333333333333304</v>
      </c>
    </row>
    <row r="24" spans="1:21">
      <c r="A24" s="8" t="s">
        <v>52</v>
      </c>
      <c r="B24" s="21" t="s">
        <v>160</v>
      </c>
      <c r="C24" s="1">
        <v>30</v>
      </c>
      <c r="D24" s="1">
        <v>3.55</v>
      </c>
      <c r="E24" s="1">
        <v>12</v>
      </c>
      <c r="F24" s="1">
        <v>63.1</v>
      </c>
      <c r="G24" s="13">
        <v>1.2949999999999999</v>
      </c>
      <c r="H24" s="13">
        <f t="shared" si="0"/>
        <v>5.2583333333333337</v>
      </c>
      <c r="I24" s="13"/>
      <c r="J24" s="13"/>
      <c r="L24" s="8" t="s">
        <v>52</v>
      </c>
      <c r="M24" s="11" t="s">
        <v>162</v>
      </c>
      <c r="N24" s="1">
        <v>38</v>
      </c>
      <c r="O24" s="1">
        <v>3.66</v>
      </c>
      <c r="P24" s="1">
        <v>25</v>
      </c>
      <c r="Q24" s="1">
        <v>132.19999999999999</v>
      </c>
      <c r="R24" s="13">
        <v>1.123</v>
      </c>
      <c r="S24" s="13">
        <f t="shared" si="1"/>
        <v>5.2879999999999994</v>
      </c>
    </row>
    <row r="25" spans="1:21">
      <c r="A25" s="8" t="s">
        <v>53</v>
      </c>
      <c r="B25" s="11" t="s">
        <v>156</v>
      </c>
      <c r="C25" s="1">
        <v>33</v>
      </c>
      <c r="D25" s="1">
        <v>3.62</v>
      </c>
      <c r="E25" s="1">
        <v>25</v>
      </c>
      <c r="F25" s="1">
        <v>146.19999999999999</v>
      </c>
      <c r="G25" s="13">
        <v>1.1930000000000001</v>
      </c>
      <c r="H25" s="13">
        <f t="shared" si="0"/>
        <v>5.8479999999999999</v>
      </c>
      <c r="I25" s="13"/>
      <c r="J25" s="13"/>
      <c r="L25" s="8" t="s">
        <v>53</v>
      </c>
      <c r="M25" s="21" t="s">
        <v>161</v>
      </c>
      <c r="N25" s="1">
        <v>27</v>
      </c>
      <c r="O25" s="1">
        <v>3.68</v>
      </c>
      <c r="P25" s="1">
        <v>33</v>
      </c>
      <c r="Q25" s="1">
        <v>151.19999999999999</v>
      </c>
      <c r="R25" s="13">
        <v>1.2070000000000001</v>
      </c>
      <c r="S25" s="13">
        <f t="shared" si="1"/>
        <v>4.5818181818181811</v>
      </c>
    </row>
    <row r="26" spans="1:21">
      <c r="A26" s="8" t="s">
        <v>60</v>
      </c>
      <c r="B26" s="11" t="s">
        <v>158</v>
      </c>
      <c r="C26" s="1">
        <v>23</v>
      </c>
      <c r="D26" s="1">
        <v>4.25</v>
      </c>
      <c r="E26" s="1">
        <v>22</v>
      </c>
      <c r="F26" s="1">
        <v>118.2</v>
      </c>
      <c r="G26" s="13">
        <v>1.298</v>
      </c>
      <c r="H26" s="13">
        <f t="shared" si="0"/>
        <v>5.372727272727273</v>
      </c>
      <c r="I26" s="13"/>
      <c r="J26" s="13"/>
      <c r="L26" s="8" t="s">
        <v>60</v>
      </c>
      <c r="M26" s="21" t="s">
        <v>144</v>
      </c>
      <c r="N26" s="1">
        <v>30</v>
      </c>
      <c r="O26" s="1">
        <v>3.81</v>
      </c>
      <c r="P26" s="1">
        <v>39</v>
      </c>
      <c r="Q26" s="1">
        <v>125.1</v>
      </c>
      <c r="R26" s="13">
        <v>1.2609999999999999</v>
      </c>
      <c r="S26" s="13">
        <f t="shared" si="1"/>
        <v>3.2076923076923074</v>
      </c>
    </row>
  </sheetData>
  <sortState xmlns:xlrd2="http://schemas.microsoft.com/office/spreadsheetml/2017/richdata2" ref="M21:S26">
    <sortCondition ref="O21:O26"/>
  </sortState>
  <mergeCells count="6">
    <mergeCell ref="L10:U10"/>
    <mergeCell ref="A10:J10"/>
    <mergeCell ref="L19:U19"/>
    <mergeCell ref="L1:U1"/>
    <mergeCell ref="A1:J1"/>
    <mergeCell ref="A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AADA-AF22-E042-8CFC-E5028F3FA73B}">
  <dimension ref="A1:Y101"/>
  <sheetViews>
    <sheetView zoomScaleNormal="100" workbookViewId="0">
      <selection activeCell="J7" sqref="J7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1" width="10.83203125" style="45" customWidth="1"/>
    <col min="12" max="12" width="10.83203125" style="38" customWidth="1"/>
    <col min="13" max="13" width="10.83203125" style="1" customWidth="1"/>
    <col min="14" max="17" width="10.83203125" style="13" customWidth="1"/>
    <col min="18" max="18" width="10.83203125" style="25" customWidth="1"/>
    <col min="19" max="19" width="7.83203125" style="15" customWidth="1"/>
    <col min="20" max="21" width="7.83203125" style="38" customWidth="1"/>
    <col min="22" max="22" width="7.83203125" style="15" customWidth="1"/>
    <col min="23" max="23" width="7.83203125" style="13" customWidth="1"/>
    <col min="24" max="24" width="6.83203125" style="1" customWidth="1"/>
    <col min="25" max="25" width="10.83203125" style="1"/>
  </cols>
  <sheetData>
    <row r="1" spans="1:25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271</v>
      </c>
      <c r="K1" s="44" t="s">
        <v>268</v>
      </c>
      <c r="L1" s="37" t="s">
        <v>269</v>
      </c>
      <c r="M1" s="36" t="s">
        <v>270</v>
      </c>
      <c r="N1" s="36" t="s">
        <v>296</v>
      </c>
      <c r="O1" s="36" t="s">
        <v>297</v>
      </c>
      <c r="P1" s="36" t="s">
        <v>298</v>
      </c>
      <c r="Q1" s="36" t="s">
        <v>301</v>
      </c>
      <c r="R1" s="36" t="s">
        <v>300</v>
      </c>
      <c r="S1" s="43" t="s">
        <v>307</v>
      </c>
      <c r="T1" s="37" t="s">
        <v>317</v>
      </c>
      <c r="U1" s="37" t="s">
        <v>316</v>
      </c>
      <c r="V1" s="43" t="s">
        <v>315</v>
      </c>
      <c r="W1" s="36" t="s">
        <v>306</v>
      </c>
      <c r="X1"/>
      <c r="Y1"/>
    </row>
    <row r="2" spans="1:25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f>F2*(M2-L2)</f>
        <v>0</v>
      </c>
      <c r="K2" s="45">
        <v>0.5101</v>
      </c>
      <c r="L2" s="38">
        <v>0</v>
      </c>
      <c r="M2" s="1">
        <v>0.68400000000000005</v>
      </c>
      <c r="N2" s="13">
        <v>2.57</v>
      </c>
      <c r="O2" s="13">
        <v>3.5</v>
      </c>
      <c r="P2" s="13">
        <v>3.93</v>
      </c>
      <c r="Q2" s="13">
        <f>AVERAGE(N2:P2)</f>
        <v>3.3333333333333335</v>
      </c>
      <c r="R2" s="13">
        <f>AVERAGE(N2:O2)</f>
        <v>3.0350000000000001</v>
      </c>
      <c r="S2" s="15">
        <v>108</v>
      </c>
      <c r="T2" s="38">
        <v>0.747</v>
      </c>
      <c r="U2" s="38">
        <v>0.252</v>
      </c>
      <c r="V2" s="15">
        <v>95</v>
      </c>
      <c r="W2" s="13">
        <v>0.36</v>
      </c>
      <c r="X2"/>
      <c r="Y2"/>
    </row>
    <row r="3" spans="1:25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f t="shared" ref="J3:J33" si="0">F3*(M3-L3)</f>
        <v>-6.5000000000000058E-2</v>
      </c>
      <c r="K3" s="45">
        <v>1.9300000000000001E-2</v>
      </c>
      <c r="L3" s="38">
        <v>0.755</v>
      </c>
      <c r="M3" s="1">
        <v>0.69</v>
      </c>
      <c r="N3" s="13">
        <v>2.62</v>
      </c>
      <c r="O3" s="13">
        <v>2.73</v>
      </c>
      <c r="P3" s="13">
        <v>3.02</v>
      </c>
      <c r="Q3" s="13">
        <f t="shared" ref="Q3:Q66" si="1">AVERAGE(N3:P3)</f>
        <v>2.7899999999999996</v>
      </c>
      <c r="R3" s="13">
        <f t="shared" ref="R3:R66" si="2">AVERAGE(N3:O3)</f>
        <v>2.6749999999999998</v>
      </c>
      <c r="S3" s="15">
        <v>100</v>
      </c>
      <c r="T3" s="38">
        <v>0.77400000000000002</v>
      </c>
      <c r="U3" s="38">
        <v>0.25</v>
      </c>
      <c r="V3" s="15">
        <v>194</v>
      </c>
      <c r="W3" s="13">
        <v>0.26</v>
      </c>
      <c r="X3"/>
      <c r="Y3"/>
    </row>
    <row r="4" spans="1:25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f t="shared" si="0"/>
        <v>-2.1000000000000019E-2</v>
      </c>
      <c r="K4" s="45">
        <v>-1</v>
      </c>
      <c r="L4" s="38">
        <v>0.72899999999999998</v>
      </c>
      <c r="M4" s="1">
        <v>0.70799999999999996</v>
      </c>
      <c r="N4" s="13">
        <v>2.83</v>
      </c>
      <c r="O4" s="13">
        <v>2.85</v>
      </c>
      <c r="P4" s="13">
        <v>3.9</v>
      </c>
      <c r="Q4" s="13">
        <f t="shared" si="1"/>
        <v>3.1933333333333334</v>
      </c>
      <c r="R4" s="13">
        <f t="shared" si="2"/>
        <v>2.84</v>
      </c>
      <c r="S4" s="15">
        <v>80</v>
      </c>
      <c r="T4" s="38">
        <v>0.74199999999999999</v>
      </c>
      <c r="U4" s="38">
        <v>0.25700000000000001</v>
      </c>
      <c r="V4" s="15">
        <v>102</v>
      </c>
      <c r="W4" s="13">
        <v>0.22</v>
      </c>
      <c r="X4"/>
      <c r="Y4"/>
    </row>
    <row r="5" spans="1:25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f t="shared" si="0"/>
        <v>-0.122</v>
      </c>
      <c r="K5" s="45">
        <v>-0.53680000000000005</v>
      </c>
      <c r="L5" s="38">
        <v>0.78</v>
      </c>
      <c r="M5" s="1">
        <v>0.65800000000000003</v>
      </c>
      <c r="N5" s="13">
        <v>3.32</v>
      </c>
      <c r="O5" s="13">
        <v>3.44</v>
      </c>
      <c r="P5" s="13">
        <v>4.03</v>
      </c>
      <c r="Q5" s="13">
        <f>AVERAGE(N5:P5)</f>
        <v>3.5966666666666662</v>
      </c>
      <c r="R5" s="13">
        <f t="shared" si="2"/>
        <v>3.38</v>
      </c>
      <c r="S5" s="15">
        <v>104</v>
      </c>
      <c r="T5" s="38">
        <v>0.74399999999999999</v>
      </c>
      <c r="U5" s="38">
        <v>0.25800000000000001</v>
      </c>
      <c r="V5" s="15">
        <v>116</v>
      </c>
      <c r="W5" s="13">
        <v>0.21</v>
      </c>
      <c r="X5"/>
      <c r="Y5"/>
    </row>
    <row r="6" spans="1:25">
      <c r="A6" s="78">
        <v>2018</v>
      </c>
      <c r="B6" s="78">
        <v>5</v>
      </c>
      <c r="C6" s="78" t="s">
        <v>184</v>
      </c>
      <c r="D6" s="78" t="s">
        <v>187</v>
      </c>
      <c r="E6" s="79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f t="shared" si="0"/>
        <v>0</v>
      </c>
      <c r="K6" s="45">
        <v>4.4699999999999997E-2</v>
      </c>
      <c r="L6" s="38">
        <v>0</v>
      </c>
      <c r="M6" s="1">
        <v>0.74099999999999999</v>
      </c>
      <c r="N6" s="13">
        <v>2.85</v>
      </c>
      <c r="O6" s="13">
        <v>3.77</v>
      </c>
      <c r="P6" s="13">
        <v>4.38</v>
      </c>
      <c r="Q6" s="13">
        <f t="shared" si="1"/>
        <v>3.6666666666666665</v>
      </c>
      <c r="R6" s="13">
        <f t="shared" si="2"/>
        <v>3.31</v>
      </c>
      <c r="S6" s="15">
        <v>74</v>
      </c>
      <c r="T6" s="38">
        <v>0.75700000000000001</v>
      </c>
      <c r="U6" s="38">
        <v>0.25600000000000001</v>
      </c>
      <c r="V6" s="15">
        <v>35</v>
      </c>
      <c r="W6" s="13">
        <v>0.32</v>
      </c>
      <c r="X6"/>
      <c r="Y6"/>
    </row>
    <row r="7" spans="1:25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f t="shared" si="0"/>
        <v>-4.3000000000000038E-2</v>
      </c>
      <c r="K7" s="45">
        <v>4.0298999999999996</v>
      </c>
      <c r="L7" s="38">
        <v>0.74299999999999999</v>
      </c>
      <c r="M7" s="1">
        <v>0.7</v>
      </c>
      <c r="N7" s="13">
        <v>2.11</v>
      </c>
      <c r="O7" s="13">
        <v>3.58</v>
      </c>
      <c r="P7" s="13">
        <v>3.82</v>
      </c>
      <c r="Q7" s="13">
        <f t="shared" si="1"/>
        <v>3.17</v>
      </c>
      <c r="R7" s="13">
        <f t="shared" si="2"/>
        <v>2.8449999999999998</v>
      </c>
      <c r="S7" s="15">
        <v>77</v>
      </c>
      <c r="T7" s="38">
        <v>0.79200000000000004</v>
      </c>
      <c r="U7" s="38">
        <v>0.26800000000000002</v>
      </c>
      <c r="V7" s="15">
        <v>229</v>
      </c>
      <c r="W7" s="13">
        <v>0.32</v>
      </c>
      <c r="X7"/>
      <c r="Y7"/>
    </row>
    <row r="8" spans="1:25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f t="shared" si="0"/>
        <v>0.10399999999999998</v>
      </c>
      <c r="K8" s="45">
        <v>-0.1283</v>
      </c>
      <c r="L8" s="38">
        <v>0.52600000000000002</v>
      </c>
      <c r="M8" s="1">
        <v>0.63</v>
      </c>
      <c r="N8" s="13">
        <v>2.52</v>
      </c>
      <c r="O8" s="13">
        <v>2.88</v>
      </c>
      <c r="P8" s="13">
        <v>3.13</v>
      </c>
      <c r="Q8" s="13">
        <f t="shared" si="1"/>
        <v>2.8433333333333337</v>
      </c>
      <c r="R8" s="13">
        <f t="shared" si="2"/>
        <v>2.7</v>
      </c>
      <c r="S8" s="15">
        <v>63</v>
      </c>
      <c r="T8" s="38">
        <v>0.754</v>
      </c>
      <c r="U8" s="38">
        <v>0.255</v>
      </c>
      <c r="V8" s="15">
        <v>263</v>
      </c>
      <c r="W8" s="13">
        <v>0.28999999999999998</v>
      </c>
      <c r="X8"/>
      <c r="Y8"/>
    </row>
    <row r="9" spans="1:25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f t="shared" si="0"/>
        <v>0.28100000000000003</v>
      </c>
      <c r="K9" s="45">
        <v>-1.3853</v>
      </c>
      <c r="L9" s="38">
        <v>0.49099999999999999</v>
      </c>
      <c r="M9" s="1">
        <v>0.77200000000000002</v>
      </c>
      <c r="N9" s="13">
        <v>2.89</v>
      </c>
      <c r="O9" s="13">
        <v>3.02</v>
      </c>
      <c r="P9" s="13">
        <v>3.38</v>
      </c>
      <c r="Q9" s="13">
        <f t="shared" si="1"/>
        <v>3.0966666666666662</v>
      </c>
      <c r="R9" s="13">
        <f t="shared" si="2"/>
        <v>2.9550000000000001</v>
      </c>
      <c r="S9" s="15">
        <v>83</v>
      </c>
      <c r="T9" s="38">
        <v>0.76600000000000001</v>
      </c>
      <c r="U9" s="38">
        <v>0.25900000000000001</v>
      </c>
      <c r="V9" s="15">
        <v>170</v>
      </c>
      <c r="W9" s="13">
        <v>0.28000000000000003</v>
      </c>
      <c r="X9"/>
      <c r="Y9"/>
    </row>
    <row r="10" spans="1:25">
      <c r="A10" s="78">
        <v>2018</v>
      </c>
      <c r="B10" s="78">
        <v>4</v>
      </c>
      <c r="C10" s="78" t="s">
        <v>185</v>
      </c>
      <c r="D10" s="78" t="s">
        <v>194</v>
      </c>
      <c r="E10" s="79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f t="shared" si="0"/>
        <v>4.6000000000000041E-2</v>
      </c>
      <c r="K10" s="45">
        <v>-0.48920000000000002</v>
      </c>
      <c r="L10" s="38">
        <v>0.61699999999999999</v>
      </c>
      <c r="M10" s="1">
        <v>0.66300000000000003</v>
      </c>
      <c r="N10" s="13">
        <v>2.69</v>
      </c>
      <c r="O10" s="13">
        <v>3.39</v>
      </c>
      <c r="P10" s="13">
        <v>3.75</v>
      </c>
      <c r="Q10" s="13">
        <f t="shared" si="1"/>
        <v>3.2766666666666668</v>
      </c>
      <c r="R10" s="13">
        <f t="shared" si="2"/>
        <v>3.04</v>
      </c>
      <c r="S10" s="15">
        <v>94</v>
      </c>
      <c r="T10" s="38">
        <v>0.78100000000000003</v>
      </c>
      <c r="U10" s="38">
        <v>0.249</v>
      </c>
      <c r="V10" s="15">
        <v>182</v>
      </c>
      <c r="W10" s="13">
        <v>0.26</v>
      </c>
      <c r="X10"/>
      <c r="Y10"/>
    </row>
    <row r="11" spans="1:25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f t="shared" si="0"/>
        <v>0</v>
      </c>
      <c r="K11" s="45">
        <v>-0.48449999999999999</v>
      </c>
      <c r="L11" s="38">
        <v>0</v>
      </c>
      <c r="M11" s="1">
        <v>0.65800000000000003</v>
      </c>
      <c r="N11" s="13">
        <v>3.33</v>
      </c>
      <c r="O11" s="13">
        <v>3.59</v>
      </c>
      <c r="P11" s="13">
        <v>3.76</v>
      </c>
      <c r="Q11" s="13">
        <f t="shared" si="1"/>
        <v>3.56</v>
      </c>
      <c r="R11" s="13">
        <f t="shared" si="2"/>
        <v>3.46</v>
      </c>
      <c r="S11" s="15">
        <v>89</v>
      </c>
      <c r="T11" s="38">
        <v>0.76400000000000001</v>
      </c>
      <c r="U11" s="38">
        <v>0.252</v>
      </c>
      <c r="V11" s="15">
        <v>139</v>
      </c>
      <c r="W11" s="13">
        <v>0.32</v>
      </c>
      <c r="X11"/>
      <c r="Y11"/>
    </row>
    <row r="12" spans="1:25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f t="shared" si="0"/>
        <v>-0.14100000000000001</v>
      </c>
      <c r="K12" s="45">
        <v>2.4718</v>
      </c>
      <c r="L12" s="38">
        <v>0.80100000000000005</v>
      </c>
      <c r="M12" s="1">
        <v>0.66</v>
      </c>
      <c r="N12" s="13">
        <v>2.31</v>
      </c>
      <c r="O12" s="13">
        <v>3.32</v>
      </c>
      <c r="P12" s="13">
        <v>3.77</v>
      </c>
      <c r="Q12" s="13">
        <f t="shared" si="1"/>
        <v>3.1333333333333333</v>
      </c>
      <c r="R12" s="13">
        <f t="shared" si="2"/>
        <v>2.8149999999999999</v>
      </c>
      <c r="S12" s="15">
        <v>88</v>
      </c>
      <c r="T12" s="38">
        <v>0.77100000000000002</v>
      </c>
      <c r="U12" s="38">
        <v>0.249</v>
      </c>
      <c r="V12" s="15">
        <v>190</v>
      </c>
      <c r="W12" s="13">
        <v>0.28999999999999998</v>
      </c>
      <c r="X12"/>
      <c r="Y12"/>
    </row>
    <row r="13" spans="1:25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f t="shared" si="0"/>
        <v>0</v>
      </c>
      <c r="K13" s="45">
        <v>-1.0958000000000001</v>
      </c>
      <c r="L13" s="38">
        <v>0</v>
      </c>
      <c r="M13" s="1">
        <v>0.73699999999999999</v>
      </c>
      <c r="N13" s="13">
        <v>2.5099999999999998</v>
      </c>
      <c r="O13" s="13">
        <v>2.52</v>
      </c>
      <c r="P13" s="13">
        <v>2.96</v>
      </c>
      <c r="Q13" s="13">
        <f t="shared" si="1"/>
        <v>2.6633333333333331</v>
      </c>
      <c r="R13" s="13">
        <f t="shared" si="2"/>
        <v>2.5149999999999997</v>
      </c>
      <c r="S13" s="15">
        <v>86</v>
      </c>
      <c r="T13" s="38">
        <v>0.78200000000000003</v>
      </c>
      <c r="U13" s="38">
        <v>0.26600000000000001</v>
      </c>
      <c r="V13" s="15">
        <v>147</v>
      </c>
      <c r="W13" s="13">
        <v>0.24</v>
      </c>
      <c r="X13"/>
      <c r="Y13"/>
    </row>
    <row r="14" spans="1:25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f t="shared" si="0"/>
        <v>-0.29100000000000004</v>
      </c>
      <c r="K14" s="45">
        <v>-1.3765000000000001</v>
      </c>
      <c r="L14" s="38">
        <v>0.97899999999999998</v>
      </c>
      <c r="M14" s="1">
        <v>0.68799999999999994</v>
      </c>
      <c r="N14" s="13">
        <v>3.03</v>
      </c>
      <c r="O14" s="13">
        <v>3.53</v>
      </c>
      <c r="P14" s="13">
        <v>3.95</v>
      </c>
      <c r="Q14" s="13">
        <f t="shared" si="1"/>
        <v>3.5033333333333334</v>
      </c>
      <c r="R14" s="13">
        <f t="shared" si="2"/>
        <v>3.28</v>
      </c>
      <c r="S14" s="15">
        <v>95</v>
      </c>
      <c r="T14" s="38">
        <v>0.77500000000000002</v>
      </c>
      <c r="U14" s="38">
        <v>0.255</v>
      </c>
      <c r="V14" s="15">
        <v>127</v>
      </c>
      <c r="W14" s="13">
        <v>0.22</v>
      </c>
      <c r="X14"/>
      <c r="Y14"/>
    </row>
    <row r="15" spans="1:25">
      <c r="A15" s="78">
        <v>2017</v>
      </c>
      <c r="B15" s="78">
        <v>4</v>
      </c>
      <c r="C15" s="78" t="s">
        <v>184</v>
      </c>
      <c r="D15" s="78" t="s">
        <v>197</v>
      </c>
      <c r="E15" s="79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f t="shared" si="0"/>
        <v>0.14899999999999991</v>
      </c>
      <c r="K15" s="45">
        <v>-0.40699999999999997</v>
      </c>
      <c r="L15" s="38">
        <v>0.54600000000000004</v>
      </c>
      <c r="M15" s="1">
        <v>0.69499999999999995</v>
      </c>
      <c r="N15" s="13">
        <v>2.89</v>
      </c>
      <c r="O15" s="13">
        <v>3.2</v>
      </c>
      <c r="P15" s="13">
        <v>3.49</v>
      </c>
      <c r="Q15" s="13">
        <f t="shared" si="1"/>
        <v>3.1933333333333334</v>
      </c>
      <c r="R15" s="13">
        <f t="shared" si="2"/>
        <v>3.0449999999999999</v>
      </c>
      <c r="S15" s="15">
        <v>108</v>
      </c>
      <c r="T15" s="38">
        <v>0.77400000000000002</v>
      </c>
      <c r="U15" s="38">
        <v>0.254</v>
      </c>
      <c r="V15" s="15">
        <v>153</v>
      </c>
      <c r="W15" s="13">
        <v>0.32</v>
      </c>
      <c r="X15"/>
      <c r="Y15"/>
    </row>
    <row r="16" spans="1:25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f t="shared" si="0"/>
        <v>-0.19000000000000006</v>
      </c>
      <c r="K16" s="45">
        <v>-0.4713</v>
      </c>
      <c r="L16" s="38">
        <v>0.91700000000000004</v>
      </c>
      <c r="M16" s="1">
        <v>0.72699999999999998</v>
      </c>
      <c r="N16" s="13">
        <v>3.67</v>
      </c>
      <c r="O16" s="13">
        <v>4.0999999999999996</v>
      </c>
      <c r="P16" s="13">
        <v>4.3899999999999997</v>
      </c>
      <c r="Q16" s="13">
        <f t="shared" si="1"/>
        <v>4.0533333333333337</v>
      </c>
      <c r="R16" s="13">
        <f t="shared" si="2"/>
        <v>3.8849999999999998</v>
      </c>
      <c r="S16" s="15">
        <v>77</v>
      </c>
      <c r="T16" s="38">
        <v>0.78100000000000003</v>
      </c>
      <c r="U16" s="38">
        <v>0.27300000000000002</v>
      </c>
      <c r="V16" s="15">
        <v>67</v>
      </c>
      <c r="W16" s="13">
        <v>0.28999999999999998</v>
      </c>
      <c r="X16"/>
      <c r="Y16"/>
    </row>
    <row r="17" spans="1:25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f t="shared" si="0"/>
        <v>-0.18399999999999994</v>
      </c>
      <c r="K17" s="45">
        <v>-0.14030000000000001</v>
      </c>
      <c r="L17" s="38">
        <v>0.81799999999999995</v>
      </c>
      <c r="M17" s="1">
        <v>0.63400000000000001</v>
      </c>
      <c r="N17" s="13">
        <v>2.25</v>
      </c>
      <c r="O17" s="13">
        <v>3.11</v>
      </c>
      <c r="P17" s="13">
        <v>3.29</v>
      </c>
      <c r="Q17" s="13">
        <f t="shared" si="1"/>
        <v>2.8833333333333329</v>
      </c>
      <c r="R17" s="13">
        <f t="shared" si="2"/>
        <v>2.6799999999999997</v>
      </c>
      <c r="S17" s="15">
        <v>76</v>
      </c>
      <c r="T17" s="38">
        <v>0.78800000000000003</v>
      </c>
      <c r="U17" s="38">
        <v>0.26300000000000001</v>
      </c>
      <c r="V17" s="15">
        <v>254</v>
      </c>
      <c r="W17" s="13">
        <v>0.43</v>
      </c>
      <c r="X17"/>
      <c r="Y17"/>
    </row>
    <row r="18" spans="1:25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f t="shared" si="0"/>
        <v>8.4999999999999964E-2</v>
      </c>
      <c r="K18" s="45">
        <v>1.5681</v>
      </c>
      <c r="L18" s="38">
        <v>0.63400000000000001</v>
      </c>
      <c r="M18" s="1">
        <v>0.71899999999999997</v>
      </c>
      <c r="N18" s="13">
        <v>2.9</v>
      </c>
      <c r="O18" s="13">
        <v>3</v>
      </c>
      <c r="P18" s="13">
        <v>3.36</v>
      </c>
      <c r="Q18" s="13">
        <f t="shared" si="1"/>
        <v>3.0866666666666664</v>
      </c>
      <c r="R18" s="13">
        <f t="shared" si="2"/>
        <v>2.95</v>
      </c>
      <c r="S18" s="15">
        <v>99</v>
      </c>
      <c r="T18" s="38">
        <v>0.82299999999999995</v>
      </c>
      <c r="U18" s="38">
        <v>0.28199999999999997</v>
      </c>
      <c r="V18" s="15">
        <v>196</v>
      </c>
      <c r="W18" s="13">
        <v>0.12</v>
      </c>
      <c r="X18"/>
      <c r="Y18"/>
    </row>
    <row r="19" spans="1:25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f t="shared" si="0"/>
        <v>-0.16599999999999993</v>
      </c>
      <c r="K19" s="45">
        <v>-0.91820000000000002</v>
      </c>
      <c r="L19" s="38">
        <v>0.82299999999999995</v>
      </c>
      <c r="M19" s="1">
        <v>0.65700000000000003</v>
      </c>
      <c r="N19" s="13">
        <v>2.9</v>
      </c>
      <c r="O19" s="13">
        <v>3.32</v>
      </c>
      <c r="P19" s="13">
        <v>3.38</v>
      </c>
      <c r="Q19" s="13">
        <f t="shared" si="1"/>
        <v>3.1999999999999997</v>
      </c>
      <c r="R19" s="13">
        <f t="shared" si="2"/>
        <v>3.11</v>
      </c>
      <c r="S19" s="15">
        <v>107</v>
      </c>
      <c r="T19" s="38">
        <v>0.73599999999999999</v>
      </c>
      <c r="U19" s="38">
        <v>0.25800000000000001</v>
      </c>
      <c r="V19" s="15">
        <v>117</v>
      </c>
      <c r="W19" s="13">
        <v>0.39</v>
      </c>
      <c r="X19"/>
      <c r="Y19"/>
    </row>
    <row r="20" spans="1:25">
      <c r="A20" s="78">
        <v>2017</v>
      </c>
      <c r="B20" s="78">
        <v>4</v>
      </c>
      <c r="C20" s="78" t="s">
        <v>185</v>
      </c>
      <c r="D20" s="78" t="s">
        <v>194</v>
      </c>
      <c r="E20" s="79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f t="shared" si="0"/>
        <v>-3.2000000000000028E-2</v>
      </c>
      <c r="K20" s="45">
        <v>0.76870000000000005</v>
      </c>
      <c r="L20" s="38">
        <v>0.65300000000000002</v>
      </c>
      <c r="M20" s="1">
        <v>0.621</v>
      </c>
      <c r="N20" s="13">
        <v>2.98</v>
      </c>
      <c r="O20" s="13">
        <v>3.69</v>
      </c>
      <c r="P20" s="13">
        <v>3.72</v>
      </c>
      <c r="Q20" s="13">
        <f t="shared" si="1"/>
        <v>3.4633333333333334</v>
      </c>
      <c r="R20" s="13">
        <f t="shared" si="2"/>
        <v>3.335</v>
      </c>
      <c r="S20" s="15">
        <v>95</v>
      </c>
      <c r="T20" s="38">
        <v>0.78500000000000003</v>
      </c>
      <c r="U20" s="38">
        <v>0.26200000000000001</v>
      </c>
      <c r="V20" s="15">
        <v>198</v>
      </c>
      <c r="W20" s="13">
        <v>0.28999999999999998</v>
      </c>
      <c r="X20"/>
      <c r="Y20"/>
    </row>
    <row r="21" spans="1:25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f t="shared" si="0"/>
        <v>0.14500000000000002</v>
      </c>
      <c r="K21" s="45">
        <v>-0.51759999999999995</v>
      </c>
      <c r="L21" s="38">
        <v>0.60699999999999998</v>
      </c>
      <c r="M21" s="1">
        <v>0.752</v>
      </c>
      <c r="N21" s="13">
        <v>3.28</v>
      </c>
      <c r="O21" s="13">
        <v>4.5</v>
      </c>
      <c r="P21" s="13">
        <v>5.07</v>
      </c>
      <c r="Q21" s="13">
        <f t="shared" si="1"/>
        <v>4.2833333333333332</v>
      </c>
      <c r="R21" s="13">
        <f t="shared" si="2"/>
        <v>3.8899999999999997</v>
      </c>
      <c r="S21" s="15">
        <v>78</v>
      </c>
      <c r="T21" s="38">
        <v>0.76800000000000002</v>
      </c>
      <c r="U21" s="38">
        <v>0.26</v>
      </c>
      <c r="V21" s="15">
        <v>27</v>
      </c>
      <c r="W21" s="13">
        <v>0.28000000000000003</v>
      </c>
      <c r="X21"/>
      <c r="Y21"/>
    </row>
    <row r="22" spans="1:25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f t="shared" si="0"/>
        <v>0</v>
      </c>
      <c r="K22" s="45">
        <v>2.2656000000000001</v>
      </c>
      <c r="L22" s="38">
        <v>0</v>
      </c>
      <c r="M22" s="1">
        <v>0.64300000000000002</v>
      </c>
      <c r="N22" s="13">
        <v>2.13</v>
      </c>
      <c r="O22" s="13">
        <v>2.44</v>
      </c>
      <c r="P22" s="13">
        <v>3.1</v>
      </c>
      <c r="Q22" s="13">
        <f t="shared" si="1"/>
        <v>2.5566666666666666</v>
      </c>
      <c r="R22" s="13">
        <f t="shared" si="2"/>
        <v>2.2850000000000001</v>
      </c>
      <c r="S22" s="15">
        <v>101</v>
      </c>
      <c r="T22" s="38">
        <v>0.77200000000000002</v>
      </c>
      <c r="U22" s="38">
        <v>0.25600000000000001</v>
      </c>
      <c r="V22" s="15">
        <v>252</v>
      </c>
      <c r="W22" s="13">
        <v>0.22</v>
      </c>
      <c r="X22"/>
      <c r="Y22"/>
    </row>
    <row r="23" spans="1:25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f t="shared" si="0"/>
        <v>0</v>
      </c>
      <c r="K23" s="45">
        <v>-0.55740000000000001</v>
      </c>
      <c r="L23" s="38">
        <v>0</v>
      </c>
      <c r="M23" s="1">
        <v>0.67300000000000004</v>
      </c>
      <c r="N23" s="13">
        <v>2.83</v>
      </c>
      <c r="O23" s="13">
        <v>2.96</v>
      </c>
      <c r="P23" s="13">
        <v>3.43</v>
      </c>
      <c r="Q23" s="13">
        <f t="shared" si="1"/>
        <v>3.0733333333333337</v>
      </c>
      <c r="R23" s="13">
        <f t="shared" si="2"/>
        <v>2.895</v>
      </c>
      <c r="S23" s="15">
        <v>86</v>
      </c>
      <c r="T23" s="38">
        <v>0.751</v>
      </c>
      <c r="U23" s="38">
        <v>0.25600000000000001</v>
      </c>
      <c r="V23" s="15">
        <v>151</v>
      </c>
      <c r="W23" s="13">
        <v>0.24</v>
      </c>
      <c r="X23"/>
      <c r="Y23"/>
    </row>
    <row r="24" spans="1:25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f t="shared" si="0"/>
        <v>-1.8000000000000016E-2</v>
      </c>
      <c r="K24" s="45">
        <v>-0.30709999999999998</v>
      </c>
      <c r="L24" s="38">
        <v>0.67</v>
      </c>
      <c r="M24" s="1">
        <v>0.65200000000000002</v>
      </c>
      <c r="N24" s="13">
        <v>1.69</v>
      </c>
      <c r="O24" s="13">
        <v>3.39</v>
      </c>
      <c r="P24" s="13">
        <v>3.48</v>
      </c>
      <c r="Q24" s="13">
        <f t="shared" si="1"/>
        <v>2.8533333333333335</v>
      </c>
      <c r="R24" s="13">
        <f t="shared" si="2"/>
        <v>2.54</v>
      </c>
      <c r="S24" s="15">
        <v>80</v>
      </c>
      <c r="T24" s="38">
        <v>0.72799999999999998</v>
      </c>
      <c r="U24" s="38">
        <v>0.249</v>
      </c>
      <c r="V24" s="15">
        <v>87</v>
      </c>
      <c r="W24" s="13">
        <v>0.28999999999999998</v>
      </c>
      <c r="X24"/>
      <c r="Y24"/>
    </row>
    <row r="25" spans="1:25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f t="shared" si="0"/>
        <v>0</v>
      </c>
      <c r="K25" s="45">
        <v>-0.51160000000000005</v>
      </c>
      <c r="L25" s="38">
        <v>0</v>
      </c>
      <c r="M25" s="1">
        <v>0.68</v>
      </c>
      <c r="N25" s="13">
        <v>2.6</v>
      </c>
      <c r="O25" s="13">
        <v>3.04</v>
      </c>
      <c r="P25" s="13">
        <v>3.4</v>
      </c>
      <c r="Q25" s="13">
        <f t="shared" si="1"/>
        <v>3.0133333333333336</v>
      </c>
      <c r="R25" s="13">
        <f t="shared" si="2"/>
        <v>2.8200000000000003</v>
      </c>
      <c r="S25" s="15">
        <v>90</v>
      </c>
      <c r="T25" s="38">
        <v>0.73299999999999998</v>
      </c>
      <c r="U25" s="38">
        <v>0.246</v>
      </c>
      <c r="V25" s="15">
        <v>54</v>
      </c>
      <c r="W25" s="13">
        <v>0.25</v>
      </c>
      <c r="X25"/>
      <c r="Y25"/>
    </row>
    <row r="26" spans="1:25">
      <c r="A26" s="78">
        <v>2016</v>
      </c>
      <c r="B26" s="78">
        <v>5</v>
      </c>
      <c r="C26" s="78" t="s">
        <v>184</v>
      </c>
      <c r="D26" s="78" t="s">
        <v>200</v>
      </c>
      <c r="E26" s="79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f t="shared" si="0"/>
        <v>0</v>
      </c>
      <c r="K26" s="45">
        <v>-0.43109999999999998</v>
      </c>
      <c r="L26" s="38">
        <v>0</v>
      </c>
      <c r="M26" s="1">
        <v>0.68500000000000005</v>
      </c>
      <c r="N26" s="13">
        <v>2.74</v>
      </c>
      <c r="O26" s="13">
        <v>2.79</v>
      </c>
      <c r="P26" s="13">
        <v>3.81</v>
      </c>
      <c r="Q26" s="13">
        <f t="shared" si="1"/>
        <v>3.1133333333333333</v>
      </c>
      <c r="R26" s="13">
        <f t="shared" si="2"/>
        <v>2.7650000000000001</v>
      </c>
      <c r="S26" s="15">
        <v>72</v>
      </c>
      <c r="T26" s="38">
        <v>0.72799999999999998</v>
      </c>
      <c r="U26" s="38">
        <v>0.25800000000000001</v>
      </c>
      <c r="V26" s="58">
        <v>84</v>
      </c>
      <c r="W26" s="13">
        <v>0.33</v>
      </c>
      <c r="X26"/>
      <c r="Y26"/>
    </row>
    <row r="27" spans="1:25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f t="shared" si="0"/>
        <v>0</v>
      </c>
      <c r="K27" s="45">
        <v>-1.5463</v>
      </c>
      <c r="L27" s="38">
        <v>0</v>
      </c>
      <c r="M27" s="1">
        <v>0.747</v>
      </c>
      <c r="N27" s="13">
        <v>3.32</v>
      </c>
      <c r="O27" s="13">
        <v>3.41</v>
      </c>
      <c r="P27" s="13">
        <v>3.71</v>
      </c>
      <c r="Q27" s="13">
        <f t="shared" si="1"/>
        <v>3.4800000000000004</v>
      </c>
      <c r="R27" s="13">
        <f t="shared" si="2"/>
        <v>3.3650000000000002</v>
      </c>
      <c r="S27" s="15">
        <v>97</v>
      </c>
      <c r="T27" s="38">
        <v>0.755</v>
      </c>
      <c r="U27" s="38">
        <v>0.26200000000000001</v>
      </c>
      <c r="V27" s="15">
        <v>8</v>
      </c>
      <c r="W27" s="13">
        <v>0.28999999999999998</v>
      </c>
      <c r="X27"/>
      <c r="Y27"/>
    </row>
    <row r="28" spans="1:25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f t="shared" si="0"/>
        <v>-6.4999999999999947E-2</v>
      </c>
      <c r="K28" s="45">
        <v>0.62150000000000005</v>
      </c>
      <c r="L28" s="38">
        <v>0.75</v>
      </c>
      <c r="M28" s="1">
        <v>0.68500000000000005</v>
      </c>
      <c r="N28" s="13">
        <v>3.14</v>
      </c>
      <c r="O28" s="13">
        <v>3.32</v>
      </c>
      <c r="P28" s="13">
        <v>4.26</v>
      </c>
      <c r="Q28" s="13">
        <f t="shared" si="1"/>
        <v>3.5733333333333328</v>
      </c>
      <c r="R28" s="13">
        <f t="shared" si="2"/>
        <v>3.23</v>
      </c>
      <c r="S28" s="15">
        <v>89</v>
      </c>
      <c r="T28" s="38">
        <v>0.75900000000000001</v>
      </c>
      <c r="U28" s="38">
        <v>0.26200000000000001</v>
      </c>
      <c r="V28" s="15">
        <v>101</v>
      </c>
      <c r="W28" s="13">
        <v>0.39</v>
      </c>
      <c r="X28"/>
      <c r="Y28"/>
    </row>
    <row r="29" spans="1:25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f t="shared" si="0"/>
        <v>4.3000000000000038E-2</v>
      </c>
      <c r="K29" s="45">
        <v>-1.5202</v>
      </c>
      <c r="L29" s="38">
        <v>0.63800000000000001</v>
      </c>
      <c r="M29" s="1">
        <v>0.68100000000000005</v>
      </c>
      <c r="N29" s="13">
        <v>3.15</v>
      </c>
      <c r="O29" s="13">
        <v>3.33</v>
      </c>
      <c r="P29" s="13">
        <v>3.99</v>
      </c>
      <c r="Q29" s="13">
        <f t="shared" si="1"/>
        <v>3.49</v>
      </c>
      <c r="R29" s="13">
        <f t="shared" si="2"/>
        <v>3.24</v>
      </c>
      <c r="S29" s="15">
        <v>75</v>
      </c>
      <c r="T29" s="38">
        <v>0.81</v>
      </c>
      <c r="U29" s="38">
        <v>0.28199999999999997</v>
      </c>
      <c r="V29" s="15">
        <v>184</v>
      </c>
      <c r="W29" s="13">
        <v>0.36</v>
      </c>
      <c r="X29"/>
      <c r="Y29"/>
    </row>
    <row r="30" spans="1:25">
      <c r="A30" s="78">
        <v>2016</v>
      </c>
      <c r="B30" s="78">
        <v>4</v>
      </c>
      <c r="C30" s="78" t="s">
        <v>185</v>
      </c>
      <c r="D30" s="78" t="s">
        <v>202</v>
      </c>
      <c r="E30" s="79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f t="shared" si="0"/>
        <v>0</v>
      </c>
      <c r="K30" s="45">
        <v>0.42659999999999998</v>
      </c>
      <c r="L30" s="38">
        <v>0</v>
      </c>
      <c r="M30" s="1">
        <v>0.73399999999999999</v>
      </c>
      <c r="N30" s="13">
        <v>3</v>
      </c>
      <c r="O30" s="13">
        <v>3.18</v>
      </c>
      <c r="P30" s="13">
        <v>3.48</v>
      </c>
      <c r="Q30" s="13">
        <f t="shared" si="1"/>
        <v>3.22</v>
      </c>
      <c r="R30" s="13">
        <f t="shared" si="2"/>
        <v>3.09</v>
      </c>
      <c r="S30" s="15">
        <v>88</v>
      </c>
      <c r="T30" s="38">
        <v>0.755</v>
      </c>
      <c r="U30" s="38">
        <v>0.248</v>
      </c>
      <c r="V30" s="15">
        <v>93</v>
      </c>
      <c r="W30" s="13">
        <v>0.19</v>
      </c>
      <c r="X30"/>
      <c r="Y30"/>
    </row>
    <row r="31" spans="1:25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f t="shared" si="0"/>
        <v>-0.30999999999999994</v>
      </c>
      <c r="K31" s="45">
        <v>-0.43819999999999998</v>
      </c>
      <c r="L31" s="38">
        <v>1.0109999999999999</v>
      </c>
      <c r="M31" s="1">
        <v>0.70099999999999996</v>
      </c>
      <c r="N31" s="13">
        <v>3.61</v>
      </c>
      <c r="O31" s="13">
        <v>3.77</v>
      </c>
      <c r="P31" s="13">
        <v>5.27</v>
      </c>
      <c r="Q31" s="13">
        <f t="shared" si="1"/>
        <v>4.2166666666666659</v>
      </c>
      <c r="R31" s="13">
        <f t="shared" si="2"/>
        <v>3.69</v>
      </c>
      <c r="S31" s="15">
        <v>80</v>
      </c>
      <c r="T31" s="38">
        <v>0.76</v>
      </c>
      <c r="U31" s="38">
        <v>0.25600000000000001</v>
      </c>
      <c r="V31" s="15">
        <v>29</v>
      </c>
      <c r="W31" s="13">
        <v>0.35</v>
      </c>
      <c r="X31"/>
      <c r="Y31"/>
    </row>
    <row r="32" spans="1:25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f t="shared" si="0"/>
        <v>-8.8999999999999968E-2</v>
      </c>
      <c r="K32" s="45">
        <v>-0.96799999999999997</v>
      </c>
      <c r="L32" s="38">
        <v>0.76200000000000001</v>
      </c>
      <c r="M32" s="1">
        <v>0.67300000000000004</v>
      </c>
      <c r="N32" s="13">
        <v>2.4300000000000002</v>
      </c>
      <c r="O32" s="13">
        <v>2.77</v>
      </c>
      <c r="P32" s="13">
        <v>3.01</v>
      </c>
      <c r="Q32" s="13">
        <f t="shared" si="1"/>
        <v>2.7366666666666668</v>
      </c>
      <c r="R32" s="13">
        <f t="shared" si="2"/>
        <v>2.6</v>
      </c>
      <c r="S32" s="15">
        <v>96</v>
      </c>
      <c r="T32" s="38">
        <v>0.71599999999999997</v>
      </c>
      <c r="U32" s="38">
        <v>0.253</v>
      </c>
      <c r="V32" s="15">
        <v>122</v>
      </c>
      <c r="W32" s="13">
        <v>0.35</v>
      </c>
      <c r="X32"/>
      <c r="Y32"/>
    </row>
    <row r="33" spans="1:25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f t="shared" si="0"/>
        <v>-0.15700000000000003</v>
      </c>
      <c r="K33" s="45">
        <v>-0.52310000000000001</v>
      </c>
      <c r="L33" s="38">
        <v>0.85899999999999999</v>
      </c>
      <c r="M33" s="1">
        <v>0.70199999999999996</v>
      </c>
      <c r="N33" s="13">
        <v>1.66</v>
      </c>
      <c r="O33" s="13">
        <v>2.13</v>
      </c>
      <c r="P33" s="13">
        <v>3.62</v>
      </c>
      <c r="Q33" s="13">
        <f t="shared" si="1"/>
        <v>2.4700000000000002</v>
      </c>
      <c r="R33" s="13">
        <f t="shared" si="2"/>
        <v>1.895</v>
      </c>
      <c r="S33" s="15">
        <v>75</v>
      </c>
      <c r="T33" s="38">
        <v>0.73899999999999999</v>
      </c>
      <c r="U33" s="38">
        <v>0.25</v>
      </c>
      <c r="V33" s="15">
        <v>72</v>
      </c>
      <c r="W33" s="13">
        <v>0.33</v>
      </c>
      <c r="X33"/>
      <c r="Y33"/>
    </row>
    <row r="34" spans="1:25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f t="shared" ref="J34:J65" si="3">F34*(M34-L34)</f>
        <v>-3.9999999999999925E-2</v>
      </c>
      <c r="K34" s="45">
        <v>1.0806</v>
      </c>
      <c r="L34" s="38">
        <v>0.70799999999999996</v>
      </c>
      <c r="M34" s="1">
        <v>0.66800000000000004</v>
      </c>
      <c r="N34" s="13">
        <v>2.54</v>
      </c>
      <c r="O34" s="13">
        <v>2.71</v>
      </c>
      <c r="P34" s="13">
        <v>3.24</v>
      </c>
      <c r="Q34" s="13">
        <f t="shared" si="1"/>
        <v>2.83</v>
      </c>
      <c r="R34" s="13">
        <f t="shared" si="2"/>
        <v>2.625</v>
      </c>
      <c r="S34" s="15">
        <v>88</v>
      </c>
      <c r="T34" s="38">
        <v>0.71199999999999997</v>
      </c>
      <c r="U34" s="38">
        <v>0.24399999999999999</v>
      </c>
      <c r="V34" s="15">
        <v>70</v>
      </c>
      <c r="W34" s="13">
        <v>0.26</v>
      </c>
      <c r="X34"/>
      <c r="Y34"/>
    </row>
    <row r="35" spans="1:25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f t="shared" si="3"/>
        <v>0</v>
      </c>
      <c r="K35" s="45">
        <v>-0.52480000000000004</v>
      </c>
      <c r="L35" s="38">
        <v>0</v>
      </c>
      <c r="M35" s="1">
        <v>0.64</v>
      </c>
      <c r="N35" s="13">
        <v>1.85</v>
      </c>
      <c r="O35" s="13">
        <v>2.6</v>
      </c>
      <c r="P35" s="13">
        <v>3.18</v>
      </c>
      <c r="Q35" s="13">
        <f t="shared" si="1"/>
        <v>2.5433333333333334</v>
      </c>
      <c r="R35" s="13">
        <f t="shared" si="2"/>
        <v>2.2250000000000001</v>
      </c>
      <c r="S35" s="15">
        <v>122</v>
      </c>
      <c r="T35" s="38">
        <v>0.71899999999999997</v>
      </c>
      <c r="U35" s="38">
        <v>0.26</v>
      </c>
      <c r="V35" s="15">
        <v>101</v>
      </c>
      <c r="W35" s="13">
        <v>0.23</v>
      </c>
      <c r="X35"/>
      <c r="Y35"/>
    </row>
    <row r="36" spans="1:25">
      <c r="A36" s="78">
        <v>2015</v>
      </c>
      <c r="B36" s="78">
        <v>5</v>
      </c>
      <c r="C36" s="78" t="s">
        <v>184</v>
      </c>
      <c r="D36" s="78" t="s">
        <v>188</v>
      </c>
      <c r="E36" s="79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f t="shared" si="3"/>
        <v>0</v>
      </c>
      <c r="K36" s="45">
        <v>-0.60570000000000002</v>
      </c>
      <c r="L36" s="38">
        <v>0</v>
      </c>
      <c r="M36" s="1">
        <v>0.66900000000000004</v>
      </c>
      <c r="N36" s="13">
        <v>1.77</v>
      </c>
      <c r="O36" s="13">
        <v>3.34</v>
      </c>
      <c r="P36" s="13">
        <v>3.74</v>
      </c>
      <c r="Q36" s="13">
        <f t="shared" si="1"/>
        <v>2.9499999999999997</v>
      </c>
      <c r="R36" s="13">
        <f t="shared" si="2"/>
        <v>2.5549999999999997</v>
      </c>
      <c r="S36" s="15">
        <v>111</v>
      </c>
      <c r="T36" s="38">
        <v>0.71899999999999997</v>
      </c>
      <c r="U36" s="38">
        <v>0.24399999999999999</v>
      </c>
      <c r="V36" s="15">
        <v>81</v>
      </c>
      <c r="W36" s="13">
        <v>0.22</v>
      </c>
      <c r="X36"/>
      <c r="Y36"/>
    </row>
    <row r="37" spans="1:25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f t="shared" si="3"/>
        <v>1.6000000000000014E-2</v>
      </c>
      <c r="K37" s="45">
        <v>2.6833</v>
      </c>
      <c r="L37" s="38">
        <v>0.61299999999999999</v>
      </c>
      <c r="M37" s="1">
        <v>0.629</v>
      </c>
      <c r="N37" s="13">
        <v>3.06</v>
      </c>
      <c r="O37" s="13">
        <v>3.55</v>
      </c>
      <c r="P37" s="13">
        <v>4.08</v>
      </c>
      <c r="Q37" s="13">
        <f t="shared" si="1"/>
        <v>3.563333333333333</v>
      </c>
      <c r="R37" s="13">
        <f t="shared" si="2"/>
        <v>3.3049999999999997</v>
      </c>
      <c r="S37" s="15">
        <v>88</v>
      </c>
      <c r="T37" s="38">
        <v>0.73399999999999999</v>
      </c>
      <c r="U37" s="38">
        <v>0.26900000000000002</v>
      </c>
      <c r="V37" s="15">
        <v>83</v>
      </c>
      <c r="W37" s="13">
        <v>0.32</v>
      </c>
      <c r="X37"/>
      <c r="Y37"/>
    </row>
    <row r="38" spans="1:25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f t="shared" si="3"/>
        <v>0</v>
      </c>
      <c r="K38" s="45">
        <v>-0.41220000000000001</v>
      </c>
      <c r="L38" s="38">
        <v>0</v>
      </c>
      <c r="M38" s="1">
        <v>0.66900000000000004</v>
      </c>
      <c r="N38" s="13">
        <v>2.2999999999999998</v>
      </c>
      <c r="O38" s="13">
        <v>3.13</v>
      </c>
      <c r="P38" s="13">
        <v>3.81</v>
      </c>
      <c r="Q38" s="13">
        <f t="shared" si="1"/>
        <v>3.08</v>
      </c>
      <c r="R38" s="13">
        <f t="shared" si="2"/>
        <v>2.7149999999999999</v>
      </c>
      <c r="S38" s="15">
        <v>88</v>
      </c>
      <c r="T38" s="38">
        <v>0.79700000000000004</v>
      </c>
      <c r="U38" s="38">
        <v>0.26900000000000002</v>
      </c>
      <c r="V38" s="15">
        <v>221</v>
      </c>
      <c r="W38" s="13">
        <v>0.41</v>
      </c>
      <c r="X38"/>
      <c r="Y38"/>
    </row>
    <row r="39" spans="1:25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f t="shared" si="3"/>
        <v>0.15100000000000002</v>
      </c>
      <c r="K39" s="45">
        <v>-0.57020000000000004</v>
      </c>
      <c r="L39" s="38">
        <v>0.57599999999999996</v>
      </c>
      <c r="M39" s="1">
        <v>0.72699999999999998</v>
      </c>
      <c r="N39" s="13">
        <v>3.42</v>
      </c>
      <c r="O39" s="13">
        <v>3.66</v>
      </c>
      <c r="P39" s="13">
        <v>3.96</v>
      </c>
      <c r="Q39" s="13">
        <f t="shared" si="1"/>
        <v>3.6799999999999997</v>
      </c>
      <c r="R39" s="13">
        <f t="shared" si="2"/>
        <v>3.54</v>
      </c>
      <c r="S39" s="15">
        <v>119</v>
      </c>
      <c r="T39" s="38">
        <v>0.73899999999999999</v>
      </c>
      <c r="U39" s="38">
        <v>0.25700000000000001</v>
      </c>
      <c r="V39" s="15">
        <v>18</v>
      </c>
      <c r="W39" s="13">
        <v>0.23</v>
      </c>
      <c r="X39"/>
      <c r="Y39"/>
    </row>
    <row r="40" spans="1:25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f t="shared" si="3"/>
        <v>0</v>
      </c>
      <c r="K40" s="45">
        <v>-0.57689999999999997</v>
      </c>
      <c r="L40" s="38">
        <v>0</v>
      </c>
      <c r="M40" s="1">
        <v>0.69</v>
      </c>
      <c r="N40" s="13">
        <v>2.89</v>
      </c>
      <c r="O40" s="13">
        <v>3.51</v>
      </c>
      <c r="P40" s="13">
        <v>4.2</v>
      </c>
      <c r="Q40" s="13">
        <f t="shared" si="1"/>
        <v>3.5333333333333337</v>
      </c>
      <c r="R40" s="13">
        <f t="shared" si="2"/>
        <v>3.2</v>
      </c>
      <c r="S40" s="15">
        <v>93</v>
      </c>
      <c r="T40" s="38">
        <v>0.74399999999999999</v>
      </c>
      <c r="U40" s="38">
        <v>0.251</v>
      </c>
      <c r="V40" s="15">
        <v>66</v>
      </c>
      <c r="W40" s="13">
        <v>0.34</v>
      </c>
      <c r="X40"/>
      <c r="Y40"/>
    </row>
    <row r="41" spans="1:25">
      <c r="A41" s="78">
        <v>2015</v>
      </c>
      <c r="B41" s="78">
        <v>5</v>
      </c>
      <c r="C41" s="78" t="s">
        <v>185</v>
      </c>
      <c r="D41" s="78" t="s">
        <v>192</v>
      </c>
      <c r="E41" s="79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f t="shared" si="3"/>
        <v>-0.10499999999999998</v>
      </c>
      <c r="K41" s="45">
        <v>0.31879999999999997</v>
      </c>
      <c r="L41" s="38">
        <v>0.74299999999999999</v>
      </c>
      <c r="M41" s="1">
        <v>0.63800000000000001</v>
      </c>
      <c r="N41" s="13">
        <v>2.48</v>
      </c>
      <c r="O41" s="13">
        <v>3.22</v>
      </c>
      <c r="P41" s="13">
        <v>3.89</v>
      </c>
      <c r="Q41" s="13">
        <f t="shared" si="1"/>
        <v>3.1966666666666668</v>
      </c>
      <c r="R41" s="13">
        <f t="shared" si="2"/>
        <v>2.85</v>
      </c>
      <c r="S41" s="15">
        <v>85</v>
      </c>
      <c r="T41" s="38">
        <v>0.752</v>
      </c>
      <c r="U41" s="38">
        <v>0.25</v>
      </c>
      <c r="V41" s="15">
        <v>111</v>
      </c>
      <c r="W41" s="13">
        <v>0.24</v>
      </c>
      <c r="X41"/>
      <c r="Y41"/>
    </row>
    <row r="42" spans="1:25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f t="shared" si="3"/>
        <v>4.6000000000000041E-2</v>
      </c>
      <c r="K42" s="45">
        <v>-1.0226</v>
      </c>
      <c r="L42" s="38">
        <v>0.59399999999999997</v>
      </c>
      <c r="M42" s="1">
        <v>0.64</v>
      </c>
      <c r="N42" s="13">
        <v>2.41</v>
      </c>
      <c r="O42" s="13">
        <v>2.66</v>
      </c>
      <c r="P42" s="13">
        <v>3.14</v>
      </c>
      <c r="Q42" s="13">
        <f t="shared" si="1"/>
        <v>2.7366666666666668</v>
      </c>
      <c r="R42" s="13">
        <f t="shared" si="2"/>
        <v>2.5350000000000001</v>
      </c>
      <c r="S42" s="15">
        <v>100</v>
      </c>
      <c r="T42" s="38">
        <v>0.71399999999999997</v>
      </c>
      <c r="U42" s="38">
        <v>0.253</v>
      </c>
      <c r="V42" s="15">
        <v>131</v>
      </c>
      <c r="W42" s="13">
        <v>0.38</v>
      </c>
      <c r="X42"/>
      <c r="Y42"/>
    </row>
    <row r="43" spans="1:25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f t="shared" si="3"/>
        <v>0</v>
      </c>
      <c r="K43" s="45">
        <v>-1.1140000000000001</v>
      </c>
      <c r="L43" s="38">
        <v>0</v>
      </c>
      <c r="M43" s="1">
        <v>0.67500000000000004</v>
      </c>
      <c r="N43" s="13">
        <v>1.77</v>
      </c>
      <c r="O43" s="13">
        <v>2.71</v>
      </c>
      <c r="P43" s="13">
        <v>2.88</v>
      </c>
      <c r="Q43" s="13">
        <f t="shared" si="1"/>
        <v>2.4533333333333336</v>
      </c>
      <c r="R43" s="13">
        <f t="shared" si="2"/>
        <v>2.2400000000000002</v>
      </c>
      <c r="S43" s="15">
        <v>107</v>
      </c>
      <c r="T43" s="38">
        <v>0.73799999999999999</v>
      </c>
      <c r="U43" s="38">
        <v>0.26500000000000001</v>
      </c>
      <c r="V43" s="15">
        <v>101</v>
      </c>
      <c r="W43" s="13">
        <v>0.31</v>
      </c>
      <c r="X43"/>
      <c r="Y43"/>
    </row>
    <row r="44" spans="1:25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f t="shared" si="3"/>
        <v>1.0000000000000009E-3</v>
      </c>
      <c r="K44" s="45">
        <v>-0.27179999999999999</v>
      </c>
      <c r="L44" s="38">
        <v>0.66400000000000003</v>
      </c>
      <c r="M44" s="1">
        <v>0.66500000000000004</v>
      </c>
      <c r="N44" s="13">
        <v>2.38</v>
      </c>
      <c r="O44" s="13">
        <v>2.74</v>
      </c>
      <c r="P44" s="13">
        <v>3.74</v>
      </c>
      <c r="Q44" s="13">
        <f t="shared" si="1"/>
        <v>2.9533333333333331</v>
      </c>
      <c r="R44" s="13">
        <f t="shared" si="2"/>
        <v>2.56</v>
      </c>
      <c r="S44" s="15">
        <v>88</v>
      </c>
      <c r="T44" s="38">
        <v>0.68899999999999995</v>
      </c>
      <c r="U44" s="38">
        <v>0.253</v>
      </c>
      <c r="V44" s="15">
        <v>15</v>
      </c>
      <c r="W44" s="13">
        <v>0.35</v>
      </c>
      <c r="X44"/>
      <c r="Y44"/>
    </row>
    <row r="45" spans="1:25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f t="shared" si="3"/>
        <v>0</v>
      </c>
      <c r="K45" s="45">
        <v>-0.54259999999999997</v>
      </c>
      <c r="L45" s="38">
        <v>0</v>
      </c>
      <c r="M45" s="1">
        <v>0.67500000000000004</v>
      </c>
      <c r="N45" s="13">
        <v>2.85</v>
      </c>
      <c r="O45" s="13">
        <v>3.04</v>
      </c>
      <c r="P45" s="13">
        <v>3.38</v>
      </c>
      <c r="Q45" s="13">
        <f t="shared" si="1"/>
        <v>3.09</v>
      </c>
      <c r="R45" s="13">
        <f t="shared" si="2"/>
        <v>2.9450000000000003</v>
      </c>
      <c r="S45" s="15">
        <v>109</v>
      </c>
      <c r="T45" s="38">
        <v>0.73399999999999999</v>
      </c>
      <c r="U45" s="38">
        <v>0.25900000000000001</v>
      </c>
      <c r="V45" s="15">
        <v>51</v>
      </c>
      <c r="W45" s="13">
        <v>0.31</v>
      </c>
      <c r="X45"/>
      <c r="Y45"/>
    </row>
    <row r="46" spans="1:25">
      <c r="A46" s="78">
        <v>2014</v>
      </c>
      <c r="B46" s="78">
        <v>5</v>
      </c>
      <c r="C46" s="78" t="s">
        <v>184</v>
      </c>
      <c r="D46" s="78" t="s">
        <v>200</v>
      </c>
      <c r="E46" s="79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f t="shared" si="3"/>
        <v>-0.32300000000000006</v>
      </c>
      <c r="K46" s="45">
        <v>3.4487000000000001</v>
      </c>
      <c r="L46" s="38">
        <v>0.93700000000000006</v>
      </c>
      <c r="M46" s="1">
        <v>0.61399999999999999</v>
      </c>
      <c r="N46" s="13">
        <v>2.17</v>
      </c>
      <c r="O46" s="13">
        <v>2.98</v>
      </c>
      <c r="P46" s="13">
        <v>3.57</v>
      </c>
      <c r="Q46" s="13">
        <f t="shared" si="1"/>
        <v>2.9066666666666667</v>
      </c>
      <c r="R46" s="13">
        <f t="shared" si="2"/>
        <v>2.5750000000000002</v>
      </c>
      <c r="S46" s="15">
        <v>100</v>
      </c>
      <c r="T46" s="38">
        <v>0.69899999999999995</v>
      </c>
      <c r="U46" s="38">
        <v>0.255</v>
      </c>
      <c r="V46" s="15">
        <v>51</v>
      </c>
      <c r="W46" s="13">
        <v>0.31</v>
      </c>
      <c r="X46"/>
      <c r="Y46"/>
    </row>
    <row r="47" spans="1:25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f t="shared" si="3"/>
        <v>-2.6000000000000023E-2</v>
      </c>
      <c r="K47" s="45">
        <v>-1.5723</v>
      </c>
      <c r="L47" s="38">
        <v>0.67500000000000004</v>
      </c>
      <c r="M47" s="1">
        <v>0.64900000000000002</v>
      </c>
      <c r="N47" s="13">
        <v>2.61</v>
      </c>
      <c r="O47" s="13">
        <v>3.04</v>
      </c>
      <c r="P47" s="13">
        <v>3.59</v>
      </c>
      <c r="Q47" s="13">
        <f t="shared" si="1"/>
        <v>3.08</v>
      </c>
      <c r="R47" s="13">
        <f t="shared" si="2"/>
        <v>2.8250000000000002</v>
      </c>
      <c r="S47" s="15">
        <v>83</v>
      </c>
      <c r="T47" s="38">
        <v>0.75800000000000001</v>
      </c>
      <c r="U47" s="38">
        <v>0.25900000000000001</v>
      </c>
      <c r="V47" s="15">
        <v>143</v>
      </c>
      <c r="W47" s="13">
        <v>0.27</v>
      </c>
      <c r="X47"/>
      <c r="Y47"/>
    </row>
    <row r="48" spans="1:25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f t="shared" si="3"/>
        <v>-1.0000000000000009E-3</v>
      </c>
      <c r="K48" s="45">
        <v>-0.5736</v>
      </c>
      <c r="L48" s="38">
        <v>0.64600000000000002</v>
      </c>
      <c r="M48" s="1">
        <v>0.64500000000000002</v>
      </c>
      <c r="N48" s="13">
        <v>3.23</v>
      </c>
      <c r="O48" s="13">
        <v>3.34</v>
      </c>
      <c r="P48" s="13">
        <v>3.54</v>
      </c>
      <c r="Q48" s="13">
        <f t="shared" si="1"/>
        <v>3.3699999999999997</v>
      </c>
      <c r="R48" s="13">
        <f t="shared" si="2"/>
        <v>3.2850000000000001</v>
      </c>
      <c r="S48" s="15">
        <v>87</v>
      </c>
      <c r="T48" s="38">
        <v>0.73399999999999999</v>
      </c>
      <c r="U48" s="38">
        <v>0.25600000000000001</v>
      </c>
      <c r="V48" s="15">
        <v>112</v>
      </c>
      <c r="W48" s="13">
        <v>0.28000000000000003</v>
      </c>
      <c r="X48"/>
      <c r="Y48"/>
    </row>
    <row r="49" spans="1:25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f t="shared" si="3"/>
        <v>0.22199999999999998</v>
      </c>
      <c r="K49" s="45">
        <v>-1.4944999999999999</v>
      </c>
      <c r="L49" s="38">
        <v>0.53</v>
      </c>
      <c r="M49" s="1">
        <v>0.752</v>
      </c>
      <c r="N49" s="13">
        <v>3.15</v>
      </c>
      <c r="O49" s="13">
        <v>3.43</v>
      </c>
      <c r="P49" s="13">
        <v>3.59</v>
      </c>
      <c r="Q49" s="13">
        <f t="shared" si="1"/>
        <v>3.39</v>
      </c>
      <c r="R49" s="13">
        <f t="shared" si="2"/>
        <v>3.29</v>
      </c>
      <c r="S49" s="15">
        <v>101</v>
      </c>
      <c r="T49" s="38">
        <v>0.75700000000000001</v>
      </c>
      <c r="U49" s="38">
        <v>0.27700000000000002</v>
      </c>
      <c r="V49" s="15">
        <v>52</v>
      </c>
      <c r="W49" s="13">
        <v>0.31</v>
      </c>
      <c r="X49"/>
      <c r="Y49"/>
    </row>
    <row r="50" spans="1:25">
      <c r="A50" s="78">
        <v>2014</v>
      </c>
      <c r="B50" s="78">
        <v>4</v>
      </c>
      <c r="C50" s="78" t="s">
        <v>185</v>
      </c>
      <c r="D50" s="78" t="s">
        <v>211</v>
      </c>
      <c r="E50" s="79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f t="shared" si="3"/>
        <v>-5.0000000000000044E-3</v>
      </c>
      <c r="K50" s="45">
        <v>3.5670999999999999</v>
      </c>
      <c r="L50" s="38">
        <v>0.65600000000000003</v>
      </c>
      <c r="M50" s="1">
        <v>0.65100000000000002</v>
      </c>
      <c r="N50" s="13">
        <v>3.2</v>
      </c>
      <c r="O50" s="13">
        <v>3.21</v>
      </c>
      <c r="P50" s="13">
        <v>3.71</v>
      </c>
      <c r="Q50" s="13">
        <f t="shared" si="1"/>
        <v>3.3733333333333335</v>
      </c>
      <c r="R50" s="13">
        <f t="shared" si="2"/>
        <v>3.2050000000000001</v>
      </c>
      <c r="S50" s="15">
        <v>104</v>
      </c>
      <c r="T50" s="38">
        <v>0.69</v>
      </c>
      <c r="U50" s="38">
        <v>0.26300000000000001</v>
      </c>
      <c r="V50" s="15">
        <v>27</v>
      </c>
      <c r="W50" s="13">
        <v>0.3</v>
      </c>
      <c r="X50"/>
      <c r="Y50"/>
    </row>
    <row r="51" spans="1:25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f t="shared" si="3"/>
        <v>-4.500000000000004E-2</v>
      </c>
      <c r="K51" s="45">
        <v>-0.45450000000000002</v>
      </c>
      <c r="L51" s="38">
        <v>0.65400000000000003</v>
      </c>
      <c r="M51" s="1">
        <v>0.60899999999999999</v>
      </c>
      <c r="N51" s="13">
        <v>3.08</v>
      </c>
      <c r="O51" s="13">
        <v>3.14</v>
      </c>
      <c r="P51" s="13">
        <v>3.45</v>
      </c>
      <c r="Q51" s="13">
        <f t="shared" si="1"/>
        <v>3.223333333333334</v>
      </c>
      <c r="R51" s="13">
        <f t="shared" si="2"/>
        <v>3.1100000000000003</v>
      </c>
      <c r="S51" s="15">
        <v>111</v>
      </c>
      <c r="T51" s="38">
        <v>0.7</v>
      </c>
      <c r="U51" s="38">
        <v>0.24399999999999999</v>
      </c>
      <c r="V51" s="15">
        <v>157</v>
      </c>
      <c r="W51" s="13">
        <v>0.22</v>
      </c>
      <c r="X51"/>
      <c r="Y51"/>
    </row>
    <row r="52" spans="1:25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f t="shared" si="3"/>
        <v>-0.18099999999999994</v>
      </c>
      <c r="K52" s="45">
        <v>0.5111</v>
      </c>
      <c r="L52" s="38">
        <v>0.85699999999999998</v>
      </c>
      <c r="M52" s="1">
        <v>0.67600000000000005</v>
      </c>
      <c r="N52" s="13">
        <v>2.94</v>
      </c>
      <c r="O52" s="13">
        <v>3.97</v>
      </c>
      <c r="P52" s="13">
        <v>4.63</v>
      </c>
      <c r="Q52" s="13">
        <f t="shared" si="1"/>
        <v>3.8466666666666662</v>
      </c>
      <c r="R52" s="13">
        <f t="shared" si="2"/>
        <v>3.4550000000000001</v>
      </c>
      <c r="S52" s="15">
        <v>75</v>
      </c>
      <c r="T52" s="38">
        <v>0.73299999999999998</v>
      </c>
      <c r="U52" s="38">
        <v>0.26900000000000002</v>
      </c>
      <c r="V52" s="15">
        <v>187</v>
      </c>
      <c r="W52" s="13">
        <v>0.4</v>
      </c>
      <c r="X52"/>
      <c r="Y52"/>
    </row>
    <row r="53" spans="1:25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f t="shared" si="3"/>
        <v>0</v>
      </c>
      <c r="K53" s="45">
        <v>-0.94220000000000004</v>
      </c>
      <c r="L53" s="38">
        <v>0</v>
      </c>
      <c r="M53" s="1">
        <v>0.60699999999999998</v>
      </c>
      <c r="N53" s="13">
        <v>3.11</v>
      </c>
      <c r="O53" s="13">
        <v>3.2</v>
      </c>
      <c r="P53" s="13">
        <v>3.21</v>
      </c>
      <c r="Q53" s="13">
        <f t="shared" si="1"/>
        <v>3.1733333333333333</v>
      </c>
      <c r="R53" s="13">
        <f t="shared" si="2"/>
        <v>3.1550000000000002</v>
      </c>
      <c r="S53" s="15">
        <v>85</v>
      </c>
      <c r="T53" s="38">
        <v>0.72299999999999998</v>
      </c>
      <c r="U53" s="38">
        <v>0.249</v>
      </c>
      <c r="V53" s="15">
        <v>140</v>
      </c>
      <c r="W53" s="13">
        <v>0.28999999999999998</v>
      </c>
      <c r="X53"/>
      <c r="Y53"/>
    </row>
    <row r="54" spans="1:25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f t="shared" si="3"/>
        <v>-3.3999999999999919E-2</v>
      </c>
      <c r="K54" s="45">
        <v>-9.2799999999999994E-2</v>
      </c>
      <c r="L54" s="38">
        <v>0.70199999999999996</v>
      </c>
      <c r="M54" s="1">
        <v>0.66800000000000004</v>
      </c>
      <c r="N54" s="13">
        <v>1.83</v>
      </c>
      <c r="O54" s="13">
        <v>2.63</v>
      </c>
      <c r="P54" s="13">
        <v>3</v>
      </c>
      <c r="Q54" s="13">
        <f t="shared" si="1"/>
        <v>2.4866666666666668</v>
      </c>
      <c r="R54" s="13">
        <f t="shared" si="2"/>
        <v>2.23</v>
      </c>
      <c r="S54" s="15">
        <v>109</v>
      </c>
      <c r="T54" s="38">
        <v>0.72199999999999998</v>
      </c>
      <c r="U54" s="38">
        <v>0.26400000000000001</v>
      </c>
      <c r="V54" s="15">
        <v>67</v>
      </c>
      <c r="W54" s="13">
        <v>0.39</v>
      </c>
      <c r="X54"/>
      <c r="Y54"/>
    </row>
    <row r="55" spans="1:25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f t="shared" si="3"/>
        <v>0</v>
      </c>
      <c r="K55" s="45">
        <v>-3.2000000000000001E-2</v>
      </c>
      <c r="L55" s="38">
        <v>0</v>
      </c>
      <c r="M55" s="1">
        <v>0.621</v>
      </c>
      <c r="N55" s="13">
        <v>3.02</v>
      </c>
      <c r="O55" s="13">
        <v>3.22</v>
      </c>
      <c r="P55" s="13">
        <v>3.26</v>
      </c>
      <c r="Q55" s="13">
        <f t="shared" si="1"/>
        <v>3.1666666666666665</v>
      </c>
      <c r="R55" s="13">
        <f t="shared" si="2"/>
        <v>3.12</v>
      </c>
      <c r="S55" s="15">
        <v>106</v>
      </c>
      <c r="T55" s="38">
        <v>0.70899999999999996</v>
      </c>
      <c r="U55" s="38">
        <v>0.245</v>
      </c>
      <c r="V55" s="15">
        <v>57</v>
      </c>
      <c r="W55" s="13">
        <v>0.31</v>
      </c>
      <c r="X55"/>
      <c r="Y55"/>
    </row>
    <row r="56" spans="1:25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f t="shared" si="3"/>
        <v>0</v>
      </c>
      <c r="K56" s="45">
        <v>-0.44940000000000002</v>
      </c>
      <c r="L56" s="38">
        <v>0</v>
      </c>
      <c r="M56" s="1">
        <v>0.66</v>
      </c>
      <c r="N56" s="13">
        <v>2.82</v>
      </c>
      <c r="O56" s="13">
        <v>2.92</v>
      </c>
      <c r="P56" s="13">
        <v>3.16</v>
      </c>
      <c r="Q56" s="13">
        <f t="shared" si="1"/>
        <v>2.9666666666666668</v>
      </c>
      <c r="R56" s="13">
        <f t="shared" si="2"/>
        <v>2.87</v>
      </c>
      <c r="S56" s="15">
        <v>76</v>
      </c>
      <c r="T56" s="38">
        <v>0.71799999999999997</v>
      </c>
      <c r="U56" s="38">
        <v>0.249</v>
      </c>
      <c r="V56" s="15">
        <v>109</v>
      </c>
      <c r="W56" s="13">
        <v>0.33</v>
      </c>
      <c r="X56"/>
      <c r="Y56"/>
    </row>
    <row r="57" spans="1:25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f t="shared" si="3"/>
        <v>-9.3000000000000083E-2</v>
      </c>
      <c r="K57" s="45">
        <v>2.9075000000000002</v>
      </c>
      <c r="L57" s="38">
        <v>0.80300000000000005</v>
      </c>
      <c r="M57" s="1">
        <v>0.71</v>
      </c>
      <c r="N57" s="13">
        <v>1.74</v>
      </c>
      <c r="O57" s="13">
        <v>3.52</v>
      </c>
      <c r="P57" s="13">
        <v>3.75</v>
      </c>
      <c r="Q57" s="13">
        <f t="shared" si="1"/>
        <v>3.0033333333333334</v>
      </c>
      <c r="R57" s="13">
        <f t="shared" si="2"/>
        <v>2.63</v>
      </c>
      <c r="S57" s="15">
        <v>80</v>
      </c>
      <c r="T57" s="38">
        <v>0.75900000000000001</v>
      </c>
      <c r="U57" s="38">
        <v>0.27700000000000002</v>
      </c>
      <c r="V57" s="15">
        <v>197</v>
      </c>
      <c r="W57" s="13">
        <v>0.24</v>
      </c>
      <c r="X57"/>
      <c r="Y57"/>
    </row>
    <row r="58" spans="1:25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f t="shared" si="3"/>
        <v>0</v>
      </c>
      <c r="K58" s="45">
        <v>-0.57620000000000005</v>
      </c>
      <c r="L58" s="38">
        <v>0</v>
      </c>
      <c r="M58" s="1">
        <v>0.65700000000000003</v>
      </c>
      <c r="N58" s="13">
        <v>2.65</v>
      </c>
      <c r="O58" s="13">
        <v>3.83</v>
      </c>
      <c r="P58" s="13">
        <v>3.96</v>
      </c>
      <c r="Q58" s="13">
        <f t="shared" si="1"/>
        <v>3.4800000000000004</v>
      </c>
      <c r="R58" s="13">
        <f t="shared" si="2"/>
        <v>3.24</v>
      </c>
      <c r="S58" s="15">
        <v>97</v>
      </c>
      <c r="T58" s="38">
        <v>0.745</v>
      </c>
      <c r="U58" s="38">
        <v>0.254</v>
      </c>
      <c r="V58" s="15">
        <v>142</v>
      </c>
      <c r="W58" s="13">
        <v>0.24</v>
      </c>
      <c r="X58"/>
      <c r="Y58"/>
    </row>
    <row r="59" spans="1:25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f t="shared" si="3"/>
        <v>5.3999999999999937E-2</v>
      </c>
      <c r="K59" s="45">
        <v>-0.39389999999999997</v>
      </c>
      <c r="L59" s="38">
        <v>0.65500000000000003</v>
      </c>
      <c r="M59" s="1">
        <v>0.70899999999999996</v>
      </c>
      <c r="N59" s="13">
        <v>2.57</v>
      </c>
      <c r="O59" s="13">
        <v>2.9</v>
      </c>
      <c r="P59" s="13">
        <v>3.46</v>
      </c>
      <c r="Q59" s="13">
        <f t="shared" si="1"/>
        <v>2.9766666666666666</v>
      </c>
      <c r="R59" s="13">
        <f t="shared" si="2"/>
        <v>2.7349999999999999</v>
      </c>
      <c r="S59" s="15">
        <v>76</v>
      </c>
      <c r="T59" s="38">
        <v>0.78</v>
      </c>
      <c r="U59" s="38">
        <v>0.28299999999999997</v>
      </c>
      <c r="V59" s="15">
        <v>172</v>
      </c>
      <c r="W59" s="13">
        <v>0.18</v>
      </c>
      <c r="X59"/>
      <c r="Y59"/>
    </row>
    <row r="60" spans="1:25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f t="shared" si="3"/>
        <v>0.16799999999999993</v>
      </c>
      <c r="K60" s="45">
        <v>-0.55740000000000001</v>
      </c>
      <c r="L60" s="38">
        <v>0.52200000000000002</v>
      </c>
      <c r="M60" s="1">
        <v>0.69</v>
      </c>
      <c r="N60" s="13">
        <v>3.3</v>
      </c>
      <c r="O60" s="13">
        <v>3.75</v>
      </c>
      <c r="P60" s="13">
        <v>3.85</v>
      </c>
      <c r="Q60" s="13">
        <f t="shared" si="1"/>
        <v>3.6333333333333333</v>
      </c>
      <c r="R60" s="13">
        <f t="shared" si="2"/>
        <v>3.5249999999999999</v>
      </c>
      <c r="S60" s="15">
        <v>98</v>
      </c>
      <c r="T60" s="38">
        <v>0.73699999999999999</v>
      </c>
      <c r="U60" s="38">
        <v>0.255</v>
      </c>
      <c r="V60" s="15">
        <v>83</v>
      </c>
      <c r="W60" s="13">
        <v>0.27</v>
      </c>
      <c r="X60"/>
      <c r="Y60"/>
    </row>
    <row r="61" spans="1:25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f t="shared" si="3"/>
        <v>2.300000000000002E-2</v>
      </c>
      <c r="K61" s="45">
        <v>-0.40160000000000001</v>
      </c>
      <c r="L61" s="38">
        <v>0.622</v>
      </c>
      <c r="M61" s="1">
        <v>0.64500000000000002</v>
      </c>
      <c r="N61" s="13">
        <v>2.76</v>
      </c>
      <c r="O61" s="13">
        <v>3.29</v>
      </c>
      <c r="P61" s="13">
        <v>3.33</v>
      </c>
      <c r="Q61" s="13">
        <f t="shared" si="1"/>
        <v>3.1266666666666665</v>
      </c>
      <c r="R61" s="13">
        <f t="shared" si="2"/>
        <v>3.0249999999999999</v>
      </c>
      <c r="S61" s="15">
        <v>59</v>
      </c>
      <c r="T61" s="38">
        <v>0.73699999999999999</v>
      </c>
      <c r="U61" s="38">
        <v>0.25700000000000001</v>
      </c>
      <c r="V61" s="15">
        <v>54</v>
      </c>
      <c r="W61" s="13">
        <v>0.22</v>
      </c>
      <c r="X61"/>
      <c r="Y61"/>
    </row>
    <row r="62" spans="1:25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f t="shared" si="3"/>
        <v>0</v>
      </c>
      <c r="K62" s="45">
        <v>-0.68410000000000004</v>
      </c>
      <c r="L62" s="38">
        <v>0</v>
      </c>
      <c r="M62" s="1">
        <v>0.67400000000000004</v>
      </c>
      <c r="N62" s="13">
        <v>2.89</v>
      </c>
      <c r="O62" s="13">
        <v>2.94</v>
      </c>
      <c r="P62" s="13">
        <v>2.16</v>
      </c>
      <c r="Q62" s="13">
        <f t="shared" si="1"/>
        <v>2.6633333333333336</v>
      </c>
      <c r="R62" s="13">
        <f t="shared" si="2"/>
        <v>2.915</v>
      </c>
      <c r="S62" s="15">
        <v>94</v>
      </c>
      <c r="T62" s="38">
        <v>0.75</v>
      </c>
      <c r="U62" s="38">
        <v>0.26100000000000001</v>
      </c>
      <c r="V62" s="15">
        <v>137</v>
      </c>
      <c r="W62" s="13">
        <v>0.17</v>
      </c>
      <c r="X62"/>
      <c r="Y62"/>
    </row>
    <row r="63" spans="1:25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f t="shared" si="3"/>
        <v>0</v>
      </c>
      <c r="K63" s="45">
        <v>-0.53159999999999996</v>
      </c>
      <c r="L63" s="38">
        <v>0</v>
      </c>
      <c r="M63" s="1">
        <v>0.63900000000000001</v>
      </c>
      <c r="N63" s="13">
        <v>2.78</v>
      </c>
      <c r="O63" s="13">
        <v>3.48</v>
      </c>
      <c r="P63" s="13">
        <v>3.68</v>
      </c>
      <c r="Q63" s="13">
        <f t="shared" si="1"/>
        <v>3.313333333333333</v>
      </c>
      <c r="R63" s="13">
        <f t="shared" si="2"/>
        <v>3.13</v>
      </c>
      <c r="S63" s="15">
        <v>89</v>
      </c>
      <c r="T63" s="38">
        <v>0.72599999999999998</v>
      </c>
      <c r="U63" s="38">
        <v>0.251</v>
      </c>
      <c r="V63" s="15">
        <v>81</v>
      </c>
      <c r="W63" s="13">
        <v>0.36</v>
      </c>
      <c r="X63"/>
      <c r="Y63"/>
    </row>
    <row r="64" spans="1:25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f t="shared" si="3"/>
        <v>-0.10499999999999998</v>
      </c>
      <c r="K64" s="45">
        <v>2.7256999999999998</v>
      </c>
      <c r="L64" s="38">
        <v>0.81599999999999995</v>
      </c>
      <c r="M64" s="1">
        <v>0.71099999999999997</v>
      </c>
      <c r="N64" s="13">
        <v>2.79</v>
      </c>
      <c r="O64" s="13">
        <v>3.37</v>
      </c>
      <c r="P64" s="13">
        <v>3.37</v>
      </c>
      <c r="Q64" s="13">
        <f t="shared" si="1"/>
        <v>3.1766666666666672</v>
      </c>
      <c r="R64" s="13">
        <f t="shared" si="2"/>
        <v>3.08</v>
      </c>
      <c r="S64" s="15">
        <v>115</v>
      </c>
      <c r="T64" s="38">
        <v>0.72399999999999998</v>
      </c>
      <c r="U64" s="38">
        <v>0.26900000000000002</v>
      </c>
      <c r="V64" s="15">
        <v>69</v>
      </c>
      <c r="W64" s="13">
        <v>0.28999999999999998</v>
      </c>
      <c r="X64"/>
      <c r="Y64"/>
    </row>
    <row r="65" spans="1:25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f t="shared" si="3"/>
        <v>0</v>
      </c>
      <c r="K65" s="45">
        <v>-0.55810000000000004</v>
      </c>
      <c r="L65" s="38">
        <v>0</v>
      </c>
      <c r="M65" s="1">
        <v>0.64700000000000002</v>
      </c>
      <c r="N65" s="13">
        <v>3.54</v>
      </c>
      <c r="O65" s="13">
        <v>3.62</v>
      </c>
      <c r="P65" s="13">
        <v>4.12</v>
      </c>
      <c r="Q65" s="13">
        <f t="shared" si="1"/>
        <v>3.7600000000000002</v>
      </c>
      <c r="R65" s="13">
        <f t="shared" si="2"/>
        <v>3.58</v>
      </c>
      <c r="S65" s="15">
        <v>86</v>
      </c>
      <c r="T65" s="38">
        <v>0.70899999999999996</v>
      </c>
      <c r="U65" s="38">
        <v>0.247</v>
      </c>
      <c r="V65" s="15">
        <v>100</v>
      </c>
      <c r="W65" s="13">
        <v>0.28000000000000003</v>
      </c>
      <c r="X65"/>
      <c r="Y65"/>
    </row>
    <row r="66" spans="1:25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f t="shared" ref="J66:J95" si="4">F66*(M66-L66)</f>
        <v>-2.8000000000000025E-2</v>
      </c>
      <c r="K66" s="45">
        <v>0.96250000000000002</v>
      </c>
      <c r="L66" s="38">
        <v>0.72</v>
      </c>
      <c r="M66" s="1">
        <v>0.69199999999999995</v>
      </c>
      <c r="N66" s="13">
        <v>2.86</v>
      </c>
      <c r="O66" s="13">
        <v>3.78</v>
      </c>
      <c r="P66" s="13">
        <v>3.92</v>
      </c>
      <c r="Q66" s="13">
        <f t="shared" si="1"/>
        <v>3.5199999999999996</v>
      </c>
      <c r="R66" s="13">
        <f t="shared" si="2"/>
        <v>3.32</v>
      </c>
      <c r="S66" s="15">
        <v>107</v>
      </c>
      <c r="T66" s="38">
        <v>0.75900000000000001</v>
      </c>
      <c r="U66" s="38">
        <v>0.27100000000000002</v>
      </c>
      <c r="V66" s="15">
        <v>117</v>
      </c>
      <c r="W66" s="13">
        <v>0.43</v>
      </c>
      <c r="X66"/>
      <c r="Y66"/>
    </row>
    <row r="67" spans="1:25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f t="shared" si="4"/>
        <v>0</v>
      </c>
      <c r="K67" s="45">
        <v>-1.5760000000000001</v>
      </c>
      <c r="L67" s="38">
        <v>0</v>
      </c>
      <c r="M67" s="1">
        <v>0.69199999999999995</v>
      </c>
      <c r="N67" s="13">
        <v>2.87</v>
      </c>
      <c r="O67" s="13">
        <v>3.32</v>
      </c>
      <c r="P67" s="13">
        <v>3.38</v>
      </c>
      <c r="Q67" s="13">
        <f t="shared" ref="Q67:Q95" si="5">AVERAGE(N67:P67)</f>
        <v>3.19</v>
      </c>
      <c r="R67" s="13">
        <f t="shared" ref="R67:R95" si="6">AVERAGE(N67:O67)</f>
        <v>3.0949999999999998</v>
      </c>
      <c r="S67" s="15">
        <v>75</v>
      </c>
      <c r="T67" s="38">
        <v>0.79</v>
      </c>
      <c r="U67" s="38">
        <v>0.26500000000000001</v>
      </c>
      <c r="V67" s="15">
        <v>136</v>
      </c>
      <c r="W67" s="13">
        <v>0.24</v>
      </c>
      <c r="X67"/>
      <c r="Y67"/>
    </row>
    <row r="68" spans="1:25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f t="shared" si="4"/>
        <v>0</v>
      </c>
      <c r="K68" s="45">
        <v>-0.64070000000000005</v>
      </c>
      <c r="L68" s="38">
        <v>0</v>
      </c>
      <c r="M68" s="1">
        <v>0.627</v>
      </c>
      <c r="N68" s="13">
        <v>3.06</v>
      </c>
      <c r="O68" s="13">
        <v>3.24</v>
      </c>
      <c r="P68" s="13">
        <v>3.43</v>
      </c>
      <c r="Q68" s="13">
        <f t="shared" si="5"/>
        <v>3.2433333333333336</v>
      </c>
      <c r="R68" s="13">
        <f t="shared" si="6"/>
        <v>3.1500000000000004</v>
      </c>
      <c r="S68" s="15">
        <v>111</v>
      </c>
      <c r="T68" s="38">
        <v>0.71399999999999997</v>
      </c>
      <c r="U68" s="38">
        <v>0.23799999999999999</v>
      </c>
      <c r="V68" s="15">
        <v>99</v>
      </c>
      <c r="W68" s="13">
        <v>0.35</v>
      </c>
      <c r="X68"/>
      <c r="Y68"/>
    </row>
    <row r="69" spans="1:25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f t="shared" si="4"/>
        <v>-7.0000000000000062E-3</v>
      </c>
      <c r="K69" s="45">
        <v>0.80789999999999995</v>
      </c>
      <c r="L69" s="38">
        <v>0.72099999999999997</v>
      </c>
      <c r="M69" s="1">
        <v>0.71399999999999997</v>
      </c>
      <c r="N69" s="13">
        <v>2.64</v>
      </c>
      <c r="O69" s="13">
        <v>3.74</v>
      </c>
      <c r="P69" s="13">
        <v>3.74</v>
      </c>
      <c r="Q69" s="13">
        <f t="shared" si="5"/>
        <v>3.3733333333333335</v>
      </c>
      <c r="R69" s="13">
        <f t="shared" si="6"/>
        <v>3.1900000000000004</v>
      </c>
      <c r="S69" s="15">
        <v>99</v>
      </c>
      <c r="T69" s="38">
        <v>0.75700000000000001</v>
      </c>
      <c r="U69" s="38">
        <v>0.26800000000000002</v>
      </c>
      <c r="V69" s="15">
        <v>56</v>
      </c>
      <c r="W69" s="13">
        <v>0.26</v>
      </c>
      <c r="X69"/>
      <c r="Y69"/>
    </row>
    <row r="70" spans="1:25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f t="shared" si="4"/>
        <v>-7.3999999999999955E-2</v>
      </c>
      <c r="K70" s="45">
        <v>-0.52080000000000004</v>
      </c>
      <c r="L70" s="38">
        <v>0.74199999999999999</v>
      </c>
      <c r="M70" s="1">
        <v>0.66800000000000004</v>
      </c>
      <c r="N70" s="13">
        <v>3.29</v>
      </c>
      <c r="O70" s="13">
        <v>3.43</v>
      </c>
      <c r="P70" s="13">
        <v>3.9</v>
      </c>
      <c r="Q70" s="13">
        <f t="shared" si="5"/>
        <v>3.5400000000000005</v>
      </c>
      <c r="R70" s="13">
        <f t="shared" si="6"/>
        <v>3.3600000000000003</v>
      </c>
      <c r="S70" s="15">
        <v>85</v>
      </c>
      <c r="T70" s="38">
        <v>0.78</v>
      </c>
      <c r="U70" s="38">
        <v>0.27300000000000002</v>
      </c>
      <c r="V70" s="15">
        <v>101</v>
      </c>
      <c r="W70" s="13">
        <v>0.2</v>
      </c>
      <c r="X70"/>
      <c r="Y70"/>
    </row>
    <row r="71" spans="1:25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f t="shared" si="4"/>
        <v>6.3000000000000056E-2</v>
      </c>
      <c r="K71" s="45">
        <v>-1.15E-2</v>
      </c>
      <c r="L71" s="38">
        <v>0.60299999999999998</v>
      </c>
      <c r="M71" s="1">
        <v>0.66600000000000004</v>
      </c>
      <c r="N71" s="13">
        <v>2.93</v>
      </c>
      <c r="O71" s="13">
        <v>3.25</v>
      </c>
      <c r="P71" s="13">
        <v>3.43</v>
      </c>
      <c r="Q71" s="13">
        <f t="shared" si="5"/>
        <v>3.2033333333333331</v>
      </c>
      <c r="R71" s="13">
        <f t="shared" si="6"/>
        <v>3.09</v>
      </c>
      <c r="S71" s="15">
        <v>106</v>
      </c>
      <c r="T71" s="38">
        <v>0.72799999999999998</v>
      </c>
      <c r="U71" s="38">
        <v>0.247</v>
      </c>
      <c r="V71" s="15">
        <v>7</v>
      </c>
      <c r="W71" s="13">
        <v>0.36</v>
      </c>
      <c r="X71"/>
      <c r="Y71"/>
    </row>
    <row r="72" spans="1:25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f t="shared" si="4"/>
        <v>-6.700000000000006E-2</v>
      </c>
      <c r="K72" s="45">
        <v>-0.52490000000000003</v>
      </c>
      <c r="L72" s="38">
        <v>0.76100000000000001</v>
      </c>
      <c r="M72" s="1">
        <v>0.69399999999999995</v>
      </c>
      <c r="N72" s="13">
        <v>2.35</v>
      </c>
      <c r="O72" s="13">
        <v>2.4</v>
      </c>
      <c r="P72" s="13">
        <v>2.79</v>
      </c>
      <c r="Q72" s="13">
        <f t="shared" si="5"/>
        <v>2.5133333333333332</v>
      </c>
      <c r="R72" s="13">
        <f t="shared" si="6"/>
        <v>2.375</v>
      </c>
      <c r="S72" s="15">
        <v>74</v>
      </c>
      <c r="T72" s="38">
        <v>0.71699999999999997</v>
      </c>
      <c r="U72" s="38">
        <v>0.253</v>
      </c>
      <c r="V72" s="15">
        <v>184</v>
      </c>
      <c r="W72" s="13">
        <v>0.21</v>
      </c>
      <c r="X72"/>
      <c r="Y72"/>
    </row>
    <row r="73" spans="1:25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f t="shared" si="4"/>
        <v>2.6000000000000023E-2</v>
      </c>
      <c r="K73" s="45">
        <v>-0.41770000000000002</v>
      </c>
      <c r="L73" s="38">
        <v>0.625</v>
      </c>
      <c r="M73" s="1">
        <v>0.65100000000000002</v>
      </c>
      <c r="N73" s="13">
        <v>3.52</v>
      </c>
      <c r="O73" s="13">
        <v>3.54</v>
      </c>
      <c r="P73" s="13">
        <v>3.69</v>
      </c>
      <c r="Q73" s="13">
        <f t="shared" si="5"/>
        <v>3.5833333333333335</v>
      </c>
      <c r="R73" s="13">
        <f t="shared" si="6"/>
        <v>3.5300000000000002</v>
      </c>
      <c r="S73" s="15">
        <v>111</v>
      </c>
      <c r="T73" s="38">
        <v>0.75</v>
      </c>
      <c r="U73" s="38">
        <v>0.26100000000000001</v>
      </c>
      <c r="V73" s="15">
        <v>83</v>
      </c>
      <c r="W73" s="13">
        <v>0.27</v>
      </c>
      <c r="X73"/>
      <c r="Y73"/>
    </row>
    <row r="74" spans="1:25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f t="shared" si="4"/>
        <v>0</v>
      </c>
      <c r="K74" s="45">
        <v>-0.50570000000000004</v>
      </c>
      <c r="L74" s="38">
        <v>0</v>
      </c>
      <c r="M74" s="1">
        <v>0.69799999999999995</v>
      </c>
      <c r="N74" s="13">
        <v>2.88</v>
      </c>
      <c r="O74" s="13">
        <v>3.38</v>
      </c>
      <c r="P74" s="13">
        <v>3.49</v>
      </c>
      <c r="Q74" s="13">
        <f t="shared" si="5"/>
        <v>3.25</v>
      </c>
      <c r="R74" s="13">
        <f t="shared" si="6"/>
        <v>3.13</v>
      </c>
      <c r="S74" s="15">
        <v>90</v>
      </c>
      <c r="T74" s="38">
        <v>0.73599999999999999</v>
      </c>
      <c r="U74" s="38">
        <v>0.25</v>
      </c>
      <c r="V74" s="15">
        <v>69</v>
      </c>
      <c r="W74" s="13">
        <v>0.41</v>
      </c>
      <c r="X74"/>
      <c r="Y74"/>
    </row>
    <row r="75" spans="1:25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f t="shared" si="4"/>
        <v>-3.0000000000000027E-3</v>
      </c>
      <c r="K75" s="45">
        <v>1.8591</v>
      </c>
      <c r="L75" s="38">
        <v>0.70799999999999996</v>
      </c>
      <c r="M75" s="1">
        <v>0.70499999999999996</v>
      </c>
      <c r="N75" s="13">
        <v>3.39</v>
      </c>
      <c r="O75" s="13">
        <v>3.45</v>
      </c>
      <c r="P75" s="13">
        <v>3.56</v>
      </c>
      <c r="Q75" s="13">
        <f t="shared" si="5"/>
        <v>3.4666666666666668</v>
      </c>
      <c r="R75" s="13">
        <f t="shared" si="6"/>
        <v>3.42</v>
      </c>
      <c r="S75" s="15">
        <v>116</v>
      </c>
      <c r="T75" s="38">
        <v>0.76600000000000001</v>
      </c>
      <c r="U75" s="38">
        <v>0.27300000000000002</v>
      </c>
      <c r="V75" s="15">
        <v>70</v>
      </c>
      <c r="W75" s="13">
        <v>0.28000000000000003</v>
      </c>
      <c r="X75"/>
      <c r="Y75"/>
    </row>
    <row r="76" spans="1:25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f t="shared" si="4"/>
        <v>-0.10599999999999998</v>
      </c>
      <c r="K76" s="45">
        <v>-0.53610000000000002</v>
      </c>
      <c r="L76" s="38">
        <v>0.78300000000000003</v>
      </c>
      <c r="M76" s="1">
        <v>0.67700000000000005</v>
      </c>
      <c r="N76" s="13">
        <v>3</v>
      </c>
      <c r="O76" s="13">
        <v>3.62</v>
      </c>
      <c r="P76" s="13">
        <v>3.7</v>
      </c>
      <c r="Q76" s="13">
        <f t="shared" si="5"/>
        <v>3.44</v>
      </c>
      <c r="R76" s="13">
        <f t="shared" si="6"/>
        <v>3.31</v>
      </c>
      <c r="S76" s="15">
        <v>102</v>
      </c>
      <c r="T76" s="38">
        <v>0.78800000000000003</v>
      </c>
      <c r="U76" s="38">
        <v>0.26300000000000001</v>
      </c>
      <c r="V76" s="15">
        <v>210</v>
      </c>
      <c r="W76" s="13">
        <v>0.28000000000000003</v>
      </c>
      <c r="X76"/>
      <c r="Y76"/>
    </row>
    <row r="77" spans="1:25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f t="shared" si="4"/>
        <v>3.1999999999999917E-2</v>
      </c>
      <c r="K77" s="45">
        <v>-4.9799999999999997E-2</v>
      </c>
      <c r="L77" s="38">
        <v>0.68500000000000005</v>
      </c>
      <c r="M77" s="1">
        <v>0.71699999999999997</v>
      </c>
      <c r="N77" s="13">
        <v>2.94</v>
      </c>
      <c r="O77" s="13">
        <v>3.39</v>
      </c>
      <c r="P77" s="13">
        <v>3.95</v>
      </c>
      <c r="Q77" s="13">
        <f t="shared" si="5"/>
        <v>3.4266666666666672</v>
      </c>
      <c r="R77" s="13">
        <f t="shared" si="6"/>
        <v>3.165</v>
      </c>
      <c r="S77" s="15">
        <v>114</v>
      </c>
      <c r="T77" s="38">
        <v>0.8</v>
      </c>
      <c r="U77" s="38">
        <v>0.28299999999999997</v>
      </c>
      <c r="V77" s="15">
        <v>178</v>
      </c>
      <c r="W77" s="13">
        <v>0.35</v>
      </c>
      <c r="X77"/>
      <c r="Y77"/>
    </row>
    <row r="78" spans="1:25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f t="shared" si="4"/>
        <v>-0.128</v>
      </c>
      <c r="K78" s="45">
        <v>1.1052999999999999</v>
      </c>
      <c r="L78" s="38">
        <v>0.83199999999999996</v>
      </c>
      <c r="M78" s="1">
        <v>0.70399999999999996</v>
      </c>
      <c r="N78" s="13">
        <v>2.4</v>
      </c>
      <c r="O78" s="13">
        <v>4.43</v>
      </c>
      <c r="P78" s="13">
        <v>4.75</v>
      </c>
      <c r="Q78" s="13">
        <f t="shared" si="5"/>
        <v>3.86</v>
      </c>
      <c r="R78" s="13">
        <f t="shared" si="6"/>
        <v>3.415</v>
      </c>
      <c r="S78" s="15">
        <v>103</v>
      </c>
      <c r="T78" s="38">
        <v>0.77300000000000002</v>
      </c>
      <c r="U78" s="38">
        <v>0.27700000000000002</v>
      </c>
      <c r="V78" s="15">
        <v>76</v>
      </c>
      <c r="W78" s="13">
        <v>0.28999999999999998</v>
      </c>
      <c r="X78"/>
      <c r="Y78"/>
    </row>
    <row r="79" spans="1:25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f t="shared" si="4"/>
        <v>-0.19199999999999995</v>
      </c>
      <c r="K79" s="45">
        <v>-1</v>
      </c>
      <c r="L79" s="38">
        <v>0.873</v>
      </c>
      <c r="M79" s="1">
        <v>0.68100000000000005</v>
      </c>
      <c r="N79" s="13">
        <v>2.82</v>
      </c>
      <c r="O79" s="13">
        <v>2.95</v>
      </c>
      <c r="P79" s="13">
        <v>3.49</v>
      </c>
      <c r="Q79" s="13">
        <f t="shared" si="5"/>
        <v>3.0866666666666664</v>
      </c>
      <c r="R79" s="13">
        <f t="shared" si="6"/>
        <v>2.8849999999999998</v>
      </c>
      <c r="S79" s="15">
        <v>73</v>
      </c>
      <c r="T79" s="38">
        <v>0.72399999999999998</v>
      </c>
      <c r="U79" s="38">
        <v>0.24399999999999999</v>
      </c>
      <c r="V79" s="15">
        <v>93</v>
      </c>
      <c r="W79" s="13">
        <v>0.24</v>
      </c>
      <c r="X79"/>
      <c r="Y79"/>
    </row>
    <row r="80" spans="1:25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f t="shared" si="4"/>
        <v>0</v>
      </c>
      <c r="K80" s="45">
        <v>0.39739999999999998</v>
      </c>
      <c r="L80" s="38">
        <v>0</v>
      </c>
      <c r="M80" s="1">
        <v>0.73099999999999998</v>
      </c>
      <c r="N80" s="13">
        <v>2.44</v>
      </c>
      <c r="O80" s="13">
        <v>2.76</v>
      </c>
      <c r="P80" s="13">
        <v>3.06</v>
      </c>
      <c r="Q80" s="13">
        <f t="shared" si="5"/>
        <v>2.7533333333333334</v>
      </c>
      <c r="R80" s="13">
        <f t="shared" si="6"/>
        <v>2.5999999999999996</v>
      </c>
      <c r="S80" s="15">
        <v>83</v>
      </c>
      <c r="T80" s="38">
        <v>0.745</v>
      </c>
      <c r="U80" s="38">
        <v>0.26</v>
      </c>
      <c r="V80" s="15">
        <v>132</v>
      </c>
      <c r="W80" s="13">
        <v>0.27</v>
      </c>
      <c r="X80"/>
      <c r="Y80"/>
    </row>
    <row r="81" spans="1:25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f t="shared" si="4"/>
        <v>-3.0000000000000027E-2</v>
      </c>
      <c r="K81" s="45">
        <v>-1.458</v>
      </c>
      <c r="L81" s="38">
        <v>0.72699999999999998</v>
      </c>
      <c r="M81" s="1">
        <v>0.69699999999999995</v>
      </c>
      <c r="N81" s="13">
        <v>3.51</v>
      </c>
      <c r="O81" s="13">
        <v>3.64</v>
      </c>
      <c r="P81" s="13">
        <v>3.88</v>
      </c>
      <c r="Q81" s="13">
        <f t="shared" si="5"/>
        <v>3.6766666666666672</v>
      </c>
      <c r="R81" s="13">
        <f t="shared" si="6"/>
        <v>3.5750000000000002</v>
      </c>
      <c r="S81" s="15">
        <v>72</v>
      </c>
      <c r="T81" s="38">
        <v>0.77400000000000002</v>
      </c>
      <c r="U81" s="38">
        <v>0.27200000000000002</v>
      </c>
      <c r="V81" s="15">
        <v>105</v>
      </c>
      <c r="W81" s="13">
        <v>0.32</v>
      </c>
      <c r="X81"/>
      <c r="Y81"/>
    </row>
    <row r="82" spans="1:25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f t="shared" si="4"/>
        <v>0</v>
      </c>
      <c r="K82" s="45">
        <v>3.4578000000000002</v>
      </c>
      <c r="L82" s="38">
        <v>0</v>
      </c>
      <c r="M82" s="1">
        <v>0.66900000000000004</v>
      </c>
      <c r="N82" s="13">
        <v>3</v>
      </c>
      <c r="O82" s="13">
        <v>3.07</v>
      </c>
      <c r="P82" s="13">
        <v>3.14</v>
      </c>
      <c r="Q82" s="13">
        <f t="shared" si="5"/>
        <v>3.0700000000000003</v>
      </c>
      <c r="R82" s="13">
        <f t="shared" si="6"/>
        <v>3.0350000000000001</v>
      </c>
      <c r="S82" s="15">
        <v>73</v>
      </c>
      <c r="T82" s="38">
        <v>0.72899999999999998</v>
      </c>
      <c r="U82" s="38">
        <v>0.25700000000000001</v>
      </c>
      <c r="V82" s="15">
        <v>114</v>
      </c>
      <c r="W82" s="13">
        <v>0.3</v>
      </c>
      <c r="X82"/>
      <c r="Y82"/>
    </row>
    <row r="83" spans="1:25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f t="shared" si="4"/>
        <v>0</v>
      </c>
      <c r="K83" s="45">
        <v>-0.91210000000000002</v>
      </c>
      <c r="L83" s="38">
        <v>0</v>
      </c>
      <c r="M83" s="1">
        <v>0.63800000000000001</v>
      </c>
      <c r="N83" s="13">
        <v>2.83</v>
      </c>
      <c r="O83" s="13">
        <v>3.33</v>
      </c>
      <c r="P83" s="13">
        <v>4</v>
      </c>
      <c r="Q83" s="13">
        <f t="shared" si="5"/>
        <v>3.3866666666666667</v>
      </c>
      <c r="R83" s="13">
        <f t="shared" si="6"/>
        <v>3.08</v>
      </c>
      <c r="S83" s="15">
        <v>126</v>
      </c>
      <c r="T83" s="38">
        <v>0.74</v>
      </c>
      <c r="U83" s="38">
        <v>0.25800000000000001</v>
      </c>
      <c r="V83" s="15">
        <v>109</v>
      </c>
      <c r="W83" s="13">
        <v>0.3</v>
      </c>
      <c r="X83"/>
      <c r="Y83"/>
    </row>
    <row r="84" spans="1:25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f t="shared" si="4"/>
        <v>2.8000000000000025E-2</v>
      </c>
      <c r="K84" s="45">
        <v>-0.64959999999999996</v>
      </c>
      <c r="L84" s="38">
        <v>0.64400000000000002</v>
      </c>
      <c r="M84" s="1">
        <v>0.67200000000000004</v>
      </c>
      <c r="N84" s="13">
        <v>2.72</v>
      </c>
      <c r="O84" s="13">
        <v>3.91</v>
      </c>
      <c r="P84" s="13">
        <v>3.07</v>
      </c>
      <c r="Q84" s="13">
        <f t="shared" si="5"/>
        <v>3.2333333333333338</v>
      </c>
      <c r="R84" s="13">
        <f t="shared" si="6"/>
        <v>3.3150000000000004</v>
      </c>
      <c r="S84" s="15">
        <v>85</v>
      </c>
      <c r="T84" s="38">
        <v>0.73599999999999999</v>
      </c>
      <c r="U84" s="38">
        <v>0.247</v>
      </c>
      <c r="V84" s="15">
        <v>153</v>
      </c>
      <c r="W84" s="13">
        <v>0.25</v>
      </c>
      <c r="X84"/>
      <c r="Y84"/>
    </row>
    <row r="85" spans="1:25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f t="shared" si="4"/>
        <v>-8.2000000000000073E-2</v>
      </c>
      <c r="K85" s="45">
        <v>-1.5403</v>
      </c>
      <c r="L85" s="38">
        <v>0.78500000000000003</v>
      </c>
      <c r="M85" s="1">
        <v>0.70299999999999996</v>
      </c>
      <c r="N85" s="13">
        <v>3.62</v>
      </c>
      <c r="O85" s="13">
        <v>3.75</v>
      </c>
      <c r="P85" s="13">
        <v>4.45</v>
      </c>
      <c r="Q85" s="13">
        <f t="shared" si="5"/>
        <v>3.94</v>
      </c>
      <c r="R85" s="13">
        <f t="shared" si="6"/>
        <v>3.6850000000000001</v>
      </c>
      <c r="S85" s="15">
        <v>78</v>
      </c>
      <c r="T85" s="38">
        <v>0.76200000000000001</v>
      </c>
      <c r="U85" s="38">
        <v>0.27300000000000002</v>
      </c>
      <c r="V85" s="15">
        <v>110</v>
      </c>
      <c r="W85" s="13">
        <v>0.31</v>
      </c>
      <c r="X85"/>
      <c r="Y85"/>
    </row>
    <row r="86" spans="1:25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f t="shared" si="4"/>
        <v>2.200000000000002E-2</v>
      </c>
      <c r="K86" s="45">
        <v>0.21970000000000001</v>
      </c>
      <c r="L86" s="38">
        <v>0.65900000000000003</v>
      </c>
      <c r="M86" s="1">
        <v>0.68100000000000005</v>
      </c>
      <c r="N86" s="13">
        <v>3.35</v>
      </c>
      <c r="O86" s="13">
        <v>3.72</v>
      </c>
      <c r="P86" s="13">
        <v>3.73</v>
      </c>
      <c r="Q86" s="13">
        <f t="shared" si="5"/>
        <v>3.6</v>
      </c>
      <c r="R86" s="13">
        <f t="shared" si="6"/>
        <v>3.5350000000000001</v>
      </c>
      <c r="S86" s="15">
        <v>105</v>
      </c>
      <c r="T86" s="38">
        <v>0.75700000000000001</v>
      </c>
      <c r="U86" s="38">
        <v>0.27600000000000002</v>
      </c>
      <c r="V86" s="15">
        <v>100</v>
      </c>
      <c r="W86" s="13">
        <v>0.23</v>
      </c>
      <c r="X86"/>
      <c r="Y86"/>
    </row>
    <row r="87" spans="1:25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f t="shared" si="4"/>
        <v>0</v>
      </c>
      <c r="K87" s="45">
        <v>0.46339999999999998</v>
      </c>
      <c r="L87" s="38">
        <v>0</v>
      </c>
      <c r="M87" s="1">
        <v>0.66900000000000004</v>
      </c>
      <c r="N87" s="13">
        <v>3.18</v>
      </c>
      <c r="O87" s="13">
        <v>3.28</v>
      </c>
      <c r="P87" s="13">
        <v>4.1900000000000004</v>
      </c>
      <c r="Q87" s="13">
        <f t="shared" si="5"/>
        <v>3.5500000000000003</v>
      </c>
      <c r="R87" s="13">
        <f t="shared" si="6"/>
        <v>3.23</v>
      </c>
      <c r="S87" s="15">
        <v>69</v>
      </c>
      <c r="T87" s="38">
        <v>0.78600000000000003</v>
      </c>
      <c r="U87" s="38">
        <v>0.25700000000000001</v>
      </c>
      <c r="V87" s="15">
        <v>166</v>
      </c>
      <c r="W87" s="13">
        <v>0.15</v>
      </c>
      <c r="X87"/>
      <c r="Y87"/>
    </row>
    <row r="88" spans="1:25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f t="shared" si="4"/>
        <v>-9.099999999999997E-2</v>
      </c>
      <c r="K88" s="45">
        <v>-0.47799999999999998</v>
      </c>
      <c r="L88" s="38">
        <v>0.747</v>
      </c>
      <c r="M88" s="1">
        <v>0.65600000000000003</v>
      </c>
      <c r="N88" s="13">
        <v>2.79</v>
      </c>
      <c r="O88" s="13">
        <v>3.23</v>
      </c>
      <c r="P88" s="13">
        <v>3.76</v>
      </c>
      <c r="Q88" s="13">
        <f t="shared" si="5"/>
        <v>3.26</v>
      </c>
      <c r="R88" s="13">
        <f t="shared" si="6"/>
        <v>3.01</v>
      </c>
      <c r="S88" s="15">
        <v>83</v>
      </c>
      <c r="T88" s="38">
        <v>0.75800000000000001</v>
      </c>
      <c r="U88" s="38">
        <v>0.27</v>
      </c>
      <c r="V88" s="15">
        <v>169</v>
      </c>
      <c r="W88" s="13">
        <v>0.28999999999999998</v>
      </c>
      <c r="X88"/>
      <c r="Y88"/>
    </row>
    <row r="89" spans="1:25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f t="shared" si="4"/>
        <v>-2.1000000000000019E-2</v>
      </c>
      <c r="K89" s="45">
        <v>0.84089999999999998</v>
      </c>
      <c r="L89" s="38">
        <v>0.72899999999999998</v>
      </c>
      <c r="M89" s="1">
        <v>0.70799999999999996</v>
      </c>
      <c r="N89" s="13">
        <v>3.39</v>
      </c>
      <c r="O89" s="13">
        <v>3.63</v>
      </c>
      <c r="P89" s="13">
        <v>4.05</v>
      </c>
      <c r="Q89" s="13">
        <f t="shared" si="5"/>
        <v>3.69</v>
      </c>
      <c r="R89" s="13">
        <f t="shared" si="6"/>
        <v>3.51</v>
      </c>
      <c r="S89" s="15">
        <v>76</v>
      </c>
      <c r="T89" s="38">
        <v>0.78100000000000003</v>
      </c>
      <c r="U89" s="38">
        <v>0.25800000000000001</v>
      </c>
      <c r="V89" s="15">
        <v>111</v>
      </c>
      <c r="W89" s="13">
        <v>0.28999999999999998</v>
      </c>
      <c r="X89"/>
      <c r="Y89"/>
    </row>
    <row r="90" spans="1:25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f t="shared" si="4"/>
        <v>0</v>
      </c>
      <c r="K90" s="45">
        <v>-1.4944999999999999</v>
      </c>
      <c r="L90" s="38">
        <v>0</v>
      </c>
      <c r="M90" s="1">
        <v>0.69899999999999995</v>
      </c>
      <c r="N90" s="13">
        <v>2.2400000000000002</v>
      </c>
      <c r="O90" s="13">
        <v>2.63</v>
      </c>
      <c r="P90" s="13">
        <v>3.49</v>
      </c>
      <c r="Q90" s="13">
        <f t="shared" si="5"/>
        <v>2.7866666666666666</v>
      </c>
      <c r="R90" s="13">
        <f t="shared" si="6"/>
        <v>2.4350000000000001</v>
      </c>
      <c r="S90" s="15">
        <v>96</v>
      </c>
      <c r="T90" s="38">
        <v>0.747</v>
      </c>
      <c r="U90" s="38">
        <v>0.26300000000000001</v>
      </c>
      <c r="V90" s="15">
        <v>90</v>
      </c>
      <c r="W90" s="13">
        <v>0.39</v>
      </c>
      <c r="X90"/>
      <c r="Y90"/>
    </row>
    <row r="91" spans="1:25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f t="shared" si="4"/>
        <v>0</v>
      </c>
      <c r="K91" s="45">
        <v>-0.92159999999999997</v>
      </c>
      <c r="L91" s="38">
        <v>0</v>
      </c>
      <c r="M91" s="1">
        <v>0.74099999999999999</v>
      </c>
      <c r="N91" s="13">
        <v>3.47</v>
      </c>
      <c r="O91" s="13">
        <v>4.04</v>
      </c>
      <c r="P91" s="13">
        <v>4.16</v>
      </c>
      <c r="Q91" s="13">
        <f t="shared" si="5"/>
        <v>3.89</v>
      </c>
      <c r="R91" s="13">
        <f t="shared" si="6"/>
        <v>3.7549999999999999</v>
      </c>
      <c r="S91" s="15">
        <v>87</v>
      </c>
      <c r="T91" s="38">
        <v>0.78400000000000003</v>
      </c>
      <c r="U91" s="38">
        <v>0.26100000000000001</v>
      </c>
      <c r="V91" s="15">
        <v>89</v>
      </c>
      <c r="W91" s="13">
        <v>0.28999999999999998</v>
      </c>
      <c r="X91"/>
      <c r="Y91"/>
    </row>
    <row r="92" spans="1:25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f t="shared" si="4"/>
        <v>-0.10600000000000009</v>
      </c>
      <c r="K92" s="45">
        <v>3.4165999999999999</v>
      </c>
      <c r="L92" s="38">
        <v>0.80700000000000005</v>
      </c>
      <c r="M92" s="1">
        <v>0.70099999999999996</v>
      </c>
      <c r="N92" s="13">
        <v>3.37</v>
      </c>
      <c r="O92" s="13">
        <v>4.04</v>
      </c>
      <c r="P92" s="13">
        <v>4.16</v>
      </c>
      <c r="Q92" s="13">
        <f t="shared" si="5"/>
        <v>3.8566666666666669</v>
      </c>
      <c r="R92" s="13">
        <f t="shared" si="6"/>
        <v>3.7050000000000001</v>
      </c>
      <c r="S92" s="15">
        <v>86</v>
      </c>
      <c r="T92" s="38">
        <v>0.83899999999999997</v>
      </c>
      <c r="U92" s="38">
        <v>0.28299999999999997</v>
      </c>
      <c r="V92" s="15">
        <v>162</v>
      </c>
      <c r="W92" s="13">
        <v>0.28999999999999998</v>
      </c>
      <c r="X92"/>
      <c r="Y92"/>
    </row>
    <row r="93" spans="1:25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f t="shared" si="4"/>
        <v>-0.124</v>
      </c>
      <c r="K93" s="45">
        <v>0.35959999999999998</v>
      </c>
      <c r="L93" s="38">
        <v>0.88500000000000001</v>
      </c>
      <c r="M93" s="1">
        <v>0.76100000000000001</v>
      </c>
      <c r="N93" s="13">
        <v>3.75</v>
      </c>
      <c r="O93" s="13">
        <v>3.83</v>
      </c>
      <c r="P93" s="13">
        <v>4.5999999999999996</v>
      </c>
      <c r="Q93" s="13">
        <f t="shared" si="5"/>
        <v>4.0599999999999996</v>
      </c>
      <c r="R93" s="13">
        <f t="shared" si="6"/>
        <v>3.79</v>
      </c>
      <c r="S93" s="15">
        <v>85</v>
      </c>
      <c r="T93" s="38">
        <v>0.79200000000000004</v>
      </c>
      <c r="U93" s="38">
        <v>0.28499999999999998</v>
      </c>
      <c r="V93" s="15">
        <v>122</v>
      </c>
      <c r="W93" s="13">
        <v>0.23</v>
      </c>
      <c r="X93"/>
      <c r="Y93"/>
    </row>
    <row r="94" spans="1:25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f t="shared" si="4"/>
        <v>9.8999999999999977E-2</v>
      </c>
      <c r="K94" s="45">
        <v>-1.3923000000000001</v>
      </c>
      <c r="L94" s="38">
        <v>0.625</v>
      </c>
      <c r="M94" s="1">
        <v>0.72399999999999998</v>
      </c>
      <c r="N94" s="13">
        <v>4.03</v>
      </c>
      <c r="O94" s="13">
        <v>4.37</v>
      </c>
      <c r="P94" s="13">
        <v>4.6399999999999997</v>
      </c>
      <c r="Q94" s="13">
        <f t="shared" si="5"/>
        <v>4.3466666666666667</v>
      </c>
      <c r="R94" s="13">
        <f t="shared" si="6"/>
        <v>4.2</v>
      </c>
      <c r="S94" s="15">
        <v>76</v>
      </c>
      <c r="T94" s="38">
        <v>0.77400000000000002</v>
      </c>
      <c r="U94" s="38">
        <v>0.27400000000000002</v>
      </c>
      <c r="V94" s="15">
        <v>52</v>
      </c>
      <c r="W94" s="13">
        <v>0.23</v>
      </c>
      <c r="X94"/>
      <c r="Y94"/>
    </row>
    <row r="95" spans="1:25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f t="shared" si="4"/>
        <v>0</v>
      </c>
      <c r="K95" s="45">
        <v>-1.3594999999999999</v>
      </c>
      <c r="L95" s="38">
        <v>0</v>
      </c>
      <c r="M95" s="1">
        <v>0.73399999999999999</v>
      </c>
      <c r="N95" s="13">
        <v>3.41</v>
      </c>
      <c r="O95" s="13">
        <v>3.86</v>
      </c>
      <c r="P95" s="13">
        <v>4.21</v>
      </c>
      <c r="Q95" s="13">
        <f t="shared" si="5"/>
        <v>3.8266666666666667</v>
      </c>
      <c r="R95" s="13">
        <f t="shared" si="6"/>
        <v>3.6349999999999998</v>
      </c>
      <c r="S95" s="15">
        <v>82</v>
      </c>
      <c r="T95" s="38">
        <v>0.80600000000000005</v>
      </c>
      <c r="U95" s="38">
        <v>0.27</v>
      </c>
      <c r="V95" s="15">
        <v>136</v>
      </c>
      <c r="W95" s="13">
        <v>0.13</v>
      </c>
      <c r="X95"/>
      <c r="Y95"/>
    </row>
    <row r="96" spans="1:25">
      <c r="E96" s="11"/>
    </row>
    <row r="97" spans="5:13">
      <c r="E97" s="11" t="s">
        <v>299</v>
      </c>
      <c r="F97" s="38">
        <f>AVERAGE(F2:F95)</f>
        <v>0.64893617021276595</v>
      </c>
      <c r="G97" s="38">
        <f>AVERAGE(G2:G95)</f>
        <v>28.756382978723405</v>
      </c>
      <c r="H97" s="38">
        <f>AVERAGE(H2:H95)</f>
        <v>0.24565957446808512</v>
      </c>
      <c r="I97" s="38">
        <f t="shared" ref="I97:M97" si="7">AVERAGE(I2:I95)</f>
        <v>2.5741489361702126</v>
      </c>
      <c r="J97" s="38">
        <f t="shared" si="7"/>
        <v>-2.241489361702128E-2</v>
      </c>
      <c r="K97" s="38">
        <f t="shared" si="7"/>
        <v>-3.0197872340425518E-2</v>
      </c>
      <c r="M97" s="38">
        <f t="shared" si="7"/>
        <v>0.68126595744680851</v>
      </c>
    </row>
    <row r="98" spans="5:13">
      <c r="E98" s="11"/>
      <c r="F98" s="15">
        <f>SUM(F2:F95)</f>
        <v>61</v>
      </c>
    </row>
    <row r="99" spans="5:13">
      <c r="E99" s="11"/>
    </row>
    <row r="100" spans="5:13">
      <c r="E100" s="11"/>
    </row>
    <row r="101" spans="5:13">
      <c r="E101" s="11"/>
    </row>
  </sheetData>
  <autoFilter ref="A1:W95" xr:uid="{714CE648-79B9-714A-AF14-FC3EDCA2F0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D77-8E15-0646-A3B6-450D911BE621}">
  <dimension ref="A1:N95"/>
  <sheetViews>
    <sheetView tabSelected="1" workbookViewId="0">
      <selection activeCell="H26" sqref="H26"/>
    </sheetView>
  </sheetViews>
  <sheetFormatPr baseColWidth="10" defaultRowHeight="16"/>
  <sheetData>
    <row r="1" spans="1:14">
      <c r="A1" s="35" t="s">
        <v>1</v>
      </c>
      <c r="B1" s="35" t="s">
        <v>0</v>
      </c>
      <c r="C1" s="43" t="s">
        <v>315</v>
      </c>
      <c r="D1" s="44" t="s">
        <v>268</v>
      </c>
      <c r="F1" t="s">
        <v>272</v>
      </c>
    </row>
    <row r="2" spans="1:14" ht="17" thickBot="1">
      <c r="A2" s="1">
        <v>2018</v>
      </c>
      <c r="B2" s="24" t="s">
        <v>191</v>
      </c>
      <c r="C2" s="15">
        <v>95</v>
      </c>
      <c r="D2" s="45">
        <v>0.5101</v>
      </c>
    </row>
    <row r="3" spans="1:14">
      <c r="A3" s="1">
        <v>2018</v>
      </c>
      <c r="B3" s="24" t="s">
        <v>190</v>
      </c>
      <c r="C3" s="15">
        <v>194</v>
      </c>
      <c r="D3" s="45">
        <v>1.9300000000000001E-2</v>
      </c>
      <c r="F3" s="49" t="s">
        <v>273</v>
      </c>
      <c r="G3" s="49"/>
    </row>
    <row r="4" spans="1:14">
      <c r="A4" s="1">
        <v>2018</v>
      </c>
      <c r="B4" s="1" t="s">
        <v>189</v>
      </c>
      <c r="C4" s="15">
        <v>102</v>
      </c>
      <c r="D4" s="45">
        <v>-1</v>
      </c>
      <c r="F4" s="46" t="s">
        <v>274</v>
      </c>
      <c r="G4" s="46">
        <v>0.11808713177750418</v>
      </c>
    </row>
    <row r="5" spans="1:14">
      <c r="A5" s="1">
        <v>2018</v>
      </c>
      <c r="B5" s="1" t="s">
        <v>188</v>
      </c>
      <c r="C5" s="15">
        <v>116</v>
      </c>
      <c r="D5" s="45">
        <v>-0.53680000000000005</v>
      </c>
      <c r="F5" s="46" t="s">
        <v>275</v>
      </c>
      <c r="G5" s="46">
        <v>1.394457069143764E-2</v>
      </c>
    </row>
    <row r="6" spans="1:14">
      <c r="A6" s="1">
        <v>2018</v>
      </c>
      <c r="B6" s="24" t="s">
        <v>187</v>
      </c>
      <c r="C6" s="15">
        <v>35</v>
      </c>
      <c r="D6" s="45">
        <v>4.4699999999999997E-2</v>
      </c>
      <c r="F6" s="46" t="s">
        <v>276</v>
      </c>
      <c r="G6" s="46">
        <v>3.2265768946054406E-3</v>
      </c>
    </row>
    <row r="7" spans="1:14">
      <c r="A7" s="1">
        <v>2018</v>
      </c>
      <c r="B7" s="24" t="s">
        <v>186</v>
      </c>
      <c r="C7" s="15">
        <v>229</v>
      </c>
      <c r="D7" s="45">
        <v>4.0298999999999996</v>
      </c>
      <c r="F7" s="46" t="s">
        <v>277</v>
      </c>
      <c r="G7" s="46">
        <v>1.2989353303472564</v>
      </c>
    </row>
    <row r="8" spans="1:14" ht="17" thickBot="1">
      <c r="A8" s="1">
        <v>2018</v>
      </c>
      <c r="B8" s="1" t="s">
        <v>192</v>
      </c>
      <c r="C8" s="15">
        <v>263</v>
      </c>
      <c r="D8" s="45">
        <v>-0.1283</v>
      </c>
      <c r="F8" s="47" t="s">
        <v>278</v>
      </c>
      <c r="G8" s="47">
        <v>94</v>
      </c>
    </row>
    <row r="9" spans="1:14">
      <c r="A9" s="1">
        <v>2018</v>
      </c>
      <c r="B9" s="1" t="s">
        <v>193</v>
      </c>
      <c r="C9" s="15">
        <v>170</v>
      </c>
      <c r="D9" s="45">
        <v>-1.3853</v>
      </c>
    </row>
    <row r="10" spans="1:14" ht="17" thickBot="1">
      <c r="A10" s="1">
        <v>2018</v>
      </c>
      <c r="B10" s="1" t="s">
        <v>194</v>
      </c>
      <c r="C10" s="15">
        <v>182</v>
      </c>
      <c r="D10" s="45">
        <v>-0.48920000000000002</v>
      </c>
      <c r="F10" t="s">
        <v>279</v>
      </c>
    </row>
    <row r="11" spans="1:14">
      <c r="A11" s="1">
        <v>2018</v>
      </c>
      <c r="B11" s="1" t="s">
        <v>195</v>
      </c>
      <c r="C11" s="15">
        <v>139</v>
      </c>
      <c r="D11" s="45">
        <v>-0.48449999999999999</v>
      </c>
      <c r="F11" s="48"/>
      <c r="G11" s="48" t="s">
        <v>284</v>
      </c>
      <c r="H11" s="48" t="s">
        <v>285</v>
      </c>
      <c r="I11" s="48" t="s">
        <v>286</v>
      </c>
      <c r="J11" s="48" t="s">
        <v>287</v>
      </c>
      <c r="K11" s="48" t="s">
        <v>288</v>
      </c>
    </row>
    <row r="12" spans="1:14">
      <c r="A12" s="1">
        <v>2017</v>
      </c>
      <c r="B12" s="24" t="s">
        <v>190</v>
      </c>
      <c r="C12" s="15">
        <v>190</v>
      </c>
      <c r="D12" s="45">
        <v>2.4718</v>
      </c>
      <c r="F12" s="46" t="s">
        <v>280</v>
      </c>
      <c r="G12" s="46">
        <v>1</v>
      </c>
      <c r="H12" s="46">
        <v>2.1951626565356719</v>
      </c>
      <c r="I12" s="46">
        <v>2.1951626565356719</v>
      </c>
      <c r="J12" s="46">
        <v>1.3010429895526796</v>
      </c>
      <c r="K12" s="46">
        <v>0.25698340710962214</v>
      </c>
    </row>
    <row r="13" spans="1:14">
      <c r="A13" s="1">
        <v>2017</v>
      </c>
      <c r="B13" s="1" t="s">
        <v>196</v>
      </c>
      <c r="C13" s="15">
        <v>147</v>
      </c>
      <c r="D13" s="45">
        <v>-1.0958000000000001</v>
      </c>
      <c r="F13" s="46" t="s">
        <v>281</v>
      </c>
      <c r="G13" s="46">
        <v>92</v>
      </c>
      <c r="H13" s="46">
        <v>155.22543530303892</v>
      </c>
      <c r="I13" s="46">
        <v>1.6872329924243361</v>
      </c>
      <c r="J13" s="46"/>
      <c r="K13" s="46"/>
    </row>
    <row r="14" spans="1:14" ht="17" thickBot="1">
      <c r="A14" s="1">
        <v>2017</v>
      </c>
      <c r="B14" s="24" t="s">
        <v>188</v>
      </c>
      <c r="C14" s="15">
        <v>127</v>
      </c>
      <c r="D14" s="45">
        <v>-1.3765000000000001</v>
      </c>
      <c r="F14" s="47" t="s">
        <v>282</v>
      </c>
      <c r="G14" s="47">
        <v>93</v>
      </c>
      <c r="H14" s="47">
        <v>157.42059795957459</v>
      </c>
      <c r="I14" s="47"/>
      <c r="J14" s="47"/>
      <c r="K14" s="47"/>
    </row>
    <row r="15" spans="1:14" ht="17" thickBot="1">
      <c r="A15" s="1">
        <v>2017</v>
      </c>
      <c r="B15" s="1" t="s">
        <v>197</v>
      </c>
      <c r="C15" s="15">
        <v>153</v>
      </c>
      <c r="D15" s="45">
        <v>-0.40699999999999997</v>
      </c>
    </row>
    <row r="16" spans="1:14">
      <c r="A16" s="1">
        <v>2017</v>
      </c>
      <c r="B16" s="1" t="s">
        <v>187</v>
      </c>
      <c r="C16" s="15">
        <v>67</v>
      </c>
      <c r="D16" s="45">
        <v>-0.4713</v>
      </c>
      <c r="F16" s="48"/>
      <c r="G16" s="48" t="s">
        <v>289</v>
      </c>
      <c r="H16" s="48" t="s">
        <v>277</v>
      </c>
      <c r="I16" s="48" t="s">
        <v>290</v>
      </c>
      <c r="J16" s="48" t="s">
        <v>291</v>
      </c>
      <c r="K16" s="48" t="s">
        <v>292</v>
      </c>
      <c r="L16" s="48" t="s">
        <v>293</v>
      </c>
      <c r="M16" s="48" t="s">
        <v>294</v>
      </c>
      <c r="N16" s="48" t="s">
        <v>295</v>
      </c>
    </row>
    <row r="17" spans="1:14">
      <c r="A17" s="1">
        <v>2017</v>
      </c>
      <c r="B17" s="1" t="s">
        <v>193</v>
      </c>
      <c r="C17" s="15">
        <v>254</v>
      </c>
      <c r="D17" s="45">
        <v>-0.14030000000000001</v>
      </c>
      <c r="F17" s="46" t="s">
        <v>283</v>
      </c>
      <c r="G17" s="46">
        <v>-0.33813922596633034</v>
      </c>
      <c r="H17" s="46">
        <v>0.30138900392052009</v>
      </c>
      <c r="I17" s="46">
        <v>-1.121936174073231</v>
      </c>
      <c r="J17" s="46">
        <v>0.26480927320457759</v>
      </c>
      <c r="K17" s="46">
        <v>-0.93672380273240563</v>
      </c>
      <c r="L17" s="46">
        <v>0.26044535079974501</v>
      </c>
      <c r="M17" s="46">
        <v>-0.93672380273240563</v>
      </c>
      <c r="N17" s="46">
        <v>0.26044535079974501</v>
      </c>
    </row>
    <row r="18" spans="1:14" ht="17" thickBot="1">
      <c r="A18" s="1">
        <v>2017</v>
      </c>
      <c r="B18" s="24" t="s">
        <v>192</v>
      </c>
      <c r="C18" s="15">
        <v>196</v>
      </c>
      <c r="D18" s="45">
        <v>1.5681</v>
      </c>
      <c r="F18" s="47" t="s">
        <v>315</v>
      </c>
      <c r="G18" s="47">
        <v>2.6745345320923083E-3</v>
      </c>
      <c r="H18" s="47">
        <v>2.3447815391610493E-3</v>
      </c>
      <c r="I18" s="47">
        <v>1.1406327145723105</v>
      </c>
      <c r="J18" s="47">
        <v>0.25698340710963746</v>
      </c>
      <c r="K18" s="47">
        <v>-1.9824039990750616E-3</v>
      </c>
      <c r="L18" s="47">
        <v>7.3314730632596786E-3</v>
      </c>
      <c r="M18" s="47">
        <v>-1.9824039990750616E-3</v>
      </c>
      <c r="N18" s="47">
        <v>7.3314730632596786E-3</v>
      </c>
    </row>
    <row r="19" spans="1:14">
      <c r="A19" s="1">
        <v>2017</v>
      </c>
      <c r="B19" s="1" t="s">
        <v>186</v>
      </c>
      <c r="C19" s="15">
        <v>117</v>
      </c>
      <c r="D19" s="45">
        <v>-0.91820000000000002</v>
      </c>
    </row>
    <row r="20" spans="1:14">
      <c r="A20" s="1">
        <v>2017</v>
      </c>
      <c r="B20" s="24" t="s">
        <v>194</v>
      </c>
      <c r="C20" s="15">
        <v>198</v>
      </c>
      <c r="D20" s="45">
        <v>0.76870000000000005</v>
      </c>
    </row>
    <row r="21" spans="1:14">
      <c r="A21" s="1">
        <v>2017</v>
      </c>
      <c r="B21" s="1" t="s">
        <v>198</v>
      </c>
      <c r="C21" s="15">
        <v>27</v>
      </c>
      <c r="D21" s="45">
        <v>-0.51759999999999995</v>
      </c>
    </row>
    <row r="22" spans="1:14">
      <c r="A22" s="1">
        <v>2016</v>
      </c>
      <c r="B22" s="24" t="s">
        <v>188</v>
      </c>
      <c r="C22" s="15">
        <v>252</v>
      </c>
      <c r="D22" s="45">
        <v>2.2656000000000001</v>
      </c>
    </row>
    <row r="23" spans="1:14">
      <c r="A23" s="1">
        <v>2016</v>
      </c>
      <c r="B23" s="1" t="s">
        <v>196</v>
      </c>
      <c r="C23" s="15">
        <v>151</v>
      </c>
      <c r="D23" s="45">
        <v>-0.55740000000000001</v>
      </c>
    </row>
    <row r="24" spans="1:14">
      <c r="A24" s="1">
        <v>2016</v>
      </c>
      <c r="B24" s="1" t="s">
        <v>190</v>
      </c>
      <c r="C24" s="15">
        <v>87</v>
      </c>
      <c r="D24" s="45">
        <v>-0.30709999999999998</v>
      </c>
    </row>
    <row r="25" spans="1:14">
      <c r="A25" s="1">
        <v>2016</v>
      </c>
      <c r="B25" s="1" t="s">
        <v>199</v>
      </c>
      <c r="C25" s="15">
        <v>54</v>
      </c>
      <c r="D25" s="45">
        <v>-0.51160000000000005</v>
      </c>
    </row>
    <row r="26" spans="1:14">
      <c r="A26" s="1">
        <v>2016</v>
      </c>
      <c r="B26" s="1" t="s">
        <v>200</v>
      </c>
      <c r="C26" s="58">
        <v>84</v>
      </c>
      <c r="D26" s="45">
        <v>-0.43109999999999998</v>
      </c>
    </row>
    <row r="27" spans="1:14">
      <c r="A27" s="1">
        <v>2016</v>
      </c>
      <c r="B27" s="1" t="s">
        <v>201</v>
      </c>
      <c r="C27" s="15">
        <v>8</v>
      </c>
      <c r="D27" s="45">
        <v>-1.5463</v>
      </c>
    </row>
    <row r="28" spans="1:14">
      <c r="A28" s="1">
        <v>2016</v>
      </c>
      <c r="B28" s="24" t="s">
        <v>193</v>
      </c>
      <c r="C28" s="15">
        <v>101</v>
      </c>
      <c r="D28" s="45">
        <v>0.62150000000000005</v>
      </c>
    </row>
    <row r="29" spans="1:14">
      <c r="A29" s="1">
        <v>2016</v>
      </c>
      <c r="B29" s="1" t="s">
        <v>186</v>
      </c>
      <c r="C29" s="15">
        <v>184</v>
      </c>
      <c r="D29" s="45">
        <v>-1.5202</v>
      </c>
    </row>
    <row r="30" spans="1:14">
      <c r="A30" s="1">
        <v>2016</v>
      </c>
      <c r="B30" s="24" t="s">
        <v>202</v>
      </c>
      <c r="C30" s="15">
        <v>93</v>
      </c>
      <c r="D30" s="45">
        <v>0.42659999999999998</v>
      </c>
    </row>
    <row r="31" spans="1:14">
      <c r="A31" s="1">
        <v>2016</v>
      </c>
      <c r="B31" s="1" t="s">
        <v>203</v>
      </c>
      <c r="C31" s="15">
        <v>29</v>
      </c>
      <c r="D31" s="45">
        <v>-0.43819999999999998</v>
      </c>
    </row>
    <row r="32" spans="1:14">
      <c r="A32" s="1">
        <v>2015</v>
      </c>
      <c r="B32" s="1" t="s">
        <v>209</v>
      </c>
      <c r="C32" s="15">
        <v>122</v>
      </c>
      <c r="D32" s="45">
        <v>-0.96799999999999997</v>
      </c>
    </row>
    <row r="33" spans="1:4">
      <c r="A33" s="1">
        <v>2015</v>
      </c>
      <c r="B33" s="1" t="s">
        <v>190</v>
      </c>
      <c r="C33" s="15">
        <v>72</v>
      </c>
      <c r="D33" s="45">
        <v>-0.52310000000000001</v>
      </c>
    </row>
    <row r="34" spans="1:4">
      <c r="A34" s="1">
        <v>2015</v>
      </c>
      <c r="B34" s="24" t="s">
        <v>199</v>
      </c>
      <c r="C34" s="15">
        <v>70</v>
      </c>
      <c r="D34" s="45">
        <v>1.0806</v>
      </c>
    </row>
    <row r="35" spans="1:4">
      <c r="A35" s="1">
        <v>2015</v>
      </c>
      <c r="B35" s="1" t="s">
        <v>210</v>
      </c>
      <c r="C35" s="15">
        <v>101</v>
      </c>
      <c r="D35" s="45">
        <v>-0.52480000000000004</v>
      </c>
    </row>
    <row r="36" spans="1:4">
      <c r="A36" s="1">
        <v>2015</v>
      </c>
      <c r="B36" s="1" t="s">
        <v>188</v>
      </c>
      <c r="C36" s="15">
        <v>81</v>
      </c>
      <c r="D36" s="45">
        <v>-0.60570000000000002</v>
      </c>
    </row>
    <row r="37" spans="1:4">
      <c r="A37" s="1">
        <v>2015</v>
      </c>
      <c r="B37" s="24" t="s">
        <v>211</v>
      </c>
      <c r="C37" s="15">
        <v>83</v>
      </c>
      <c r="D37" s="45">
        <v>2.6833</v>
      </c>
    </row>
    <row r="38" spans="1:4">
      <c r="A38" s="1">
        <v>2015</v>
      </c>
      <c r="B38" s="1" t="s">
        <v>202</v>
      </c>
      <c r="C38" s="15">
        <v>221</v>
      </c>
      <c r="D38" s="45">
        <v>-0.41220000000000001</v>
      </c>
    </row>
    <row r="39" spans="1:4">
      <c r="A39" s="1">
        <v>2015</v>
      </c>
      <c r="B39" s="1" t="s">
        <v>201</v>
      </c>
      <c r="C39" s="15">
        <v>18</v>
      </c>
      <c r="D39" s="45">
        <v>-0.57020000000000004</v>
      </c>
    </row>
    <row r="40" spans="1:4">
      <c r="A40" s="1">
        <v>2015</v>
      </c>
      <c r="B40" s="1" t="s">
        <v>194</v>
      </c>
      <c r="C40" s="15">
        <v>66</v>
      </c>
      <c r="D40" s="45">
        <v>-0.57689999999999997</v>
      </c>
    </row>
    <row r="41" spans="1:4">
      <c r="A41" s="1">
        <v>2015</v>
      </c>
      <c r="B41" s="24" t="s">
        <v>192</v>
      </c>
      <c r="C41" s="15">
        <v>111</v>
      </c>
      <c r="D41" s="45">
        <v>0.31879999999999997</v>
      </c>
    </row>
    <row r="42" spans="1:4">
      <c r="A42" s="1">
        <v>2014</v>
      </c>
      <c r="B42" s="1" t="s">
        <v>196</v>
      </c>
      <c r="C42" s="15">
        <v>131</v>
      </c>
      <c r="D42" s="45">
        <v>-1.0226</v>
      </c>
    </row>
    <row r="43" spans="1:4">
      <c r="A43" s="1">
        <v>2014</v>
      </c>
      <c r="B43" s="1" t="s">
        <v>190</v>
      </c>
      <c r="C43" s="15">
        <v>101</v>
      </c>
      <c r="D43" s="45">
        <v>-1.1140000000000001</v>
      </c>
    </row>
    <row r="44" spans="1:4">
      <c r="A44" s="1">
        <v>2014</v>
      </c>
      <c r="B44" s="1" t="s">
        <v>209</v>
      </c>
      <c r="C44" s="15">
        <v>15</v>
      </c>
      <c r="D44" s="45">
        <v>-0.27179999999999999</v>
      </c>
    </row>
    <row r="45" spans="1:4">
      <c r="A45" s="1">
        <v>2014</v>
      </c>
      <c r="B45" s="1" t="s">
        <v>210</v>
      </c>
      <c r="C45" s="15">
        <v>51</v>
      </c>
      <c r="D45" s="45">
        <v>-0.54259999999999997</v>
      </c>
    </row>
    <row r="46" spans="1:4">
      <c r="A46" s="1">
        <v>2014</v>
      </c>
      <c r="B46" s="24" t="s">
        <v>200</v>
      </c>
      <c r="C46" s="15">
        <v>51</v>
      </c>
      <c r="D46" s="45">
        <v>3.4487000000000001</v>
      </c>
    </row>
    <row r="47" spans="1:4">
      <c r="A47" s="1">
        <v>2014</v>
      </c>
      <c r="B47" s="1" t="s">
        <v>212</v>
      </c>
      <c r="C47" s="15">
        <v>143</v>
      </c>
      <c r="D47" s="45">
        <v>-1.5723</v>
      </c>
    </row>
    <row r="48" spans="1:4">
      <c r="A48" s="1">
        <v>2014</v>
      </c>
      <c r="B48" s="1" t="s">
        <v>203</v>
      </c>
      <c r="C48" s="15">
        <v>112</v>
      </c>
      <c r="D48" s="45">
        <v>-0.5736</v>
      </c>
    </row>
    <row r="49" spans="1:4">
      <c r="A49" s="1">
        <v>2014</v>
      </c>
      <c r="B49" s="1" t="s">
        <v>213</v>
      </c>
      <c r="C49" s="15">
        <v>52</v>
      </c>
      <c r="D49" s="45">
        <v>-1.4944999999999999</v>
      </c>
    </row>
    <row r="50" spans="1:4">
      <c r="A50" s="1">
        <v>2014</v>
      </c>
      <c r="B50" s="24" t="s">
        <v>211</v>
      </c>
      <c r="C50" s="15">
        <v>27</v>
      </c>
      <c r="D50" s="45">
        <v>3.5670999999999999</v>
      </c>
    </row>
    <row r="51" spans="1:4">
      <c r="A51" s="1">
        <v>2014</v>
      </c>
      <c r="B51" s="1" t="s">
        <v>195</v>
      </c>
      <c r="C51" s="15">
        <v>157</v>
      </c>
      <c r="D51" s="45">
        <v>-0.45450000000000002</v>
      </c>
    </row>
    <row r="52" spans="1:4">
      <c r="A52" s="1">
        <v>2013</v>
      </c>
      <c r="B52" s="24" t="s">
        <v>209</v>
      </c>
      <c r="C52" s="15">
        <v>187</v>
      </c>
      <c r="D52" s="45">
        <v>0.5111</v>
      </c>
    </row>
    <row r="53" spans="1:4">
      <c r="A53" s="1">
        <v>2013</v>
      </c>
      <c r="B53" s="1" t="s">
        <v>189</v>
      </c>
      <c r="C53" s="15">
        <v>140</v>
      </c>
      <c r="D53" s="45">
        <v>-0.94220000000000004</v>
      </c>
    </row>
    <row r="54" spans="1:4">
      <c r="A54" s="1">
        <v>2013</v>
      </c>
      <c r="B54" s="1" t="s">
        <v>190</v>
      </c>
      <c r="C54" s="15">
        <v>67</v>
      </c>
      <c r="D54" s="45">
        <v>-9.2799999999999994E-2</v>
      </c>
    </row>
    <row r="55" spans="1:4">
      <c r="A55" s="1">
        <v>2013</v>
      </c>
      <c r="B55" s="1" t="s">
        <v>210</v>
      </c>
      <c r="C55" s="15">
        <v>57</v>
      </c>
      <c r="D55" s="45">
        <v>-3.2000000000000001E-2</v>
      </c>
    </row>
    <row r="56" spans="1:4">
      <c r="A56" s="1">
        <v>2013</v>
      </c>
      <c r="B56" s="1" t="s">
        <v>214</v>
      </c>
      <c r="C56" s="15">
        <v>109</v>
      </c>
      <c r="D56" s="45">
        <v>-0.44940000000000002</v>
      </c>
    </row>
    <row r="57" spans="1:4">
      <c r="A57" s="1">
        <v>2013</v>
      </c>
      <c r="B57" s="24" t="s">
        <v>186</v>
      </c>
      <c r="C57" s="15">
        <v>197</v>
      </c>
      <c r="D57" s="45">
        <v>2.9075000000000002</v>
      </c>
    </row>
    <row r="58" spans="1:4">
      <c r="A58" s="1">
        <v>2013</v>
      </c>
      <c r="B58" s="1" t="s">
        <v>195</v>
      </c>
      <c r="C58" s="15">
        <v>142</v>
      </c>
      <c r="D58" s="45">
        <v>-0.57620000000000005</v>
      </c>
    </row>
    <row r="59" spans="1:4">
      <c r="A59" s="1">
        <v>2013</v>
      </c>
      <c r="B59" s="1" t="s">
        <v>213</v>
      </c>
      <c r="C59" s="15">
        <v>172</v>
      </c>
      <c r="D59" s="45">
        <v>-0.39389999999999997</v>
      </c>
    </row>
    <row r="60" spans="1:4">
      <c r="A60" s="1">
        <v>2013</v>
      </c>
      <c r="B60" s="1" t="s">
        <v>193</v>
      </c>
      <c r="C60" s="15">
        <v>83</v>
      </c>
      <c r="D60" s="45">
        <v>-0.55740000000000001</v>
      </c>
    </row>
    <row r="61" spans="1:4">
      <c r="A61" s="1">
        <v>2013</v>
      </c>
      <c r="B61" s="1" t="s">
        <v>215</v>
      </c>
      <c r="C61" s="15">
        <v>54</v>
      </c>
      <c r="D61" s="45">
        <v>-0.40160000000000001</v>
      </c>
    </row>
    <row r="62" spans="1:4">
      <c r="A62" s="1">
        <v>2012</v>
      </c>
      <c r="B62" s="1" t="s">
        <v>196</v>
      </c>
      <c r="C62" s="15">
        <v>137</v>
      </c>
      <c r="D62" s="45">
        <v>-0.68410000000000004</v>
      </c>
    </row>
    <row r="63" spans="1:4">
      <c r="A63" s="1">
        <v>2012</v>
      </c>
      <c r="B63" s="1" t="s">
        <v>214</v>
      </c>
      <c r="C63" s="15">
        <v>81</v>
      </c>
      <c r="D63" s="45">
        <v>-0.53159999999999996</v>
      </c>
    </row>
    <row r="64" spans="1:4">
      <c r="A64" s="1">
        <v>2012</v>
      </c>
      <c r="B64" s="24" t="s">
        <v>200</v>
      </c>
      <c r="C64" s="15">
        <v>69</v>
      </c>
      <c r="D64" s="45">
        <v>2.7256999999999998</v>
      </c>
    </row>
    <row r="65" spans="1:4">
      <c r="A65" s="1">
        <v>2012</v>
      </c>
      <c r="B65" s="1" t="s">
        <v>189</v>
      </c>
      <c r="C65" s="15">
        <v>100</v>
      </c>
      <c r="D65" s="45">
        <v>-0.55810000000000004</v>
      </c>
    </row>
    <row r="66" spans="1:4">
      <c r="A66" s="1">
        <v>2012</v>
      </c>
      <c r="B66" s="24" t="s">
        <v>209</v>
      </c>
      <c r="C66" s="15">
        <v>117</v>
      </c>
      <c r="D66" s="45">
        <v>0.96250000000000002</v>
      </c>
    </row>
    <row r="67" spans="1:4">
      <c r="A67" s="1">
        <v>2012</v>
      </c>
      <c r="B67" s="1" t="s">
        <v>194</v>
      </c>
      <c r="C67" s="15">
        <v>136</v>
      </c>
      <c r="D67" s="45">
        <v>-1.5760000000000001</v>
      </c>
    </row>
    <row r="68" spans="1:4">
      <c r="A68" s="1">
        <v>2012</v>
      </c>
      <c r="B68" s="1" t="s">
        <v>195</v>
      </c>
      <c r="C68" s="15">
        <v>99</v>
      </c>
      <c r="D68" s="45">
        <v>-0.64070000000000005</v>
      </c>
    </row>
    <row r="69" spans="1:4">
      <c r="A69" s="1">
        <v>2012</v>
      </c>
      <c r="B69" s="24" t="s">
        <v>213</v>
      </c>
      <c r="C69" s="15">
        <v>56</v>
      </c>
      <c r="D69" s="45">
        <v>0.80789999999999995</v>
      </c>
    </row>
    <row r="70" spans="1:4">
      <c r="A70" s="1">
        <v>2012</v>
      </c>
      <c r="B70" s="1" t="s">
        <v>201</v>
      </c>
      <c r="C70" s="15">
        <v>101</v>
      </c>
      <c r="D70" s="45">
        <v>-0.52080000000000004</v>
      </c>
    </row>
    <row r="71" spans="1:4">
      <c r="A71" s="1">
        <v>2012</v>
      </c>
      <c r="B71" s="1" t="s">
        <v>203</v>
      </c>
      <c r="C71" s="15">
        <v>7</v>
      </c>
      <c r="D71" s="45">
        <v>-1.15E-2</v>
      </c>
    </row>
    <row r="72" spans="1:4">
      <c r="A72" s="1">
        <v>2011</v>
      </c>
      <c r="B72" s="1" t="s">
        <v>216</v>
      </c>
      <c r="C72" s="15">
        <v>184</v>
      </c>
      <c r="D72" s="45">
        <v>-0.52490000000000003</v>
      </c>
    </row>
    <row r="73" spans="1:4">
      <c r="A73" s="1">
        <v>2011</v>
      </c>
      <c r="B73" s="1" t="s">
        <v>191</v>
      </c>
      <c r="C73" s="15">
        <v>83</v>
      </c>
      <c r="D73" s="45">
        <v>-0.41770000000000002</v>
      </c>
    </row>
    <row r="74" spans="1:4">
      <c r="A74" s="1">
        <v>2011</v>
      </c>
      <c r="B74" s="1" t="s">
        <v>197</v>
      </c>
      <c r="C74" s="15">
        <v>69</v>
      </c>
      <c r="D74" s="45">
        <v>-0.50570000000000004</v>
      </c>
    </row>
    <row r="75" spans="1:4">
      <c r="A75" s="1">
        <v>2011</v>
      </c>
      <c r="B75" s="24" t="s">
        <v>209</v>
      </c>
      <c r="C75" s="15">
        <v>70</v>
      </c>
      <c r="D75" s="45">
        <v>1.8591</v>
      </c>
    </row>
    <row r="76" spans="1:4">
      <c r="A76" s="1">
        <v>2011</v>
      </c>
      <c r="B76" s="1" t="s">
        <v>194</v>
      </c>
      <c r="C76" s="15">
        <v>210</v>
      </c>
      <c r="D76" s="45">
        <v>-0.53610000000000002</v>
      </c>
    </row>
    <row r="77" spans="1:4">
      <c r="A77" s="1">
        <v>2011</v>
      </c>
      <c r="B77" s="1" t="s">
        <v>201</v>
      </c>
      <c r="C77" s="15">
        <v>178</v>
      </c>
      <c r="D77" s="45">
        <v>-4.9799999999999997E-2</v>
      </c>
    </row>
    <row r="78" spans="1:4">
      <c r="A78" s="1">
        <v>2011</v>
      </c>
      <c r="B78" s="24" t="s">
        <v>213</v>
      </c>
      <c r="C78" s="15">
        <v>76</v>
      </c>
      <c r="D78" s="45">
        <v>1.1052999999999999</v>
      </c>
    </row>
    <row r="79" spans="1:4">
      <c r="A79" s="1">
        <v>2011</v>
      </c>
      <c r="B79" s="1" t="s">
        <v>215</v>
      </c>
      <c r="C79" s="15">
        <v>93</v>
      </c>
      <c r="D79" s="45">
        <v>-1</v>
      </c>
    </row>
    <row r="80" spans="1:4">
      <c r="A80" s="1">
        <v>2010</v>
      </c>
      <c r="B80" s="24" t="s">
        <v>216</v>
      </c>
      <c r="C80" s="15">
        <v>132</v>
      </c>
      <c r="D80" s="45">
        <v>0.39739999999999998</v>
      </c>
    </row>
    <row r="81" spans="1:4">
      <c r="A81" s="1">
        <v>2010</v>
      </c>
      <c r="B81" s="1" t="s">
        <v>214</v>
      </c>
      <c r="C81" s="15">
        <v>105</v>
      </c>
      <c r="D81" s="45">
        <v>-1.458</v>
      </c>
    </row>
    <row r="82" spans="1:4">
      <c r="A82" s="1">
        <v>2010</v>
      </c>
      <c r="B82" s="24" t="s">
        <v>200</v>
      </c>
      <c r="C82" s="15">
        <v>114</v>
      </c>
      <c r="D82" s="45">
        <v>3.4578000000000002</v>
      </c>
    </row>
    <row r="83" spans="1:4">
      <c r="A83" s="1">
        <v>2010</v>
      </c>
      <c r="B83" s="1" t="s">
        <v>189</v>
      </c>
      <c r="C83" s="15">
        <v>109</v>
      </c>
      <c r="D83" s="45">
        <v>-0.91210000000000002</v>
      </c>
    </row>
    <row r="84" spans="1:4">
      <c r="A84" s="1">
        <v>2010</v>
      </c>
      <c r="B84" s="1" t="s">
        <v>215</v>
      </c>
      <c r="C84" s="15">
        <v>153</v>
      </c>
      <c r="D84" s="45">
        <v>-0.64959999999999996</v>
      </c>
    </row>
    <row r="85" spans="1:4">
      <c r="A85" s="1">
        <v>2010</v>
      </c>
      <c r="B85" s="1" t="s">
        <v>198</v>
      </c>
      <c r="C85" s="15">
        <v>110</v>
      </c>
      <c r="D85" s="45">
        <v>-1.5403</v>
      </c>
    </row>
    <row r="86" spans="1:4">
      <c r="A86" s="1">
        <v>2010</v>
      </c>
      <c r="B86" s="24" t="s">
        <v>201</v>
      </c>
      <c r="C86" s="15">
        <v>100</v>
      </c>
      <c r="D86" s="45">
        <v>0.21970000000000001</v>
      </c>
    </row>
    <row r="87" spans="1:4">
      <c r="A87" s="1">
        <v>2010</v>
      </c>
      <c r="B87" s="24" t="s">
        <v>194</v>
      </c>
      <c r="C87" s="15">
        <v>166</v>
      </c>
      <c r="D87" s="45">
        <v>0.46339999999999998</v>
      </c>
    </row>
    <row r="88" spans="1:4">
      <c r="A88" s="1">
        <v>2009</v>
      </c>
      <c r="B88" s="24" t="s">
        <v>190</v>
      </c>
      <c r="C88" s="15">
        <v>169</v>
      </c>
      <c r="D88" s="45">
        <v>-0.47799999999999998</v>
      </c>
    </row>
    <row r="89" spans="1:4">
      <c r="A89" s="1">
        <v>2009</v>
      </c>
      <c r="B89" s="24" t="s">
        <v>216</v>
      </c>
      <c r="C89" s="15">
        <v>111</v>
      </c>
      <c r="D89" s="45">
        <v>0.84089999999999998</v>
      </c>
    </row>
    <row r="90" spans="1:4">
      <c r="A90" s="1">
        <v>2009</v>
      </c>
      <c r="B90" s="1" t="s">
        <v>209</v>
      </c>
      <c r="C90" s="15">
        <v>90</v>
      </c>
      <c r="D90" s="45">
        <v>-1.4944999999999999</v>
      </c>
    </row>
    <row r="91" spans="1:4">
      <c r="A91" s="1">
        <v>2009</v>
      </c>
      <c r="B91" s="1" t="s">
        <v>187</v>
      </c>
      <c r="C91" s="15">
        <v>89</v>
      </c>
      <c r="D91" s="45">
        <v>-0.92159999999999997</v>
      </c>
    </row>
    <row r="92" spans="1:4">
      <c r="A92" s="1">
        <v>2009</v>
      </c>
      <c r="B92" s="1" t="s">
        <v>194</v>
      </c>
      <c r="C92" s="15">
        <v>162</v>
      </c>
      <c r="D92" s="45">
        <v>3.4165999999999999</v>
      </c>
    </row>
    <row r="93" spans="1:4">
      <c r="A93" s="1">
        <v>2009</v>
      </c>
      <c r="B93" s="1" t="s">
        <v>212</v>
      </c>
      <c r="C93" s="15">
        <v>122</v>
      </c>
      <c r="D93" s="45">
        <v>0.35959999999999998</v>
      </c>
    </row>
    <row r="94" spans="1:4">
      <c r="A94" s="1">
        <v>2009</v>
      </c>
      <c r="B94" s="24" t="s">
        <v>198</v>
      </c>
      <c r="C94" s="15">
        <v>52</v>
      </c>
      <c r="D94" s="45">
        <v>-1.3923000000000001</v>
      </c>
    </row>
    <row r="95" spans="1:4">
      <c r="A95" s="1">
        <v>2009</v>
      </c>
      <c r="B95" s="1" t="s">
        <v>186</v>
      </c>
      <c r="C95" s="15">
        <v>136</v>
      </c>
      <c r="D95" s="45">
        <v>-1.3594999999999999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69F0-49B6-1348-B59D-E8A94A107A75}">
  <dimension ref="A1:Z152"/>
  <sheetViews>
    <sheetView topLeftCell="G49" zoomScaleNormal="100" workbookViewId="0">
      <selection activeCell="Q17" sqref="Q1:Q1048576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1" width="10.83203125" style="13" customWidth="1"/>
    <col min="12" max="13" width="10.83203125" style="25" customWidth="1"/>
    <col min="15" max="16" width="10.83203125" style="25" customWidth="1"/>
    <col min="20" max="20" width="12.83203125" bestFit="1" customWidth="1"/>
  </cols>
  <sheetData>
    <row r="1" spans="1:23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270</v>
      </c>
      <c r="K1" s="36" t="s">
        <v>296</v>
      </c>
      <c r="L1" s="36" t="s">
        <v>300</v>
      </c>
      <c r="M1" s="37" t="s">
        <v>316</v>
      </c>
      <c r="N1" s="37" t="s">
        <v>317</v>
      </c>
      <c r="P1" s="44" t="s">
        <v>268</v>
      </c>
    </row>
    <row r="2" spans="1:23">
      <c r="A2" s="24">
        <v>2018</v>
      </c>
      <c r="B2" s="24">
        <v>1</v>
      </c>
      <c r="C2" s="24" t="s">
        <v>184</v>
      </c>
      <c r="D2" s="24" t="s">
        <v>191</v>
      </c>
      <c r="E2" s="17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v>0.68400000000000005</v>
      </c>
      <c r="K2" s="13">
        <v>2.57</v>
      </c>
      <c r="L2" s="25">
        <v>3.0350000000000001</v>
      </c>
      <c r="M2" s="38">
        <v>0.252</v>
      </c>
      <c r="N2" s="38">
        <v>0.747</v>
      </c>
      <c r="P2" s="45">
        <v>0.5101</v>
      </c>
      <c r="R2" t="s">
        <v>272</v>
      </c>
    </row>
    <row r="3" spans="1:23" ht="17" thickBot="1">
      <c r="A3" s="24">
        <v>2018</v>
      </c>
      <c r="B3" s="24">
        <v>2</v>
      </c>
      <c r="C3" s="24" t="s">
        <v>184</v>
      </c>
      <c r="D3" s="24" t="s">
        <v>190</v>
      </c>
      <c r="E3" s="17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v>0.69</v>
      </c>
      <c r="K3" s="13">
        <v>2.62</v>
      </c>
      <c r="L3" s="25">
        <v>2.6749999999999998</v>
      </c>
      <c r="M3" s="38">
        <v>0.25</v>
      </c>
      <c r="N3" s="38">
        <v>0.77400000000000002</v>
      </c>
      <c r="P3" s="45">
        <v>1.9300000000000001E-2</v>
      </c>
    </row>
    <row r="4" spans="1:23">
      <c r="A4" s="24">
        <v>2018</v>
      </c>
      <c r="B4" s="24">
        <v>3</v>
      </c>
      <c r="C4" s="24" t="s">
        <v>184</v>
      </c>
      <c r="D4" s="24" t="s">
        <v>189</v>
      </c>
      <c r="E4" s="17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v>0.70799999999999996</v>
      </c>
      <c r="K4" s="13">
        <v>2.83</v>
      </c>
      <c r="L4" s="25">
        <v>2.84</v>
      </c>
      <c r="M4" s="38">
        <v>0.25700000000000001</v>
      </c>
      <c r="N4" s="38">
        <v>0.74199999999999999</v>
      </c>
      <c r="P4" s="45">
        <v>-1</v>
      </c>
      <c r="R4" s="49" t="s">
        <v>273</v>
      </c>
      <c r="S4" s="49"/>
    </row>
    <row r="5" spans="1:23">
      <c r="A5" s="24">
        <v>2018</v>
      </c>
      <c r="B5" s="24">
        <v>4</v>
      </c>
      <c r="C5" s="24" t="s">
        <v>184</v>
      </c>
      <c r="D5" s="24" t="s">
        <v>188</v>
      </c>
      <c r="E5" s="17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v>0.65800000000000003</v>
      </c>
      <c r="K5" s="13">
        <v>3.32</v>
      </c>
      <c r="L5" s="25">
        <v>3.38</v>
      </c>
      <c r="M5" s="38">
        <v>0.25800000000000001</v>
      </c>
      <c r="N5" s="38">
        <v>0.74399999999999999</v>
      </c>
      <c r="P5" s="45">
        <v>-0.53680000000000005</v>
      </c>
      <c r="R5" s="46" t="s">
        <v>274</v>
      </c>
      <c r="S5" s="46">
        <v>0.48393269104018755</v>
      </c>
    </row>
    <row r="6" spans="1:23">
      <c r="A6" s="24">
        <v>2018</v>
      </c>
      <c r="B6" s="24">
        <v>5</v>
      </c>
      <c r="C6" s="24" t="s">
        <v>184</v>
      </c>
      <c r="D6" s="24" t="s">
        <v>187</v>
      </c>
      <c r="E6" s="17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v>0.74099999999999999</v>
      </c>
      <c r="K6" s="13">
        <v>2.85</v>
      </c>
      <c r="L6" s="25">
        <v>3.31</v>
      </c>
      <c r="M6" s="38">
        <v>0.25600000000000001</v>
      </c>
      <c r="N6" s="38">
        <v>0.75700000000000001</v>
      </c>
      <c r="P6" s="45">
        <v>4.4699999999999997E-2</v>
      </c>
      <c r="R6" s="46" t="s">
        <v>275</v>
      </c>
      <c r="S6" s="46">
        <v>0.23419084945739763</v>
      </c>
    </row>
    <row r="7" spans="1:23">
      <c r="A7" s="24">
        <v>2018</v>
      </c>
      <c r="B7" s="24">
        <v>1</v>
      </c>
      <c r="C7" s="24" t="s">
        <v>185</v>
      </c>
      <c r="D7" s="24" t="s">
        <v>186</v>
      </c>
      <c r="E7" s="17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v>0.7</v>
      </c>
      <c r="K7" s="13">
        <v>2.11</v>
      </c>
      <c r="L7" s="25">
        <v>2.8449999999999998</v>
      </c>
      <c r="M7" s="38">
        <v>0.26800000000000002</v>
      </c>
      <c r="N7" s="38">
        <v>0.79200000000000004</v>
      </c>
      <c r="P7" s="45">
        <v>4.0298999999999996</v>
      </c>
      <c r="R7" s="46" t="s">
        <v>276</v>
      </c>
      <c r="S7" s="46">
        <v>0.16211469411221152</v>
      </c>
    </row>
    <row r="8" spans="1:23">
      <c r="A8" s="24">
        <v>2018</v>
      </c>
      <c r="B8" s="24">
        <v>2</v>
      </c>
      <c r="C8" s="24" t="s">
        <v>185</v>
      </c>
      <c r="D8" s="24" t="s">
        <v>192</v>
      </c>
      <c r="E8" s="17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v>0.63</v>
      </c>
      <c r="K8" s="13">
        <v>2.52</v>
      </c>
      <c r="L8" s="25">
        <v>2.7</v>
      </c>
      <c r="M8" s="38">
        <v>0.255</v>
      </c>
      <c r="N8" s="38">
        <v>0.754</v>
      </c>
      <c r="P8" s="45">
        <v>-0.1283</v>
      </c>
      <c r="R8" s="46" t="s">
        <v>277</v>
      </c>
      <c r="S8" s="46">
        <v>1.1909172658641314</v>
      </c>
    </row>
    <row r="9" spans="1:23" ht="17" thickBot="1">
      <c r="A9" s="24">
        <v>2018</v>
      </c>
      <c r="B9" s="24">
        <v>3</v>
      </c>
      <c r="C9" s="24" t="s">
        <v>185</v>
      </c>
      <c r="D9" s="24" t="s">
        <v>193</v>
      </c>
      <c r="E9" s="17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v>0.77200000000000002</v>
      </c>
      <c r="K9" s="13">
        <v>2.89</v>
      </c>
      <c r="L9" s="25">
        <v>2.9550000000000001</v>
      </c>
      <c r="M9" s="38">
        <v>0.25900000000000001</v>
      </c>
      <c r="N9" s="38">
        <v>0.76600000000000001</v>
      </c>
      <c r="P9" s="45">
        <v>-1.3853</v>
      </c>
      <c r="R9" s="47" t="s">
        <v>278</v>
      </c>
      <c r="S9" s="47">
        <v>94</v>
      </c>
    </row>
    <row r="10" spans="1:23">
      <c r="A10" s="24">
        <v>2018</v>
      </c>
      <c r="B10" s="24">
        <v>4</v>
      </c>
      <c r="C10" s="24" t="s">
        <v>185</v>
      </c>
      <c r="D10" s="24" t="s">
        <v>194</v>
      </c>
      <c r="E10" s="17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v>0.66300000000000003</v>
      </c>
      <c r="K10" s="13">
        <v>2.69</v>
      </c>
      <c r="L10" s="25">
        <v>3.04</v>
      </c>
      <c r="M10" s="38">
        <v>0.249</v>
      </c>
      <c r="N10" s="38">
        <v>0.78100000000000003</v>
      </c>
      <c r="P10" s="45">
        <v>-0.48920000000000002</v>
      </c>
    </row>
    <row r="11" spans="1:23" ht="17" thickBot="1">
      <c r="A11" s="24">
        <v>2018</v>
      </c>
      <c r="B11" s="24">
        <v>5</v>
      </c>
      <c r="C11" s="24" t="s">
        <v>185</v>
      </c>
      <c r="D11" s="24" t="s">
        <v>195</v>
      </c>
      <c r="E11" s="17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v>0.65800000000000003</v>
      </c>
      <c r="K11" s="13">
        <v>3.33</v>
      </c>
      <c r="L11" s="25">
        <v>3.46</v>
      </c>
      <c r="M11" s="38">
        <v>0.252</v>
      </c>
      <c r="N11" s="38">
        <v>0.76400000000000001</v>
      </c>
      <c r="P11" s="45">
        <v>-0.48449999999999999</v>
      </c>
      <c r="R11" t="s">
        <v>279</v>
      </c>
    </row>
    <row r="12" spans="1:23">
      <c r="A12" s="24">
        <v>2017</v>
      </c>
      <c r="B12" s="24">
        <v>1</v>
      </c>
      <c r="C12" s="24" t="s">
        <v>184</v>
      </c>
      <c r="D12" s="24" t="s">
        <v>190</v>
      </c>
      <c r="E12" s="17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v>0.66</v>
      </c>
      <c r="K12" s="13">
        <v>2.31</v>
      </c>
      <c r="L12" s="25">
        <v>2.8149999999999999</v>
      </c>
      <c r="M12" s="38">
        <v>0.249</v>
      </c>
      <c r="N12" s="38">
        <v>0.77100000000000002</v>
      </c>
      <c r="P12" s="45">
        <v>2.4718</v>
      </c>
      <c r="R12" s="48"/>
      <c r="S12" s="48" t="s">
        <v>284</v>
      </c>
      <c r="T12" s="48" t="s">
        <v>285</v>
      </c>
      <c r="U12" s="48" t="s">
        <v>286</v>
      </c>
      <c r="V12" s="48" t="s">
        <v>287</v>
      </c>
      <c r="W12" s="48" t="s">
        <v>288</v>
      </c>
    </row>
    <row r="13" spans="1:23">
      <c r="A13" s="24">
        <v>2017</v>
      </c>
      <c r="B13" s="24">
        <v>2</v>
      </c>
      <c r="C13" s="24" t="s">
        <v>184</v>
      </c>
      <c r="D13" s="24" t="s">
        <v>196</v>
      </c>
      <c r="E13" s="17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v>0.73699999999999999</v>
      </c>
      <c r="K13" s="13">
        <v>2.5099999999999998</v>
      </c>
      <c r="L13" s="25">
        <v>2.5149999999999997</v>
      </c>
      <c r="M13" s="38">
        <v>0.26600000000000001</v>
      </c>
      <c r="N13" s="38">
        <v>0.78200000000000003</v>
      </c>
      <c r="P13" s="45">
        <v>-1.0958000000000001</v>
      </c>
      <c r="R13" s="46" t="s">
        <v>280</v>
      </c>
      <c r="S13" s="46">
        <v>8</v>
      </c>
      <c r="T13" s="46">
        <v>36.866463558244249</v>
      </c>
      <c r="U13" s="46">
        <v>4.6083079447805311</v>
      </c>
      <c r="V13" s="46">
        <v>3.2492139506583571</v>
      </c>
      <c r="W13" s="46">
        <v>2.8266566814278168E-3</v>
      </c>
    </row>
    <row r="14" spans="1:23">
      <c r="A14" s="24">
        <v>2017</v>
      </c>
      <c r="B14" s="24">
        <v>3</v>
      </c>
      <c r="C14" s="24" t="s">
        <v>184</v>
      </c>
      <c r="D14" s="24" t="s">
        <v>188</v>
      </c>
      <c r="E14" s="17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v>0.68799999999999994</v>
      </c>
      <c r="K14" s="13">
        <v>3.03</v>
      </c>
      <c r="L14" s="25">
        <v>3.28</v>
      </c>
      <c r="M14" s="38">
        <v>0.255</v>
      </c>
      <c r="N14" s="38">
        <v>0.77500000000000002</v>
      </c>
      <c r="P14" s="45">
        <v>-1.3765000000000001</v>
      </c>
      <c r="R14" s="46" t="s">
        <v>281</v>
      </c>
      <c r="S14" s="46">
        <v>85</v>
      </c>
      <c r="T14" s="46">
        <v>120.55413440133034</v>
      </c>
      <c r="U14" s="46">
        <v>1.4182839341332982</v>
      </c>
      <c r="V14" s="46"/>
      <c r="W14" s="46"/>
    </row>
    <row r="15" spans="1:23" ht="17" thickBot="1">
      <c r="A15" s="24">
        <v>2017</v>
      </c>
      <c r="B15" s="24">
        <v>4</v>
      </c>
      <c r="C15" s="24" t="s">
        <v>184</v>
      </c>
      <c r="D15" s="24" t="s">
        <v>197</v>
      </c>
      <c r="E15" s="17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v>0.69499999999999995</v>
      </c>
      <c r="K15" s="13">
        <v>2.89</v>
      </c>
      <c r="L15" s="25">
        <v>3.0449999999999999</v>
      </c>
      <c r="M15" s="38">
        <v>0.254</v>
      </c>
      <c r="N15" s="38">
        <v>0.77400000000000002</v>
      </c>
      <c r="P15" s="45">
        <v>-0.40699999999999997</v>
      </c>
      <c r="R15" s="47" t="s">
        <v>282</v>
      </c>
      <c r="S15" s="47">
        <v>93</v>
      </c>
      <c r="T15" s="47">
        <v>157.42059795957459</v>
      </c>
      <c r="U15" s="47"/>
      <c r="V15" s="47"/>
      <c r="W15" s="47"/>
    </row>
    <row r="16" spans="1:23" ht="17" thickBot="1">
      <c r="A16" s="24">
        <v>2017</v>
      </c>
      <c r="B16" s="24">
        <v>5</v>
      </c>
      <c r="C16" s="24" t="s">
        <v>184</v>
      </c>
      <c r="D16" s="24" t="s">
        <v>187</v>
      </c>
      <c r="E16" s="17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v>0.72699999999999998</v>
      </c>
      <c r="K16" s="13">
        <v>3.67</v>
      </c>
      <c r="L16" s="25">
        <v>3.8849999999999998</v>
      </c>
      <c r="M16" s="38">
        <v>0.27300000000000002</v>
      </c>
      <c r="N16" s="38">
        <v>0.78100000000000003</v>
      </c>
      <c r="P16" s="45">
        <v>-0.4713</v>
      </c>
    </row>
    <row r="17" spans="1:26">
      <c r="A17" s="24">
        <v>2017</v>
      </c>
      <c r="B17" s="24">
        <v>1</v>
      </c>
      <c r="C17" s="24" t="s">
        <v>185</v>
      </c>
      <c r="D17" s="24" t="s">
        <v>193</v>
      </c>
      <c r="E17" s="17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v>0.63400000000000001</v>
      </c>
      <c r="K17" s="13">
        <v>2.25</v>
      </c>
      <c r="L17" s="25">
        <v>2.6799999999999997</v>
      </c>
      <c r="M17" s="38">
        <v>0.26300000000000001</v>
      </c>
      <c r="N17" s="38">
        <v>0.78800000000000003</v>
      </c>
      <c r="P17" s="45">
        <v>-0.14030000000000001</v>
      </c>
      <c r="R17" s="48"/>
      <c r="S17" s="48" t="s">
        <v>289</v>
      </c>
      <c r="T17" s="48" t="s">
        <v>277</v>
      </c>
      <c r="U17" s="48" t="s">
        <v>290</v>
      </c>
      <c r="V17" s="48" t="s">
        <v>291</v>
      </c>
      <c r="W17" s="48" t="s">
        <v>292</v>
      </c>
      <c r="X17" s="48" t="s">
        <v>293</v>
      </c>
      <c r="Y17" s="48" t="s">
        <v>294</v>
      </c>
      <c r="Z17" s="48" t="s">
        <v>295</v>
      </c>
    </row>
    <row r="18" spans="1:26">
      <c r="A18" s="24">
        <v>2017</v>
      </c>
      <c r="B18" s="24">
        <v>2</v>
      </c>
      <c r="C18" s="24" t="s">
        <v>185</v>
      </c>
      <c r="D18" s="24" t="s">
        <v>192</v>
      </c>
      <c r="E18" s="17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v>0.71899999999999997</v>
      </c>
      <c r="K18" s="13">
        <v>2.9</v>
      </c>
      <c r="L18" s="25">
        <v>2.95</v>
      </c>
      <c r="M18" s="38">
        <v>0.28199999999999997</v>
      </c>
      <c r="N18" s="38">
        <v>0.82299999999999995</v>
      </c>
      <c r="P18" s="45">
        <v>1.5681</v>
      </c>
      <c r="R18" s="46" t="s">
        <v>283</v>
      </c>
      <c r="S18" s="46">
        <v>-3.513170692573595</v>
      </c>
      <c r="T18" s="46">
        <v>4.138069125726676</v>
      </c>
      <c r="U18" s="46">
        <v>-0.84898791823750797</v>
      </c>
      <c r="V18" s="46">
        <v>0.39827274399719659</v>
      </c>
      <c r="W18" s="46">
        <v>-11.740760734178284</v>
      </c>
      <c r="X18" s="46">
        <v>4.7144193490310933</v>
      </c>
      <c r="Y18" s="46">
        <v>-11.740760734178284</v>
      </c>
      <c r="Z18" s="46">
        <v>4.7144193490310933</v>
      </c>
    </row>
    <row r="19" spans="1:26">
      <c r="A19" s="24">
        <v>2017</v>
      </c>
      <c r="B19" s="24">
        <v>3</v>
      </c>
      <c r="C19" s="24" t="s">
        <v>185</v>
      </c>
      <c r="D19" s="24" t="s">
        <v>186</v>
      </c>
      <c r="E19" s="17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v>0.65700000000000003</v>
      </c>
      <c r="K19" s="13">
        <v>2.9</v>
      </c>
      <c r="L19" s="25">
        <v>3.11</v>
      </c>
      <c r="M19" s="38">
        <v>0.25800000000000001</v>
      </c>
      <c r="N19" s="38">
        <v>0.73599999999999999</v>
      </c>
      <c r="P19" s="45">
        <v>-0.91820000000000002</v>
      </c>
      <c r="R19" s="46" t="s">
        <v>143</v>
      </c>
      <c r="S19" s="46">
        <v>0.37855964721485413</v>
      </c>
      <c r="T19" s="46">
        <v>0.26597237752387054</v>
      </c>
      <c r="U19" s="46">
        <v>1.4233043699467591</v>
      </c>
      <c r="V19" s="46">
        <v>0.1583081378761039</v>
      </c>
      <c r="W19" s="46">
        <v>-0.15026469529127451</v>
      </c>
      <c r="X19" s="46">
        <v>0.90738398972098278</v>
      </c>
      <c r="Y19" s="46">
        <v>-0.15026469529127451</v>
      </c>
      <c r="Z19" s="46">
        <v>0.90738398972098278</v>
      </c>
    </row>
    <row r="20" spans="1:26">
      <c r="A20" s="24">
        <v>2017</v>
      </c>
      <c r="B20" s="24">
        <v>4</v>
      </c>
      <c r="C20" s="24" t="s">
        <v>185</v>
      </c>
      <c r="D20" s="24" t="s">
        <v>194</v>
      </c>
      <c r="E20" s="17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v>0.621</v>
      </c>
      <c r="K20" s="13">
        <v>2.98</v>
      </c>
      <c r="L20" s="25">
        <v>3.335</v>
      </c>
      <c r="M20" s="38">
        <v>0.26200000000000001</v>
      </c>
      <c r="N20" s="38">
        <v>0.78500000000000003</v>
      </c>
      <c r="P20" s="45">
        <v>0.76870000000000005</v>
      </c>
      <c r="R20" s="46" t="s">
        <v>183</v>
      </c>
      <c r="S20" s="46">
        <v>8.2241939602310202E-2</v>
      </c>
      <c r="T20" s="46">
        <v>0.11481623867707164</v>
      </c>
      <c r="U20" s="46">
        <v>0.71629188126969712</v>
      </c>
      <c r="V20" s="46">
        <v>0.47577452904055095</v>
      </c>
      <c r="W20" s="46">
        <v>-0.14604350301655666</v>
      </c>
      <c r="X20" s="46">
        <v>0.3105273822211771</v>
      </c>
      <c r="Y20" s="46">
        <v>-0.14604350301655666</v>
      </c>
      <c r="Z20" s="46">
        <v>0.3105273822211771</v>
      </c>
    </row>
    <row r="21" spans="1:26">
      <c r="A21" s="24">
        <v>2017</v>
      </c>
      <c r="B21" s="24">
        <v>5</v>
      </c>
      <c r="C21" s="24" t="s">
        <v>185</v>
      </c>
      <c r="D21" s="24" t="s">
        <v>198</v>
      </c>
      <c r="E21" s="17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v>0.752</v>
      </c>
      <c r="K21" s="13">
        <v>3.28</v>
      </c>
      <c r="L21" s="25">
        <v>3.8899999999999997</v>
      </c>
      <c r="M21" s="38">
        <v>0.26</v>
      </c>
      <c r="N21" s="38">
        <v>0.76800000000000002</v>
      </c>
      <c r="P21" s="45">
        <v>-0.51759999999999995</v>
      </c>
      <c r="R21" s="46" t="s">
        <v>218</v>
      </c>
      <c r="S21" s="46">
        <v>24.939400281300834</v>
      </c>
      <c r="T21" s="46">
        <v>7.0999246056014851</v>
      </c>
      <c r="U21" s="46">
        <v>3.5126288892736826</v>
      </c>
      <c r="V21" s="46">
        <v>7.1323709968137592E-4</v>
      </c>
      <c r="W21" s="46">
        <v>10.822848042475506</v>
      </c>
      <c r="X21" s="46">
        <v>39.055952520126162</v>
      </c>
      <c r="Y21" s="46">
        <v>10.822848042475506</v>
      </c>
      <c r="Z21" s="46">
        <v>39.055952520126162</v>
      </c>
    </row>
    <row r="22" spans="1:26">
      <c r="A22" s="24">
        <v>2016</v>
      </c>
      <c r="B22" s="24">
        <v>1</v>
      </c>
      <c r="C22" s="24" t="s">
        <v>184</v>
      </c>
      <c r="D22" s="24" t="s">
        <v>188</v>
      </c>
      <c r="E22" s="17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v>0.64300000000000002</v>
      </c>
      <c r="K22" s="13">
        <v>2.13</v>
      </c>
      <c r="L22" s="25">
        <v>2.2850000000000001</v>
      </c>
      <c r="M22" s="38">
        <v>0.25600000000000001</v>
      </c>
      <c r="N22" s="38">
        <v>0.77200000000000002</v>
      </c>
      <c r="P22" s="45">
        <v>2.2656000000000001</v>
      </c>
      <c r="R22" s="46" t="s">
        <v>217</v>
      </c>
      <c r="S22" s="46">
        <v>-6.6730412107824794E-2</v>
      </c>
      <c r="T22" s="46">
        <v>0.14922262324853641</v>
      </c>
      <c r="U22" s="46">
        <v>-0.44718696572357231</v>
      </c>
      <c r="V22" s="46">
        <v>0.65587752866790638</v>
      </c>
      <c r="W22" s="46">
        <v>-0.36342496498245458</v>
      </c>
      <c r="X22" s="46">
        <v>0.22996414076680502</v>
      </c>
      <c r="Y22" s="46">
        <v>-0.36342496498245458</v>
      </c>
      <c r="Z22" s="46">
        <v>0.22996414076680502</v>
      </c>
    </row>
    <row r="23" spans="1:26">
      <c r="A23" s="24">
        <v>2016</v>
      </c>
      <c r="B23" s="24">
        <v>2</v>
      </c>
      <c r="C23" s="24" t="s">
        <v>184</v>
      </c>
      <c r="D23" s="24" t="s">
        <v>196</v>
      </c>
      <c r="E23" s="17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v>0.67300000000000004</v>
      </c>
      <c r="K23" s="13">
        <v>2.83</v>
      </c>
      <c r="L23" s="25">
        <v>2.895</v>
      </c>
      <c r="M23" s="38">
        <v>0.25600000000000001</v>
      </c>
      <c r="N23" s="38">
        <v>0.751</v>
      </c>
      <c r="P23" s="45">
        <v>-0.55740000000000001</v>
      </c>
      <c r="R23" s="46" t="s">
        <v>270</v>
      </c>
      <c r="S23" s="46">
        <v>-6.4700555792910244</v>
      </c>
      <c r="T23" s="46">
        <v>4.1561419073596655</v>
      </c>
      <c r="U23" s="46">
        <v>-1.5567455884588295</v>
      </c>
      <c r="V23" s="46">
        <v>0.12324659048741277</v>
      </c>
      <c r="W23" s="46">
        <v>-14.73357915261543</v>
      </c>
      <c r="X23" s="46">
        <v>1.7934679940333815</v>
      </c>
      <c r="Y23" s="46">
        <v>-14.73357915261543</v>
      </c>
      <c r="Z23" s="46">
        <v>1.7934679940333815</v>
      </c>
    </row>
    <row r="24" spans="1:26">
      <c r="A24" s="24">
        <v>2016</v>
      </c>
      <c r="B24" s="24">
        <v>3</v>
      </c>
      <c r="C24" s="24" t="s">
        <v>184</v>
      </c>
      <c r="D24" s="24" t="s">
        <v>190</v>
      </c>
      <c r="E24" s="17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v>0.65200000000000002</v>
      </c>
      <c r="K24" s="13">
        <v>1.69</v>
      </c>
      <c r="L24" s="25">
        <v>2.54</v>
      </c>
      <c r="M24" s="38">
        <v>0.249</v>
      </c>
      <c r="N24" s="38">
        <v>0.72799999999999998</v>
      </c>
      <c r="P24" s="45">
        <v>-0.30709999999999998</v>
      </c>
      <c r="R24" s="46" t="s">
        <v>296</v>
      </c>
      <c r="S24" s="46">
        <v>-1.7520687089525955</v>
      </c>
      <c r="T24" s="46">
        <v>0.60172866328741037</v>
      </c>
      <c r="U24" s="46">
        <v>-2.9117255265530462</v>
      </c>
      <c r="V24" s="46">
        <v>4.5895329021809882E-3</v>
      </c>
      <c r="W24" s="46">
        <v>-2.9484664991761225</v>
      </c>
      <c r="X24" s="46">
        <v>-0.55567091872906826</v>
      </c>
      <c r="Y24" s="46">
        <v>-2.9484664991761225</v>
      </c>
      <c r="Z24" s="46">
        <v>-0.55567091872906826</v>
      </c>
    </row>
    <row r="25" spans="1:26">
      <c r="A25" s="24">
        <v>2016</v>
      </c>
      <c r="B25" s="24">
        <v>4</v>
      </c>
      <c r="C25" s="24" t="s">
        <v>184</v>
      </c>
      <c r="D25" s="24" t="s">
        <v>199</v>
      </c>
      <c r="E25" s="17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v>0.68</v>
      </c>
      <c r="K25" s="13">
        <v>2.6</v>
      </c>
      <c r="L25" s="25">
        <v>2.8200000000000003</v>
      </c>
      <c r="M25" s="38">
        <v>0.246</v>
      </c>
      <c r="N25" s="38">
        <v>0.73299999999999998</v>
      </c>
      <c r="P25" s="45">
        <v>-0.51160000000000005</v>
      </c>
      <c r="R25" s="46" t="s">
        <v>300</v>
      </c>
      <c r="S25" s="46">
        <v>1.6345134801034855</v>
      </c>
      <c r="T25" s="46">
        <v>0.73460274662574021</v>
      </c>
      <c r="U25" s="46">
        <v>2.2250304502825728</v>
      </c>
      <c r="V25" s="46">
        <v>2.8727654690081303E-2</v>
      </c>
      <c r="W25" s="46">
        <v>0.17392641424290289</v>
      </c>
      <c r="X25" s="46">
        <v>3.0951005459640681</v>
      </c>
      <c r="Y25" s="46">
        <v>0.17392641424290289</v>
      </c>
      <c r="Z25" s="46">
        <v>3.0951005459640681</v>
      </c>
    </row>
    <row r="26" spans="1:26" ht="17" thickBot="1">
      <c r="A26" s="24">
        <v>2016</v>
      </c>
      <c r="B26" s="24">
        <v>5</v>
      </c>
      <c r="C26" s="24" t="s">
        <v>184</v>
      </c>
      <c r="D26" s="24" t="s">
        <v>200</v>
      </c>
      <c r="E26" s="17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v>0.68500000000000005</v>
      </c>
      <c r="K26" s="13">
        <v>2.74</v>
      </c>
      <c r="L26" s="25">
        <v>2.7650000000000001</v>
      </c>
      <c r="M26" s="38">
        <v>0.25800000000000001</v>
      </c>
      <c r="N26" s="38">
        <v>0.72799999999999998</v>
      </c>
      <c r="P26" s="45">
        <v>-0.43109999999999998</v>
      </c>
      <c r="R26" s="47" t="s">
        <v>317</v>
      </c>
      <c r="S26" s="47">
        <v>-0.96826623556977987</v>
      </c>
      <c r="T26" s="47">
        <v>5.0349144095238216</v>
      </c>
      <c r="U26" s="47">
        <v>-0.1923103665353775</v>
      </c>
      <c r="V26" s="47">
        <v>0.84795780988521707</v>
      </c>
      <c r="W26" s="47">
        <v>-10.979024972920637</v>
      </c>
      <c r="X26" s="47">
        <v>9.0424925017810764</v>
      </c>
      <c r="Y26" s="47">
        <v>-10.979024972920637</v>
      </c>
      <c r="Z26" s="47">
        <v>9.0424925017810764</v>
      </c>
    </row>
    <row r="27" spans="1:26">
      <c r="A27" s="24">
        <v>2016</v>
      </c>
      <c r="B27" s="24">
        <v>1</v>
      </c>
      <c r="C27" s="24" t="s">
        <v>185</v>
      </c>
      <c r="D27" s="24" t="s">
        <v>201</v>
      </c>
      <c r="E27" s="17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v>0.747</v>
      </c>
      <c r="K27" s="13">
        <v>3.32</v>
      </c>
      <c r="L27" s="25">
        <v>3.3650000000000002</v>
      </c>
      <c r="M27" s="38">
        <v>0.26200000000000001</v>
      </c>
      <c r="N27" s="38">
        <v>0.755</v>
      </c>
      <c r="P27" s="45">
        <v>-1.5463</v>
      </c>
    </row>
    <row r="28" spans="1:26">
      <c r="A28" s="24">
        <v>2016</v>
      </c>
      <c r="B28" s="24">
        <v>2</v>
      </c>
      <c r="C28" s="24" t="s">
        <v>185</v>
      </c>
      <c r="D28" s="24" t="s">
        <v>193</v>
      </c>
      <c r="E28" s="17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v>0.68500000000000005</v>
      </c>
      <c r="K28" s="13">
        <v>3.14</v>
      </c>
      <c r="L28" s="25">
        <v>3.23</v>
      </c>
      <c r="M28" s="38">
        <v>0.26200000000000001</v>
      </c>
      <c r="N28" s="38">
        <v>0.75900000000000001</v>
      </c>
      <c r="P28" s="45">
        <v>0.62150000000000005</v>
      </c>
      <c r="R28" s="59" t="s">
        <v>272</v>
      </c>
      <c r="S28" s="60"/>
      <c r="T28" s="60"/>
      <c r="U28" s="60"/>
      <c r="V28" s="60"/>
      <c r="W28" s="60"/>
      <c r="X28" s="60"/>
      <c r="Y28" s="60"/>
      <c r="Z28" s="61"/>
    </row>
    <row r="29" spans="1:26" ht="17" thickBot="1">
      <c r="A29" s="24">
        <v>2016</v>
      </c>
      <c r="B29" s="24">
        <v>3</v>
      </c>
      <c r="C29" s="24" t="s">
        <v>185</v>
      </c>
      <c r="D29" s="24" t="s">
        <v>186</v>
      </c>
      <c r="E29" s="17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v>0.68100000000000005</v>
      </c>
      <c r="K29" s="13">
        <v>3.15</v>
      </c>
      <c r="L29" s="25">
        <v>3.24</v>
      </c>
      <c r="M29" s="38">
        <v>0.28199999999999997</v>
      </c>
      <c r="N29" s="38">
        <v>0.81</v>
      </c>
      <c r="P29" s="45">
        <v>-1.5202</v>
      </c>
      <c r="R29" s="62"/>
      <c r="S29" s="63"/>
      <c r="T29" s="63"/>
      <c r="U29" s="63"/>
      <c r="V29" s="63"/>
      <c r="W29" s="63"/>
      <c r="X29" s="63"/>
      <c r="Y29" s="63"/>
      <c r="Z29" s="64"/>
    </row>
    <row r="30" spans="1:26">
      <c r="A30" s="24">
        <v>2016</v>
      </c>
      <c r="B30" s="24">
        <v>4</v>
      </c>
      <c r="C30" s="24" t="s">
        <v>185</v>
      </c>
      <c r="D30" s="24" t="s">
        <v>202</v>
      </c>
      <c r="E30" s="17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v>0.73399999999999999</v>
      </c>
      <c r="K30" s="13">
        <v>3</v>
      </c>
      <c r="L30" s="25">
        <v>3.09</v>
      </c>
      <c r="M30" s="38">
        <v>0.248</v>
      </c>
      <c r="N30" s="38">
        <v>0.755</v>
      </c>
      <c r="P30" s="45">
        <v>0.42659999999999998</v>
      </c>
      <c r="R30" s="65" t="s">
        <v>273</v>
      </c>
      <c r="S30" s="49"/>
      <c r="T30" s="63"/>
      <c r="U30" s="63"/>
      <c r="V30" s="63"/>
      <c r="W30" s="63"/>
      <c r="X30" s="63"/>
      <c r="Y30" s="63"/>
      <c r="Z30" s="64"/>
    </row>
    <row r="31" spans="1:26">
      <c r="A31" s="24">
        <v>2016</v>
      </c>
      <c r="B31" s="24">
        <v>5</v>
      </c>
      <c r="C31" s="24" t="s">
        <v>185</v>
      </c>
      <c r="D31" s="24" t="s">
        <v>203</v>
      </c>
      <c r="E31" s="17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v>0.70099999999999996</v>
      </c>
      <c r="K31" s="13">
        <v>3.61</v>
      </c>
      <c r="L31" s="25">
        <v>3.69</v>
      </c>
      <c r="M31" s="38">
        <v>0.25600000000000001</v>
      </c>
      <c r="N31" s="38">
        <v>0.76</v>
      </c>
      <c r="P31" s="45">
        <v>-0.43819999999999998</v>
      </c>
      <c r="R31" s="66" t="s">
        <v>274</v>
      </c>
      <c r="S31" s="46">
        <v>0.4863718500901284</v>
      </c>
      <c r="T31" s="63"/>
      <c r="U31" s="63"/>
      <c r="V31" s="63"/>
      <c r="W31" s="63"/>
      <c r="X31" s="63"/>
      <c r="Y31" s="63"/>
      <c r="Z31" s="64"/>
    </row>
    <row r="32" spans="1:26">
      <c r="A32" s="24">
        <v>2015</v>
      </c>
      <c r="B32" s="24">
        <v>1</v>
      </c>
      <c r="C32" s="24" t="s">
        <v>184</v>
      </c>
      <c r="D32" s="24" t="s">
        <v>209</v>
      </c>
      <c r="E32" s="17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v>0.67300000000000004</v>
      </c>
      <c r="K32" s="13">
        <v>2.4300000000000002</v>
      </c>
      <c r="L32" s="25">
        <v>2.6</v>
      </c>
      <c r="M32" s="38">
        <v>0.253</v>
      </c>
      <c r="N32" s="38">
        <v>0.71599999999999997</v>
      </c>
      <c r="P32" s="45">
        <v>-0.96799999999999997</v>
      </c>
      <c r="R32" s="66" t="s">
        <v>275</v>
      </c>
      <c r="S32" s="46">
        <v>0.23655757656009435</v>
      </c>
      <c r="T32" s="63"/>
      <c r="U32" s="63"/>
      <c r="V32" s="63"/>
      <c r="W32" s="63"/>
      <c r="X32" s="63"/>
      <c r="Y32" s="63"/>
      <c r="Z32" s="64"/>
    </row>
    <row r="33" spans="1:26">
      <c r="A33" s="24">
        <v>2015</v>
      </c>
      <c r="B33" s="24">
        <v>2</v>
      </c>
      <c r="C33" s="24" t="s">
        <v>184</v>
      </c>
      <c r="D33" s="24" t="s">
        <v>190</v>
      </c>
      <c r="E33" s="17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v>0.70199999999999996</v>
      </c>
      <c r="K33" s="13">
        <v>1.66</v>
      </c>
      <c r="L33" s="25">
        <v>1.895</v>
      </c>
      <c r="M33" s="38">
        <v>0.25</v>
      </c>
      <c r="N33" s="38">
        <v>0.73899999999999999</v>
      </c>
      <c r="P33" s="45">
        <v>-0.52310000000000001</v>
      </c>
      <c r="R33" s="66" t="s">
        <v>276</v>
      </c>
      <c r="S33" s="46">
        <v>0.16470417200104442</v>
      </c>
      <c r="T33" s="63"/>
      <c r="U33" s="63"/>
      <c r="V33" s="63"/>
      <c r="W33" s="63"/>
      <c r="X33" s="63"/>
      <c r="Y33" s="63"/>
      <c r="Z33" s="64"/>
    </row>
    <row r="34" spans="1:26">
      <c r="A34" s="24">
        <v>2015</v>
      </c>
      <c r="B34" s="24">
        <v>3</v>
      </c>
      <c r="C34" s="24" t="s">
        <v>184</v>
      </c>
      <c r="D34" s="24" t="s">
        <v>199</v>
      </c>
      <c r="E34" s="17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v>0.66800000000000004</v>
      </c>
      <c r="K34" s="13">
        <v>2.54</v>
      </c>
      <c r="L34" s="25">
        <v>2.625</v>
      </c>
      <c r="M34" s="38">
        <v>0.24399999999999999</v>
      </c>
      <c r="N34" s="38">
        <v>0.71199999999999997</v>
      </c>
      <c r="P34" s="45">
        <v>1.0806</v>
      </c>
      <c r="R34" s="66" t="s">
        <v>277</v>
      </c>
      <c r="S34" s="46">
        <v>1.189075581655602</v>
      </c>
      <c r="T34" s="63"/>
      <c r="U34" s="63"/>
      <c r="V34" s="63"/>
      <c r="W34" s="63"/>
      <c r="X34" s="63"/>
      <c r="Y34" s="63"/>
      <c r="Z34" s="64"/>
    </row>
    <row r="35" spans="1:26" ht="17" thickBot="1">
      <c r="A35" s="24">
        <v>2015</v>
      </c>
      <c r="B35" s="24">
        <v>4</v>
      </c>
      <c r="C35" s="24" t="s">
        <v>184</v>
      </c>
      <c r="D35" s="24" t="s">
        <v>210</v>
      </c>
      <c r="E35" s="17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v>0.64</v>
      </c>
      <c r="K35" s="13">
        <v>1.85</v>
      </c>
      <c r="L35" s="25">
        <v>2.2250000000000001</v>
      </c>
      <c r="M35" s="38">
        <v>0.26</v>
      </c>
      <c r="N35" s="38">
        <v>0.71899999999999997</v>
      </c>
      <c r="P35" s="45">
        <v>-0.52480000000000004</v>
      </c>
      <c r="R35" s="67" t="s">
        <v>278</v>
      </c>
      <c r="S35" s="47">
        <v>94</v>
      </c>
      <c r="T35" s="63"/>
      <c r="U35" s="63"/>
      <c r="V35" s="63"/>
      <c r="W35" s="63"/>
      <c r="X35" s="63"/>
      <c r="Y35" s="63"/>
      <c r="Z35" s="64"/>
    </row>
    <row r="36" spans="1:26">
      <c r="A36" s="24">
        <v>2015</v>
      </c>
      <c r="B36" s="24">
        <v>5</v>
      </c>
      <c r="C36" s="24" t="s">
        <v>184</v>
      </c>
      <c r="D36" s="24" t="s">
        <v>188</v>
      </c>
      <c r="E36" s="17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v>0.66900000000000004</v>
      </c>
      <c r="K36" s="13">
        <v>1.77</v>
      </c>
      <c r="L36" s="25">
        <v>2.5549999999999997</v>
      </c>
      <c r="M36" s="38">
        <v>0.24399999999999999</v>
      </c>
      <c r="N36" s="38">
        <v>0.71899999999999997</v>
      </c>
      <c r="P36" s="45">
        <v>-0.60570000000000002</v>
      </c>
      <c r="R36" s="62"/>
      <c r="S36" s="63"/>
      <c r="T36" s="63"/>
      <c r="U36" s="63"/>
      <c r="V36" s="63"/>
      <c r="W36" s="63"/>
      <c r="X36" s="63"/>
      <c r="Y36" s="63"/>
      <c r="Z36" s="64"/>
    </row>
    <row r="37" spans="1:26" ht="17" thickBot="1">
      <c r="A37" s="24">
        <v>2015</v>
      </c>
      <c r="B37" s="24">
        <v>1</v>
      </c>
      <c r="C37" s="24" t="s">
        <v>185</v>
      </c>
      <c r="D37" s="24" t="s">
        <v>211</v>
      </c>
      <c r="E37" s="17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v>0.629</v>
      </c>
      <c r="K37" s="13">
        <v>3.06</v>
      </c>
      <c r="L37" s="25">
        <v>3.3049999999999997</v>
      </c>
      <c r="M37" s="38">
        <v>0.26900000000000002</v>
      </c>
      <c r="N37" s="38">
        <v>0.73399999999999999</v>
      </c>
      <c r="P37" s="45">
        <v>2.6833</v>
      </c>
      <c r="R37" s="62" t="s">
        <v>279</v>
      </c>
      <c r="S37" s="63"/>
      <c r="T37" s="63"/>
      <c r="U37" s="63"/>
      <c r="V37" s="63"/>
      <c r="W37" s="63"/>
      <c r="X37" s="63"/>
      <c r="Y37" s="63"/>
      <c r="Z37" s="64"/>
    </row>
    <row r="38" spans="1:26">
      <c r="A38" s="24">
        <v>2015</v>
      </c>
      <c r="B38" s="24">
        <v>2</v>
      </c>
      <c r="C38" s="24" t="s">
        <v>185</v>
      </c>
      <c r="D38" s="24" t="s">
        <v>202</v>
      </c>
      <c r="E38" s="17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v>0.66900000000000004</v>
      </c>
      <c r="K38" s="13">
        <v>2.2999999999999998</v>
      </c>
      <c r="L38" s="25">
        <v>2.7149999999999999</v>
      </c>
      <c r="M38" s="38">
        <v>0.26900000000000002</v>
      </c>
      <c r="N38" s="38">
        <v>0.79700000000000004</v>
      </c>
      <c r="P38" s="45">
        <v>-0.41220000000000001</v>
      </c>
      <c r="R38" s="68"/>
      <c r="S38" s="48" t="s">
        <v>284</v>
      </c>
      <c r="T38" s="48" t="s">
        <v>285</v>
      </c>
      <c r="U38" s="48" t="s">
        <v>286</v>
      </c>
      <c r="V38" s="48" t="s">
        <v>287</v>
      </c>
      <c r="W38" s="48" t="s">
        <v>288</v>
      </c>
      <c r="X38" s="63"/>
      <c r="Y38" s="63"/>
      <c r="Z38" s="64"/>
    </row>
    <row r="39" spans="1:26">
      <c r="A39" s="24">
        <v>2015</v>
      </c>
      <c r="B39" s="24">
        <v>3</v>
      </c>
      <c r="C39" s="24" t="s">
        <v>185</v>
      </c>
      <c r="D39" s="24" t="s">
        <v>201</v>
      </c>
      <c r="E39" s="17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v>0.72699999999999998</v>
      </c>
      <c r="K39" s="13">
        <v>3.42</v>
      </c>
      <c r="L39" s="25">
        <v>3.54</v>
      </c>
      <c r="M39" s="38">
        <v>0.25700000000000001</v>
      </c>
      <c r="N39" s="38">
        <v>0.73899999999999999</v>
      </c>
      <c r="P39" s="45">
        <v>-0.57020000000000004</v>
      </c>
      <c r="R39" s="66" t="s">
        <v>280</v>
      </c>
      <c r="S39" s="46">
        <v>8</v>
      </c>
      <c r="T39" s="46">
        <v>37.2390351539579</v>
      </c>
      <c r="U39" s="46">
        <v>4.6548793942447375</v>
      </c>
      <c r="V39" s="46">
        <v>3.2922250241557958</v>
      </c>
      <c r="W39" s="46">
        <v>2.5462319485984081E-3</v>
      </c>
      <c r="X39" s="63"/>
      <c r="Y39" s="63"/>
      <c r="Z39" s="64"/>
    </row>
    <row r="40" spans="1:26">
      <c r="A40" s="24">
        <v>2015</v>
      </c>
      <c r="B40" s="24">
        <v>4</v>
      </c>
      <c r="C40" s="24" t="s">
        <v>185</v>
      </c>
      <c r="D40" s="24" t="s">
        <v>194</v>
      </c>
      <c r="E40" s="17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v>0.69</v>
      </c>
      <c r="K40" s="13">
        <v>2.89</v>
      </c>
      <c r="L40" s="25">
        <v>3.2</v>
      </c>
      <c r="M40" s="38">
        <v>0.251</v>
      </c>
      <c r="N40" s="38">
        <v>0.74399999999999999</v>
      </c>
      <c r="P40" s="45">
        <v>-0.57689999999999997</v>
      </c>
      <c r="R40" s="66" t="s">
        <v>281</v>
      </c>
      <c r="S40" s="46">
        <v>85</v>
      </c>
      <c r="T40" s="46">
        <v>120.18156280561669</v>
      </c>
      <c r="U40" s="46">
        <v>1.4139007388896081</v>
      </c>
      <c r="V40" s="46"/>
      <c r="W40" s="46"/>
      <c r="X40" s="63"/>
      <c r="Y40" s="63"/>
      <c r="Z40" s="64"/>
    </row>
    <row r="41" spans="1:26" ht="17" thickBot="1">
      <c r="A41" s="24">
        <v>2015</v>
      </c>
      <c r="B41" s="24">
        <v>5</v>
      </c>
      <c r="C41" s="24" t="s">
        <v>185</v>
      </c>
      <c r="D41" s="24" t="s">
        <v>192</v>
      </c>
      <c r="E41" s="17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v>0.63800000000000001</v>
      </c>
      <c r="K41" s="13">
        <v>2.48</v>
      </c>
      <c r="L41" s="25">
        <v>2.85</v>
      </c>
      <c r="M41" s="38">
        <v>0.25</v>
      </c>
      <c r="N41" s="38">
        <v>0.752</v>
      </c>
      <c r="P41" s="45">
        <v>0.31879999999999997</v>
      </c>
      <c r="R41" s="67" t="s">
        <v>282</v>
      </c>
      <c r="S41" s="47">
        <v>93</v>
      </c>
      <c r="T41" s="47">
        <v>157.42059795957459</v>
      </c>
      <c r="U41" s="47"/>
      <c r="V41" s="47"/>
      <c r="W41" s="47"/>
      <c r="X41" s="63"/>
      <c r="Y41" s="63"/>
      <c r="Z41" s="64"/>
    </row>
    <row r="42" spans="1:26" ht="17" thickBot="1">
      <c r="A42" s="24">
        <v>2014</v>
      </c>
      <c r="B42" s="24">
        <v>1</v>
      </c>
      <c r="C42" s="24" t="s">
        <v>184</v>
      </c>
      <c r="D42" s="24" t="s">
        <v>196</v>
      </c>
      <c r="E42" s="17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v>0.64</v>
      </c>
      <c r="K42" s="13">
        <v>2.41</v>
      </c>
      <c r="L42" s="25">
        <v>2.5350000000000001</v>
      </c>
      <c r="M42" s="38">
        <v>0.253</v>
      </c>
      <c r="N42" s="38">
        <v>0.71399999999999997</v>
      </c>
      <c r="P42" s="45">
        <v>-1.0226</v>
      </c>
      <c r="R42" s="62"/>
      <c r="S42" s="63"/>
      <c r="T42" s="63"/>
      <c r="U42" s="63"/>
      <c r="V42" s="63"/>
      <c r="W42" s="63"/>
      <c r="X42" s="63"/>
      <c r="Y42" s="63"/>
      <c r="Z42" s="64"/>
    </row>
    <row r="43" spans="1:26">
      <c r="A43" s="24">
        <v>2014</v>
      </c>
      <c r="B43" s="24">
        <v>2</v>
      </c>
      <c r="C43" s="24" t="s">
        <v>184</v>
      </c>
      <c r="D43" s="24" t="s">
        <v>190</v>
      </c>
      <c r="E43" s="17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v>0.67500000000000004</v>
      </c>
      <c r="K43" s="13">
        <v>1.77</v>
      </c>
      <c r="L43" s="25">
        <v>2.2400000000000002</v>
      </c>
      <c r="M43" s="38">
        <v>0.26500000000000001</v>
      </c>
      <c r="N43" s="38">
        <v>0.73799999999999999</v>
      </c>
      <c r="P43" s="45">
        <v>-1.1140000000000001</v>
      </c>
      <c r="R43" s="68"/>
      <c r="S43" s="48" t="s">
        <v>289</v>
      </c>
      <c r="T43" s="48" t="s">
        <v>277</v>
      </c>
      <c r="U43" s="48" t="s">
        <v>290</v>
      </c>
      <c r="V43" s="48" t="s">
        <v>291</v>
      </c>
      <c r="W43" s="48" t="s">
        <v>292</v>
      </c>
      <c r="X43" s="48" t="s">
        <v>293</v>
      </c>
      <c r="Y43" s="48" t="s">
        <v>294</v>
      </c>
      <c r="Z43" s="69" t="s">
        <v>295</v>
      </c>
    </row>
    <row r="44" spans="1:26">
      <c r="A44" s="24">
        <v>2014</v>
      </c>
      <c r="B44" s="24">
        <v>3</v>
      </c>
      <c r="C44" s="24" t="s">
        <v>184</v>
      </c>
      <c r="D44" s="24" t="s">
        <v>209</v>
      </c>
      <c r="E44" s="17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v>0.66500000000000004</v>
      </c>
      <c r="K44" s="13">
        <v>2.38</v>
      </c>
      <c r="L44" s="25">
        <v>2.56</v>
      </c>
      <c r="M44" s="38">
        <v>0.253</v>
      </c>
      <c r="N44" s="38">
        <v>0.68899999999999995</v>
      </c>
      <c r="P44" s="45">
        <v>-0.27179999999999999</v>
      </c>
      <c r="R44" s="66" t="s">
        <v>283</v>
      </c>
      <c r="S44" s="46">
        <v>-4.6466189230866108</v>
      </c>
      <c r="T44" s="46">
        <v>3.9717779811136258</v>
      </c>
      <c r="U44" s="46">
        <v>-1.1699090294527918</v>
      </c>
      <c r="V44" s="46">
        <v>0.24530751142090595</v>
      </c>
      <c r="W44" s="46">
        <v>-12.543577618559517</v>
      </c>
      <c r="X44" s="46">
        <v>3.2503397723862957</v>
      </c>
      <c r="Y44" s="46">
        <v>-12.543577618559517</v>
      </c>
      <c r="Z44" s="70">
        <v>3.2503397723862957</v>
      </c>
    </row>
    <row r="45" spans="1:26">
      <c r="A45" s="24">
        <v>2014</v>
      </c>
      <c r="B45" s="24">
        <v>4</v>
      </c>
      <c r="C45" s="24" t="s">
        <v>184</v>
      </c>
      <c r="D45" s="24" t="s">
        <v>210</v>
      </c>
      <c r="E45" s="17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v>0.67500000000000004</v>
      </c>
      <c r="K45" s="13">
        <v>2.85</v>
      </c>
      <c r="L45" s="25">
        <v>2.9450000000000003</v>
      </c>
      <c r="M45" s="38">
        <v>0.25900000000000001</v>
      </c>
      <c r="N45" s="38">
        <v>0.73399999999999999</v>
      </c>
      <c r="P45" s="45">
        <v>-0.54259999999999997</v>
      </c>
      <c r="R45" s="66" t="s">
        <v>143</v>
      </c>
      <c r="S45" s="46">
        <v>0.33469578951447915</v>
      </c>
      <c r="T45" s="46">
        <v>0.27537297986188619</v>
      </c>
      <c r="U45" s="46">
        <v>1.2154271260831271</v>
      </c>
      <c r="V45" s="46">
        <v>0.22756834723384456</v>
      </c>
      <c r="W45" s="46">
        <v>-0.2128194689312814</v>
      </c>
      <c r="X45" s="46">
        <v>0.88221104796023964</v>
      </c>
      <c r="Y45" s="46">
        <v>-0.2128194689312814</v>
      </c>
      <c r="Z45" s="70">
        <v>0.88221104796023964</v>
      </c>
    </row>
    <row r="46" spans="1:26">
      <c r="A46" s="24">
        <v>2014</v>
      </c>
      <c r="B46" s="24">
        <v>5</v>
      </c>
      <c r="C46" s="24" t="s">
        <v>184</v>
      </c>
      <c r="D46" s="24" t="s">
        <v>200</v>
      </c>
      <c r="E46" s="17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v>0.61399999999999999</v>
      </c>
      <c r="K46" s="13">
        <v>2.17</v>
      </c>
      <c r="L46" s="25">
        <v>2.5750000000000002</v>
      </c>
      <c r="M46" s="38">
        <v>0.255</v>
      </c>
      <c r="N46" s="38">
        <v>0.69899999999999995</v>
      </c>
      <c r="P46" s="45">
        <v>3.4487000000000001</v>
      </c>
      <c r="R46" s="66" t="s">
        <v>183</v>
      </c>
      <c r="S46" s="46">
        <v>6.3084692417809105E-2</v>
      </c>
      <c r="T46" s="46">
        <v>0.11685517024122706</v>
      </c>
      <c r="U46" s="46">
        <v>0.53985366918367228</v>
      </c>
      <c r="V46" s="46">
        <v>0.59070950599656036</v>
      </c>
      <c r="W46" s="46">
        <v>-0.16925469239561031</v>
      </c>
      <c r="X46" s="46">
        <v>0.29542407723122854</v>
      </c>
      <c r="Y46" s="46">
        <v>-0.16925469239561031</v>
      </c>
      <c r="Z46" s="70">
        <v>0.29542407723122854</v>
      </c>
    </row>
    <row r="47" spans="1:26">
      <c r="A47" s="24">
        <v>2014</v>
      </c>
      <c r="B47" s="24">
        <v>1</v>
      </c>
      <c r="C47" s="24" t="s">
        <v>185</v>
      </c>
      <c r="D47" s="24" t="s">
        <v>212</v>
      </c>
      <c r="E47" s="17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v>0.64900000000000002</v>
      </c>
      <c r="K47" s="13">
        <v>2.61</v>
      </c>
      <c r="L47" s="25">
        <v>2.8250000000000002</v>
      </c>
      <c r="M47" s="38">
        <v>0.25900000000000001</v>
      </c>
      <c r="N47" s="38">
        <v>0.75800000000000001</v>
      </c>
      <c r="P47" s="45">
        <v>-1.5723</v>
      </c>
      <c r="R47" s="66" t="s">
        <v>218</v>
      </c>
      <c r="S47" s="46">
        <v>23.180726911271119</v>
      </c>
      <c r="T47" s="46">
        <v>7.5529147512230566</v>
      </c>
      <c r="U47" s="46">
        <v>3.0691100952142247</v>
      </c>
      <c r="V47" s="46">
        <v>2.8812184101719134E-3</v>
      </c>
      <c r="W47" s="46">
        <v>8.1635089035029864</v>
      </c>
      <c r="X47" s="46">
        <v>38.197944919039251</v>
      </c>
      <c r="Y47" s="46">
        <v>8.1635089035029864</v>
      </c>
      <c r="Z47" s="70">
        <v>38.197944919039251</v>
      </c>
    </row>
    <row r="48" spans="1:26">
      <c r="A48" s="24">
        <v>2014</v>
      </c>
      <c r="B48" s="24">
        <v>2</v>
      </c>
      <c r="C48" s="24" t="s">
        <v>185</v>
      </c>
      <c r="D48" s="24" t="s">
        <v>203</v>
      </c>
      <c r="E48" s="17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v>0.64500000000000002</v>
      </c>
      <c r="K48" s="13">
        <v>3.23</v>
      </c>
      <c r="L48" s="25">
        <v>3.2850000000000001</v>
      </c>
      <c r="M48" s="38">
        <v>0.25600000000000001</v>
      </c>
      <c r="N48" s="38">
        <v>0.73399999999999999</v>
      </c>
      <c r="P48" s="45">
        <v>-0.5736</v>
      </c>
      <c r="R48" s="66" t="s">
        <v>217</v>
      </c>
      <c r="S48" s="46">
        <v>-7.5629375673537821E-2</v>
      </c>
      <c r="T48" s="46">
        <v>0.1495240928058752</v>
      </c>
      <c r="U48" s="46">
        <v>-0.5058005987819385</v>
      </c>
      <c r="V48" s="46">
        <v>0.61430586908278095</v>
      </c>
      <c r="W48" s="46">
        <v>-0.37292333079410572</v>
      </c>
      <c r="X48" s="46">
        <v>0.22166457944703005</v>
      </c>
      <c r="Y48" s="46">
        <v>-0.37292333079410572</v>
      </c>
      <c r="Z48" s="70">
        <v>0.22166457944703005</v>
      </c>
    </row>
    <row r="49" spans="1:26">
      <c r="A49" s="24">
        <v>2014</v>
      </c>
      <c r="B49" s="24">
        <v>3</v>
      </c>
      <c r="C49" s="24" t="s">
        <v>185</v>
      </c>
      <c r="D49" s="24" t="s">
        <v>213</v>
      </c>
      <c r="E49" s="17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v>0.752</v>
      </c>
      <c r="K49" s="13">
        <v>3.15</v>
      </c>
      <c r="L49" s="25">
        <v>3.29</v>
      </c>
      <c r="M49" s="38">
        <v>0.27700000000000002</v>
      </c>
      <c r="N49" s="38">
        <v>0.75700000000000001</v>
      </c>
      <c r="P49" s="45">
        <v>-1.4944999999999999</v>
      </c>
      <c r="R49" s="66" t="s">
        <v>270</v>
      </c>
      <c r="S49" s="46">
        <v>-7.318322748676124</v>
      </c>
      <c r="T49" s="46">
        <v>4.101482135692911</v>
      </c>
      <c r="U49" s="46">
        <v>-1.7843117455002044</v>
      </c>
      <c r="V49" s="46">
        <v>7.7941311391329288E-2</v>
      </c>
      <c r="W49" s="46">
        <v>-15.473168052165489</v>
      </c>
      <c r="X49" s="46">
        <v>0.83652255481324111</v>
      </c>
      <c r="Y49" s="46">
        <v>-15.473168052165489</v>
      </c>
      <c r="Z49" s="70">
        <v>0.83652255481324111</v>
      </c>
    </row>
    <row r="50" spans="1:26">
      <c r="A50" s="24">
        <v>2014</v>
      </c>
      <c r="B50" s="24">
        <v>4</v>
      </c>
      <c r="C50" s="24" t="s">
        <v>185</v>
      </c>
      <c r="D50" s="24" t="s">
        <v>211</v>
      </c>
      <c r="E50" s="17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v>0.65100000000000002</v>
      </c>
      <c r="K50" s="13">
        <v>3.2</v>
      </c>
      <c r="L50" s="25">
        <v>3.2050000000000001</v>
      </c>
      <c r="M50" s="38">
        <v>0.26300000000000001</v>
      </c>
      <c r="N50" s="38">
        <v>0.69</v>
      </c>
      <c r="P50" s="45">
        <v>3.5670999999999999</v>
      </c>
      <c r="R50" s="66" t="s">
        <v>296</v>
      </c>
      <c r="S50" s="46">
        <v>-1.6725322657834216</v>
      </c>
      <c r="T50" s="46">
        <v>0.603270849145222</v>
      </c>
      <c r="U50" s="46">
        <v>-2.7724400543358634</v>
      </c>
      <c r="V50" s="46">
        <v>6.8355952096380733E-3</v>
      </c>
      <c r="W50" s="46">
        <v>-2.8719963346554009</v>
      </c>
      <c r="X50" s="46">
        <v>-0.47306819691144231</v>
      </c>
      <c r="Y50" s="46">
        <v>-2.8719963346554009</v>
      </c>
      <c r="Z50" s="70">
        <v>-0.47306819691144231</v>
      </c>
    </row>
    <row r="51" spans="1:26">
      <c r="A51" s="24">
        <v>2014</v>
      </c>
      <c r="B51" s="24">
        <v>5</v>
      </c>
      <c r="C51" s="24" t="s">
        <v>185</v>
      </c>
      <c r="D51" s="24" t="s">
        <v>195</v>
      </c>
      <c r="E51" s="17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v>0.60899999999999999</v>
      </c>
      <c r="K51" s="13">
        <v>3.08</v>
      </c>
      <c r="L51" s="25">
        <v>3.1100000000000003</v>
      </c>
      <c r="M51" s="38">
        <v>0.24399999999999999</v>
      </c>
      <c r="N51" s="38">
        <v>0.7</v>
      </c>
      <c r="P51" s="45">
        <v>-0.45450000000000002</v>
      </c>
      <c r="R51" s="66" t="s">
        <v>300</v>
      </c>
      <c r="S51" s="46">
        <v>1.4987140628826707</v>
      </c>
      <c r="T51" s="46">
        <v>0.7333818530304308</v>
      </c>
      <c r="U51" s="46">
        <v>2.0435657859405518</v>
      </c>
      <c r="V51" s="46">
        <v>4.409298202010941E-2</v>
      </c>
      <c r="W51" s="46">
        <v>4.0554460576086138E-2</v>
      </c>
      <c r="X51" s="46">
        <v>2.9568736651892555</v>
      </c>
      <c r="Y51" s="46">
        <v>4.0554460576086138E-2</v>
      </c>
      <c r="Z51" s="70">
        <v>2.9568736651892555</v>
      </c>
    </row>
    <row r="52" spans="1:26" ht="17" thickBot="1">
      <c r="A52" s="24">
        <v>2013</v>
      </c>
      <c r="B52" s="24">
        <v>1</v>
      </c>
      <c r="C52" s="24" t="s">
        <v>184</v>
      </c>
      <c r="D52" s="24" t="s">
        <v>209</v>
      </c>
      <c r="E52" s="17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v>0.67600000000000005</v>
      </c>
      <c r="K52" s="13">
        <v>2.94</v>
      </c>
      <c r="L52" s="25">
        <v>3.4550000000000001</v>
      </c>
      <c r="M52" s="38">
        <v>0.26900000000000002</v>
      </c>
      <c r="N52" s="38">
        <v>0.73299999999999998</v>
      </c>
      <c r="P52" s="45">
        <v>0.5111</v>
      </c>
      <c r="R52" s="67" t="s">
        <v>316</v>
      </c>
      <c r="S52" s="47">
        <v>8.4953409563839628</v>
      </c>
      <c r="T52" s="47">
        <v>15.494706400077964</v>
      </c>
      <c r="U52" s="47">
        <v>0.54827376118215554</v>
      </c>
      <c r="V52" s="47">
        <v>0.58494106135427693</v>
      </c>
      <c r="W52" s="47">
        <v>-22.312286514673019</v>
      </c>
      <c r="X52" s="47">
        <v>39.302968427440945</v>
      </c>
      <c r="Y52" s="47">
        <v>-22.312286514673019</v>
      </c>
      <c r="Z52" s="71">
        <v>39.302968427440945</v>
      </c>
    </row>
    <row r="53" spans="1:26">
      <c r="A53" s="24">
        <v>2013</v>
      </c>
      <c r="B53" s="24">
        <v>2</v>
      </c>
      <c r="C53" s="24" t="s">
        <v>184</v>
      </c>
      <c r="D53" s="24" t="s">
        <v>189</v>
      </c>
      <c r="E53" s="17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v>0.60699999999999998</v>
      </c>
      <c r="K53" s="13">
        <v>3.11</v>
      </c>
      <c r="L53" s="25">
        <v>3.1550000000000002</v>
      </c>
      <c r="M53" s="38">
        <v>0.249</v>
      </c>
      <c r="N53" s="38">
        <v>0.72299999999999998</v>
      </c>
      <c r="P53" s="45">
        <v>-0.94220000000000004</v>
      </c>
      <c r="R53" s="62"/>
      <c r="S53" s="63"/>
      <c r="T53" s="63"/>
      <c r="U53" s="63"/>
      <c r="V53" s="63"/>
      <c r="W53" s="63"/>
      <c r="X53" s="63"/>
      <c r="Y53" s="63"/>
      <c r="Z53" s="64"/>
    </row>
    <row r="54" spans="1:26">
      <c r="A54" s="24">
        <v>2013</v>
      </c>
      <c r="B54" s="24">
        <v>3</v>
      </c>
      <c r="C54" s="24" t="s">
        <v>184</v>
      </c>
      <c r="D54" s="24" t="s">
        <v>190</v>
      </c>
      <c r="E54" s="17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v>0.66800000000000004</v>
      </c>
      <c r="K54" s="13">
        <v>1.83</v>
      </c>
      <c r="L54" s="25">
        <v>2.23</v>
      </c>
      <c r="M54" s="38">
        <v>0.26400000000000001</v>
      </c>
      <c r="N54" s="38">
        <v>0.72199999999999998</v>
      </c>
      <c r="P54" s="45">
        <v>-9.2799999999999994E-2</v>
      </c>
      <c r="R54" s="62"/>
      <c r="S54" s="63"/>
      <c r="T54" s="63"/>
      <c r="U54" s="63"/>
      <c r="V54" s="63"/>
      <c r="W54" s="63"/>
      <c r="X54" s="63"/>
      <c r="Y54" s="63"/>
      <c r="Z54" s="64"/>
    </row>
    <row r="55" spans="1:26">
      <c r="A55" s="24">
        <v>2013</v>
      </c>
      <c r="B55" s="24">
        <v>4</v>
      </c>
      <c r="C55" s="24" t="s">
        <v>184</v>
      </c>
      <c r="D55" s="24" t="s">
        <v>210</v>
      </c>
      <c r="E55" s="17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v>0.621</v>
      </c>
      <c r="K55" s="13">
        <v>3.02</v>
      </c>
      <c r="L55" s="25">
        <v>3.12</v>
      </c>
      <c r="M55" s="38">
        <v>0.245</v>
      </c>
      <c r="N55" s="38">
        <v>0.70899999999999996</v>
      </c>
      <c r="P55" s="45">
        <v>-3.2000000000000001E-2</v>
      </c>
      <c r="R55" s="62"/>
      <c r="S55" s="63"/>
      <c r="T55" s="63"/>
      <c r="U55" s="63"/>
      <c r="V55" s="63"/>
      <c r="W55" s="63"/>
      <c r="X55" s="63"/>
      <c r="Y55" s="63"/>
      <c r="Z55" s="64"/>
    </row>
    <row r="56" spans="1:26">
      <c r="A56" s="24">
        <v>2013</v>
      </c>
      <c r="B56" s="24">
        <v>5</v>
      </c>
      <c r="C56" s="24" t="s">
        <v>184</v>
      </c>
      <c r="D56" s="24" t="s">
        <v>214</v>
      </c>
      <c r="E56" s="17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v>0.66</v>
      </c>
      <c r="K56" s="13">
        <v>2.82</v>
      </c>
      <c r="L56" s="25">
        <v>2.87</v>
      </c>
      <c r="M56" s="38">
        <v>0.249</v>
      </c>
      <c r="N56" s="38">
        <v>0.71799999999999997</v>
      </c>
      <c r="P56" s="45">
        <v>-0.44940000000000002</v>
      </c>
      <c r="R56" s="62" t="s">
        <v>302</v>
      </c>
      <c r="S56" s="63"/>
      <c r="T56" s="63"/>
      <c r="U56" s="63"/>
      <c r="V56" s="63"/>
      <c r="W56" s="63"/>
      <c r="X56" s="63"/>
      <c r="Y56" s="63"/>
      <c r="Z56" s="64"/>
    </row>
    <row r="57" spans="1:26" ht="17" thickBot="1">
      <c r="A57" s="24">
        <v>2013</v>
      </c>
      <c r="B57" s="24">
        <v>1</v>
      </c>
      <c r="C57" s="24" t="s">
        <v>185</v>
      </c>
      <c r="D57" s="24" t="s">
        <v>186</v>
      </c>
      <c r="E57" s="17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v>0.71</v>
      </c>
      <c r="K57" s="13">
        <v>1.74</v>
      </c>
      <c r="L57" s="25">
        <v>2.63</v>
      </c>
      <c r="M57" s="38">
        <v>0.27700000000000002</v>
      </c>
      <c r="N57" s="38">
        <v>0.75900000000000001</v>
      </c>
      <c r="P57" s="45">
        <v>2.9075000000000002</v>
      </c>
      <c r="R57" s="62"/>
      <c r="S57" s="63"/>
      <c r="T57" s="63"/>
      <c r="U57" s="63"/>
      <c r="V57" s="63"/>
      <c r="W57" s="63"/>
      <c r="X57" s="63"/>
      <c r="Y57" s="63"/>
      <c r="Z57" s="64"/>
    </row>
    <row r="58" spans="1:26">
      <c r="A58" s="24">
        <v>2013</v>
      </c>
      <c r="B58" s="24">
        <v>2</v>
      </c>
      <c r="C58" s="24" t="s">
        <v>185</v>
      </c>
      <c r="D58" s="24" t="s">
        <v>195</v>
      </c>
      <c r="E58" s="17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v>0.65700000000000003</v>
      </c>
      <c r="K58" s="13">
        <v>2.65</v>
      </c>
      <c r="L58" s="25">
        <v>3.24</v>
      </c>
      <c r="M58" s="38">
        <v>0.254</v>
      </c>
      <c r="N58" s="38">
        <v>0.745</v>
      </c>
      <c r="P58" s="45">
        <v>-0.57620000000000005</v>
      </c>
      <c r="R58" s="68" t="s">
        <v>303</v>
      </c>
      <c r="S58" s="48" t="s">
        <v>304</v>
      </c>
      <c r="T58" s="48" t="s">
        <v>305</v>
      </c>
      <c r="U58" s="63"/>
      <c r="V58" s="63"/>
      <c r="W58" s="63"/>
      <c r="X58" s="63"/>
      <c r="Y58" s="63"/>
      <c r="Z58" s="64"/>
    </row>
    <row r="59" spans="1:26">
      <c r="A59" s="24">
        <v>2013</v>
      </c>
      <c r="B59" s="24">
        <v>3</v>
      </c>
      <c r="C59" s="24" t="s">
        <v>185</v>
      </c>
      <c r="D59" s="24" t="s">
        <v>213</v>
      </c>
      <c r="E59" s="17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v>0.70899999999999996</v>
      </c>
      <c r="K59" s="13">
        <v>2.57</v>
      </c>
      <c r="L59" s="25">
        <v>2.7349999999999999</v>
      </c>
      <c r="M59" s="38">
        <v>0.28299999999999997</v>
      </c>
      <c r="N59" s="38">
        <v>0.78</v>
      </c>
      <c r="P59" s="45">
        <v>-0.39389999999999997</v>
      </c>
      <c r="R59" s="66">
        <v>1</v>
      </c>
      <c r="S59" s="46">
        <v>0.29486621159582871</v>
      </c>
      <c r="T59" s="46">
        <v>0.21523378840417129</v>
      </c>
      <c r="U59" s="63"/>
      <c r="V59" s="63"/>
      <c r="W59" s="63"/>
      <c r="X59" s="63"/>
      <c r="Y59" s="63"/>
      <c r="Z59" s="64"/>
    </row>
    <row r="60" spans="1:26">
      <c r="A60" s="24">
        <v>2013</v>
      </c>
      <c r="B60" s="24">
        <v>4</v>
      </c>
      <c r="C60" s="24" t="s">
        <v>185</v>
      </c>
      <c r="D60" s="24" t="s">
        <v>193</v>
      </c>
      <c r="E60" s="17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v>0.69</v>
      </c>
      <c r="K60" s="13">
        <v>3.3</v>
      </c>
      <c r="L60" s="25">
        <v>3.5249999999999999</v>
      </c>
      <c r="M60" s="38">
        <v>0.255</v>
      </c>
      <c r="N60" s="38">
        <v>0.73699999999999999</v>
      </c>
      <c r="P60" s="45">
        <v>-0.55740000000000001</v>
      </c>
      <c r="R60" s="66">
        <v>2</v>
      </c>
      <c r="S60" s="46">
        <v>-0.13140348375559263</v>
      </c>
      <c r="T60" s="46">
        <v>0.15070348375559264</v>
      </c>
      <c r="U60" s="63"/>
      <c r="V60" s="63"/>
      <c r="W60" s="63"/>
      <c r="X60" s="63"/>
      <c r="Y60" s="63"/>
      <c r="Z60" s="64"/>
    </row>
    <row r="61" spans="1:26">
      <c r="A61" s="24">
        <v>2013</v>
      </c>
      <c r="B61" s="24">
        <v>5</v>
      </c>
      <c r="C61" s="24" t="s">
        <v>185</v>
      </c>
      <c r="D61" s="24" t="s">
        <v>215</v>
      </c>
      <c r="E61" s="17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v>0.64500000000000002</v>
      </c>
      <c r="K61" s="13">
        <v>2.76</v>
      </c>
      <c r="L61" s="25">
        <v>3.0249999999999999</v>
      </c>
      <c r="M61" s="38">
        <v>0.25700000000000001</v>
      </c>
      <c r="N61" s="38">
        <v>0.73699999999999999</v>
      </c>
      <c r="P61" s="45">
        <v>-0.40160000000000001</v>
      </c>
      <c r="R61" s="66">
        <v>3</v>
      </c>
      <c r="S61" s="46">
        <v>-0.19097980091715039</v>
      </c>
      <c r="T61" s="46">
        <v>-0.80902019908284961</v>
      </c>
      <c r="U61" s="63"/>
      <c r="V61" s="63"/>
      <c r="W61" s="63"/>
      <c r="X61" s="63"/>
      <c r="Y61" s="63"/>
      <c r="Z61" s="64"/>
    </row>
    <row r="62" spans="1:26">
      <c r="A62" s="24">
        <v>2012</v>
      </c>
      <c r="B62" s="24">
        <v>1</v>
      </c>
      <c r="C62" s="24" t="s">
        <v>184</v>
      </c>
      <c r="D62" s="24" t="s">
        <v>196</v>
      </c>
      <c r="E62" s="17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v>0.67400000000000004</v>
      </c>
      <c r="K62" s="13">
        <v>2.89</v>
      </c>
      <c r="L62" s="25">
        <v>2.915</v>
      </c>
      <c r="M62" s="38">
        <v>0.26100000000000001</v>
      </c>
      <c r="N62" s="38">
        <v>0.75</v>
      </c>
      <c r="P62" s="45">
        <v>-0.68410000000000004</v>
      </c>
      <c r="R62" s="66">
        <v>4</v>
      </c>
      <c r="S62" s="46">
        <v>-0.1850900343483004</v>
      </c>
      <c r="T62" s="46">
        <v>-0.35170996565169965</v>
      </c>
      <c r="U62" s="63"/>
      <c r="V62" s="63"/>
      <c r="W62" s="63"/>
      <c r="X62" s="63"/>
      <c r="Y62" s="63"/>
      <c r="Z62" s="64"/>
    </row>
    <row r="63" spans="1:26">
      <c r="A63" s="24">
        <v>2012</v>
      </c>
      <c r="B63" s="24">
        <v>2</v>
      </c>
      <c r="C63" s="24" t="s">
        <v>184</v>
      </c>
      <c r="D63" s="24" t="s">
        <v>214</v>
      </c>
      <c r="E63" s="17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v>0.63900000000000001</v>
      </c>
      <c r="K63" s="13">
        <v>2.78</v>
      </c>
      <c r="L63" s="25">
        <v>3.13</v>
      </c>
      <c r="M63" s="38">
        <v>0.251</v>
      </c>
      <c r="N63" s="38">
        <v>0.72599999999999998</v>
      </c>
      <c r="P63" s="45">
        <v>-0.53159999999999996</v>
      </c>
      <c r="R63" s="66">
        <v>5</v>
      </c>
      <c r="S63" s="46">
        <v>-0.56956421406414304</v>
      </c>
      <c r="T63" s="46">
        <v>0.614264214064143</v>
      </c>
      <c r="U63" s="63"/>
      <c r="V63" s="63"/>
      <c r="W63" s="63"/>
      <c r="X63" s="63"/>
      <c r="Y63" s="63"/>
      <c r="Z63" s="64"/>
    </row>
    <row r="64" spans="1:26">
      <c r="A64" s="24">
        <v>2012</v>
      </c>
      <c r="B64" s="24">
        <v>3</v>
      </c>
      <c r="C64" s="24" t="s">
        <v>184</v>
      </c>
      <c r="D64" s="24" t="s">
        <v>200</v>
      </c>
      <c r="E64" s="17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v>0.71099999999999997</v>
      </c>
      <c r="K64" s="13">
        <v>2.79</v>
      </c>
      <c r="L64" s="25">
        <v>3.08</v>
      </c>
      <c r="M64" s="38">
        <v>0.26900000000000002</v>
      </c>
      <c r="N64" s="38">
        <v>0.72399999999999998</v>
      </c>
      <c r="P64" s="45">
        <v>2.7256999999999998</v>
      </c>
      <c r="R64" s="66">
        <v>6</v>
      </c>
      <c r="S64" s="46">
        <v>1.2830955957895998</v>
      </c>
      <c r="T64" s="50">
        <v>2.7468044042103998</v>
      </c>
      <c r="U64" s="63"/>
      <c r="V64" s="63"/>
      <c r="W64" s="63"/>
      <c r="X64" s="63"/>
      <c r="Y64" s="63"/>
      <c r="Z64" s="64"/>
    </row>
    <row r="65" spans="1:26">
      <c r="A65" s="24">
        <v>2012</v>
      </c>
      <c r="B65" s="24">
        <v>4</v>
      </c>
      <c r="C65" s="24" t="s">
        <v>184</v>
      </c>
      <c r="D65" s="24" t="s">
        <v>189</v>
      </c>
      <c r="E65" s="17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v>0.64700000000000002</v>
      </c>
      <c r="K65" s="13">
        <v>3.54</v>
      </c>
      <c r="L65" s="25">
        <v>3.58</v>
      </c>
      <c r="M65" s="38">
        <v>0.247</v>
      </c>
      <c r="N65" s="38">
        <v>0.70899999999999996</v>
      </c>
      <c r="P65" s="45">
        <v>-0.55810000000000004</v>
      </c>
      <c r="R65" s="66">
        <v>7</v>
      </c>
      <c r="S65" s="46">
        <v>0.23917463287280594</v>
      </c>
      <c r="T65" s="46">
        <v>-0.36747463287280591</v>
      </c>
      <c r="U65" s="63"/>
      <c r="V65" s="63"/>
      <c r="W65" s="63"/>
      <c r="X65" s="63"/>
      <c r="Y65" s="63"/>
      <c r="Z65" s="64"/>
    </row>
    <row r="66" spans="1:26">
      <c r="A66" s="24">
        <v>2012</v>
      </c>
      <c r="B66" s="24">
        <v>5</v>
      </c>
      <c r="C66" s="24" t="s">
        <v>184</v>
      </c>
      <c r="D66" s="24" t="s">
        <v>209</v>
      </c>
      <c r="E66" s="17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v>0.69199999999999995</v>
      </c>
      <c r="K66" s="13">
        <v>2.86</v>
      </c>
      <c r="L66" s="25">
        <v>3.32</v>
      </c>
      <c r="M66" s="38">
        <v>0.27100000000000002</v>
      </c>
      <c r="N66" s="38">
        <v>0.75900000000000001</v>
      </c>
      <c r="P66" s="45">
        <v>0.96250000000000002</v>
      </c>
      <c r="R66" s="66">
        <v>8</v>
      </c>
      <c r="S66" s="46">
        <v>-1.4513977336884873</v>
      </c>
      <c r="T66" s="46">
        <v>6.609773368848737E-2</v>
      </c>
      <c r="U66" s="63"/>
      <c r="V66" s="63"/>
      <c r="W66" s="63"/>
      <c r="X66" s="63"/>
      <c r="Y66" s="63"/>
      <c r="Z66" s="64"/>
    </row>
    <row r="67" spans="1:26">
      <c r="A67" s="24">
        <v>2012</v>
      </c>
      <c r="B67" s="24">
        <v>1</v>
      </c>
      <c r="C67" s="24" t="s">
        <v>185</v>
      </c>
      <c r="D67" s="24" t="s">
        <v>194</v>
      </c>
      <c r="E67" s="17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v>0.69199999999999995</v>
      </c>
      <c r="K67" s="13">
        <v>2.87</v>
      </c>
      <c r="L67" s="25">
        <v>3.0949999999999998</v>
      </c>
      <c r="M67" s="38">
        <v>0.26500000000000001</v>
      </c>
      <c r="N67" s="38">
        <v>0.79</v>
      </c>
      <c r="P67" s="45">
        <v>-1.5760000000000001</v>
      </c>
      <c r="R67" s="66">
        <v>9</v>
      </c>
      <c r="S67" s="46">
        <v>-1.35697740859273E-2</v>
      </c>
      <c r="T67" s="46">
        <v>-0.47563022591407272</v>
      </c>
      <c r="U67" s="63"/>
      <c r="V67" s="63"/>
      <c r="W67" s="63"/>
      <c r="X67" s="63"/>
      <c r="Y67" s="63"/>
      <c r="Z67" s="64"/>
    </row>
    <row r="68" spans="1:26">
      <c r="A68" s="24">
        <v>2012</v>
      </c>
      <c r="B68" s="24">
        <v>2</v>
      </c>
      <c r="C68" s="24" t="s">
        <v>185</v>
      </c>
      <c r="D68" s="24" t="s">
        <v>195</v>
      </c>
      <c r="E68" s="17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v>0.627</v>
      </c>
      <c r="K68" s="13">
        <v>3.06</v>
      </c>
      <c r="L68" s="25">
        <v>3.1500000000000004</v>
      </c>
      <c r="M68" s="38">
        <v>0.23799999999999999</v>
      </c>
      <c r="N68" s="38">
        <v>0.71399999999999997</v>
      </c>
      <c r="P68" s="45">
        <v>-0.64070000000000005</v>
      </c>
      <c r="R68" s="66">
        <v>10</v>
      </c>
      <c r="S68" s="46">
        <v>-0.38811477099058855</v>
      </c>
      <c r="T68" s="46">
        <v>-9.6385229009411433E-2</v>
      </c>
      <c r="U68" s="63"/>
      <c r="V68" s="63"/>
      <c r="W68" s="63"/>
      <c r="X68" s="63"/>
      <c r="Y68" s="63"/>
      <c r="Z68" s="64"/>
    </row>
    <row r="69" spans="1:26">
      <c r="A69" s="24">
        <v>2012</v>
      </c>
      <c r="B69" s="24">
        <v>3</v>
      </c>
      <c r="C69" s="24" t="s">
        <v>185</v>
      </c>
      <c r="D69" s="24" t="s">
        <v>213</v>
      </c>
      <c r="E69" s="17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v>0.71399999999999997</v>
      </c>
      <c r="K69" s="13">
        <v>2.64</v>
      </c>
      <c r="L69" s="25">
        <v>3.1900000000000004</v>
      </c>
      <c r="M69" s="38">
        <v>0.26800000000000002</v>
      </c>
      <c r="N69" s="38">
        <v>0.75700000000000001</v>
      </c>
      <c r="P69" s="45">
        <v>0.80789999999999995</v>
      </c>
      <c r="R69" s="66">
        <v>11</v>
      </c>
      <c r="S69" s="46">
        <v>0.52908017785784889</v>
      </c>
      <c r="T69" s="46">
        <v>1.9427198221421511</v>
      </c>
      <c r="U69" s="63"/>
      <c r="V69" s="63"/>
      <c r="W69" s="63"/>
      <c r="X69" s="63"/>
      <c r="Y69" s="63"/>
      <c r="Z69" s="64"/>
    </row>
    <row r="70" spans="1:26">
      <c r="A70" s="24">
        <v>2012</v>
      </c>
      <c r="B70" s="24">
        <v>4</v>
      </c>
      <c r="C70" s="24" t="s">
        <v>185</v>
      </c>
      <c r="D70" s="24" t="s">
        <v>201</v>
      </c>
      <c r="E70" s="17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v>0.66800000000000004</v>
      </c>
      <c r="K70" s="13">
        <v>3.29</v>
      </c>
      <c r="L70" s="25">
        <v>3.3600000000000003</v>
      </c>
      <c r="M70" s="38">
        <v>0.27300000000000002</v>
      </c>
      <c r="N70" s="38">
        <v>0.78</v>
      </c>
      <c r="P70" s="45">
        <v>-0.52080000000000004</v>
      </c>
      <c r="R70" s="66">
        <v>12</v>
      </c>
      <c r="S70" s="46">
        <v>-0.91577305700683498</v>
      </c>
      <c r="T70" s="46">
        <v>-0.18002694299316513</v>
      </c>
      <c r="U70" s="63"/>
      <c r="V70" s="63"/>
      <c r="W70" s="63"/>
      <c r="X70" s="63"/>
      <c r="Y70" s="63"/>
      <c r="Z70" s="64"/>
    </row>
    <row r="71" spans="1:26">
      <c r="A71" s="24">
        <v>2012</v>
      </c>
      <c r="B71" s="24">
        <v>5</v>
      </c>
      <c r="C71" s="24" t="s">
        <v>185</v>
      </c>
      <c r="D71" s="24" t="s">
        <v>203</v>
      </c>
      <c r="E71" s="17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v>0.66600000000000004</v>
      </c>
      <c r="K71" s="13">
        <v>2.93</v>
      </c>
      <c r="L71" s="25">
        <v>3.09</v>
      </c>
      <c r="M71" s="38">
        <v>0.247</v>
      </c>
      <c r="N71" s="38">
        <v>0.72799999999999998</v>
      </c>
      <c r="P71" s="45">
        <v>-1.15E-2</v>
      </c>
      <c r="R71" s="66">
        <v>13</v>
      </c>
      <c r="S71" s="46">
        <v>-0.48857381669742406</v>
      </c>
      <c r="T71" s="46">
        <v>-0.887926183302576</v>
      </c>
      <c r="U71" s="63"/>
      <c r="V71" s="63"/>
      <c r="W71" s="63"/>
      <c r="X71" s="63"/>
      <c r="Y71" s="63"/>
      <c r="Z71" s="64"/>
    </row>
    <row r="72" spans="1:26">
      <c r="A72" s="24">
        <v>2011</v>
      </c>
      <c r="B72" s="24">
        <v>1</v>
      </c>
      <c r="C72" s="24" t="s">
        <v>184</v>
      </c>
      <c r="D72" s="24" t="s">
        <v>216</v>
      </c>
      <c r="E72" s="17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v>0.69399999999999995</v>
      </c>
      <c r="K72" s="13">
        <v>2.35</v>
      </c>
      <c r="L72" s="25">
        <v>2.375</v>
      </c>
      <c r="M72" s="38">
        <v>0.253</v>
      </c>
      <c r="N72" s="38">
        <v>0.71699999999999997</v>
      </c>
      <c r="P72" s="45">
        <v>-0.52490000000000003</v>
      </c>
      <c r="R72" s="66">
        <v>14</v>
      </c>
      <c r="S72" s="46">
        <v>-0.73660376861084842</v>
      </c>
      <c r="T72" s="46">
        <v>0.32960376861084845</v>
      </c>
      <c r="U72" s="63"/>
      <c r="V72" s="63"/>
      <c r="W72" s="63"/>
      <c r="X72" s="63"/>
      <c r="Y72" s="63"/>
      <c r="Z72" s="64"/>
    </row>
    <row r="73" spans="1:26">
      <c r="A73" s="24">
        <v>2011</v>
      </c>
      <c r="B73" s="24">
        <v>2</v>
      </c>
      <c r="C73" s="24" t="s">
        <v>184</v>
      </c>
      <c r="D73" s="24" t="s">
        <v>191</v>
      </c>
      <c r="E73" s="17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v>0.65100000000000002</v>
      </c>
      <c r="K73" s="13">
        <v>3.52</v>
      </c>
      <c r="L73" s="25">
        <v>3.5300000000000002</v>
      </c>
      <c r="M73" s="38">
        <v>0.26100000000000001</v>
      </c>
      <c r="N73" s="38">
        <v>0.75</v>
      </c>
      <c r="P73" s="45">
        <v>-0.41770000000000002</v>
      </c>
      <c r="R73" s="66">
        <v>15</v>
      </c>
      <c r="S73" s="46">
        <v>-0.71542085232413566</v>
      </c>
      <c r="T73" s="46">
        <v>0.24412085232413566</v>
      </c>
      <c r="U73" s="63"/>
      <c r="V73" s="63"/>
      <c r="W73" s="63"/>
      <c r="X73" s="63"/>
      <c r="Y73" s="63"/>
      <c r="Z73" s="64"/>
    </row>
    <row r="74" spans="1:26">
      <c r="A74" s="24">
        <v>2011</v>
      </c>
      <c r="B74" s="24">
        <v>3</v>
      </c>
      <c r="C74" s="24" t="s">
        <v>184</v>
      </c>
      <c r="D74" s="24" t="s">
        <v>197</v>
      </c>
      <c r="E74" s="17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v>0.69799999999999995</v>
      </c>
      <c r="K74" s="13">
        <v>2.88</v>
      </c>
      <c r="L74" s="25">
        <v>3.13</v>
      </c>
      <c r="M74" s="38">
        <v>0.25</v>
      </c>
      <c r="N74" s="38">
        <v>0.73599999999999999</v>
      </c>
      <c r="P74" s="45">
        <v>-0.50570000000000004</v>
      </c>
      <c r="R74" s="66">
        <v>16</v>
      </c>
      <c r="S74" s="46">
        <v>0.16279969183765752</v>
      </c>
      <c r="T74" s="46">
        <v>-0.3030996918376575</v>
      </c>
      <c r="U74" s="63"/>
      <c r="V74" s="63"/>
      <c r="W74" s="63"/>
      <c r="X74" s="63"/>
      <c r="Y74" s="63"/>
      <c r="Z74" s="64"/>
    </row>
    <row r="75" spans="1:26">
      <c r="A75" s="24">
        <v>2011</v>
      </c>
      <c r="B75" s="24">
        <v>4</v>
      </c>
      <c r="C75" s="24" t="s">
        <v>184</v>
      </c>
      <c r="D75" s="24" t="s">
        <v>209</v>
      </c>
      <c r="E75" s="17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v>0.70499999999999996</v>
      </c>
      <c r="K75" s="13">
        <v>3.39</v>
      </c>
      <c r="L75" s="25">
        <v>3.42</v>
      </c>
      <c r="M75" s="38">
        <v>0.27300000000000002</v>
      </c>
      <c r="N75" s="38">
        <v>0.76600000000000001</v>
      </c>
      <c r="P75" s="45">
        <v>1.8591</v>
      </c>
      <c r="R75" s="66">
        <v>17</v>
      </c>
      <c r="S75" s="46">
        <v>0.80441571023690095</v>
      </c>
      <c r="T75" s="46">
        <v>0.7636842897630991</v>
      </c>
      <c r="U75" s="63"/>
      <c r="V75" s="63"/>
      <c r="W75" s="63"/>
      <c r="X75" s="63"/>
      <c r="Y75" s="63"/>
      <c r="Z75" s="64"/>
    </row>
    <row r="76" spans="1:26">
      <c r="A76" s="24">
        <v>2011</v>
      </c>
      <c r="B76" s="24">
        <v>1</v>
      </c>
      <c r="C76" s="24" t="s">
        <v>185</v>
      </c>
      <c r="D76" s="24" t="s">
        <v>194</v>
      </c>
      <c r="E76" s="17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v>0.67700000000000005</v>
      </c>
      <c r="K76" s="13">
        <v>3</v>
      </c>
      <c r="L76" s="25">
        <v>3.31</v>
      </c>
      <c r="M76" s="38">
        <v>0.26300000000000001</v>
      </c>
      <c r="N76" s="38">
        <v>0.78800000000000003</v>
      </c>
      <c r="P76" s="45">
        <v>-0.53610000000000002</v>
      </c>
      <c r="R76" s="66">
        <v>18</v>
      </c>
      <c r="S76" s="46">
        <v>5.9830506585998311E-2</v>
      </c>
      <c r="T76" s="46">
        <v>-0.97803050658599833</v>
      </c>
      <c r="U76" s="63"/>
      <c r="V76" s="63"/>
      <c r="W76" s="63"/>
      <c r="X76" s="63"/>
      <c r="Y76" s="63"/>
      <c r="Z76" s="64"/>
    </row>
    <row r="77" spans="1:26">
      <c r="A77" s="24">
        <v>2011</v>
      </c>
      <c r="B77" s="24">
        <v>2</v>
      </c>
      <c r="C77" s="24" t="s">
        <v>185</v>
      </c>
      <c r="D77" s="24" t="s">
        <v>201</v>
      </c>
      <c r="E77" s="17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v>0.71699999999999997</v>
      </c>
      <c r="K77" s="13">
        <v>2.94</v>
      </c>
      <c r="L77" s="25">
        <v>3.165</v>
      </c>
      <c r="M77" s="38">
        <v>0.28299999999999997</v>
      </c>
      <c r="N77" s="38">
        <v>0.8</v>
      </c>
      <c r="P77" s="45">
        <v>-4.9799999999999997E-2</v>
      </c>
      <c r="R77" s="66">
        <v>19</v>
      </c>
      <c r="S77" s="46">
        <v>0.27550582082461128</v>
      </c>
      <c r="T77" s="46">
        <v>0.49319417917538877</v>
      </c>
      <c r="U77" s="63"/>
      <c r="V77" s="63"/>
      <c r="W77" s="63"/>
      <c r="X77" s="63"/>
      <c r="Y77" s="63"/>
      <c r="Z77" s="64"/>
    </row>
    <row r="78" spans="1:26">
      <c r="A78" s="24">
        <v>2011</v>
      </c>
      <c r="B78" s="24">
        <v>3</v>
      </c>
      <c r="C78" s="24" t="s">
        <v>185</v>
      </c>
      <c r="D78" s="24" t="s">
        <v>213</v>
      </c>
      <c r="E78" s="17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v>0.70399999999999996</v>
      </c>
      <c r="K78" s="13">
        <v>2.4</v>
      </c>
      <c r="L78" s="25">
        <v>3.415</v>
      </c>
      <c r="M78" s="38">
        <v>0.27700000000000002</v>
      </c>
      <c r="N78" s="38">
        <v>0.77300000000000002</v>
      </c>
      <c r="P78" s="45">
        <v>1.1052999999999999</v>
      </c>
      <c r="R78" s="66">
        <v>20</v>
      </c>
      <c r="S78" s="46">
        <v>-0.73285807917675472</v>
      </c>
      <c r="T78" s="46">
        <v>0.21525807917675477</v>
      </c>
      <c r="U78" s="63"/>
      <c r="V78" s="63"/>
      <c r="W78" s="63"/>
      <c r="X78" s="63"/>
      <c r="Y78" s="63"/>
      <c r="Z78" s="64"/>
    </row>
    <row r="79" spans="1:26">
      <c r="A79" s="24">
        <v>2011</v>
      </c>
      <c r="B79" s="24">
        <v>4</v>
      </c>
      <c r="C79" s="24" t="s">
        <v>185</v>
      </c>
      <c r="D79" s="24" t="s">
        <v>215</v>
      </c>
      <c r="E79" s="17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v>0.68100000000000005</v>
      </c>
      <c r="K79" s="13">
        <v>2.82</v>
      </c>
      <c r="L79" s="25">
        <v>2.8849999999999998</v>
      </c>
      <c r="M79" s="38">
        <v>0.24399999999999999</v>
      </c>
      <c r="N79" s="38">
        <v>0.72399999999999998</v>
      </c>
      <c r="P79" s="45">
        <v>-1</v>
      </c>
      <c r="R79" s="66">
        <v>21</v>
      </c>
      <c r="S79" s="46">
        <v>-0.52230919237011086</v>
      </c>
      <c r="T79" s="50">
        <v>2.7879091923701109</v>
      </c>
      <c r="U79" s="63"/>
      <c r="V79" s="63"/>
      <c r="W79" s="63"/>
      <c r="X79" s="63"/>
      <c r="Y79" s="63"/>
      <c r="Z79" s="64"/>
    </row>
    <row r="80" spans="1:26">
      <c r="A80" s="24">
        <v>2010</v>
      </c>
      <c r="B80" s="24">
        <v>1</v>
      </c>
      <c r="C80" s="24" t="s">
        <v>184</v>
      </c>
      <c r="D80" s="24" t="s">
        <v>216</v>
      </c>
      <c r="E80" s="17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v>0.73099999999999998</v>
      </c>
      <c r="K80" s="13">
        <v>2.44</v>
      </c>
      <c r="L80" s="25">
        <v>2.5999999999999996</v>
      </c>
      <c r="M80" s="38">
        <v>0.26</v>
      </c>
      <c r="N80" s="38">
        <v>0.745</v>
      </c>
      <c r="P80" s="45">
        <v>0.39739999999999998</v>
      </c>
      <c r="R80" s="66">
        <v>22</v>
      </c>
      <c r="S80" s="46">
        <v>-0.64909581194340493</v>
      </c>
      <c r="T80" s="46">
        <v>9.1695811943404926E-2</v>
      </c>
      <c r="U80" s="63"/>
      <c r="V80" s="63"/>
      <c r="W80" s="63"/>
      <c r="X80" s="63"/>
      <c r="Y80" s="63"/>
      <c r="Z80" s="64"/>
    </row>
    <row r="81" spans="1:26">
      <c r="A81" s="24">
        <v>2010</v>
      </c>
      <c r="B81" s="24">
        <v>2</v>
      </c>
      <c r="C81" s="24" t="s">
        <v>184</v>
      </c>
      <c r="D81" s="24" t="s">
        <v>214</v>
      </c>
      <c r="E81" s="17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v>0.69699999999999995</v>
      </c>
      <c r="K81" s="13">
        <v>3.51</v>
      </c>
      <c r="L81" s="25">
        <v>3.5750000000000002</v>
      </c>
      <c r="M81" s="38">
        <v>0.27200000000000002</v>
      </c>
      <c r="N81" s="38">
        <v>0.77400000000000002</v>
      </c>
      <c r="P81" s="45">
        <v>-1.458</v>
      </c>
      <c r="R81" s="66">
        <v>23</v>
      </c>
      <c r="S81" s="46">
        <v>0.61108448156022899</v>
      </c>
      <c r="T81" s="46">
        <v>-0.91818448156022892</v>
      </c>
      <c r="U81" s="63"/>
      <c r="V81" s="63"/>
      <c r="W81" s="63"/>
      <c r="X81" s="63"/>
      <c r="Y81" s="63"/>
      <c r="Z81" s="64"/>
    </row>
    <row r="82" spans="1:26">
      <c r="A82" s="24">
        <v>2010</v>
      </c>
      <c r="B82" s="24">
        <v>3</v>
      </c>
      <c r="C82" s="24" t="s">
        <v>184</v>
      </c>
      <c r="D82" s="24" t="s">
        <v>200</v>
      </c>
      <c r="E82" s="17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v>0.66900000000000004</v>
      </c>
      <c r="K82" s="13">
        <v>3</v>
      </c>
      <c r="L82" s="25">
        <v>3.0350000000000001</v>
      </c>
      <c r="M82" s="38">
        <v>0.25700000000000001</v>
      </c>
      <c r="N82" s="38">
        <v>0.72899999999999998</v>
      </c>
      <c r="P82" s="45">
        <v>3.4578000000000002</v>
      </c>
      <c r="R82" s="66">
        <v>24</v>
      </c>
      <c r="S82" s="46">
        <v>-0.81798913105237769</v>
      </c>
      <c r="T82" s="46">
        <v>0.30638913105237764</v>
      </c>
      <c r="U82" s="63"/>
      <c r="V82" s="63"/>
      <c r="W82" s="63"/>
      <c r="X82" s="63"/>
      <c r="Y82" s="63"/>
      <c r="Z82" s="64"/>
    </row>
    <row r="83" spans="1:26">
      <c r="A83" s="24">
        <v>2010</v>
      </c>
      <c r="B83" s="24">
        <v>4</v>
      </c>
      <c r="C83" s="24" t="s">
        <v>184</v>
      </c>
      <c r="D83" s="24" t="s">
        <v>189</v>
      </c>
      <c r="E83" s="17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v>0.63800000000000001</v>
      </c>
      <c r="K83" s="13">
        <v>2.83</v>
      </c>
      <c r="L83" s="25">
        <v>3.08</v>
      </c>
      <c r="M83" s="38">
        <v>0.25800000000000001</v>
      </c>
      <c r="N83" s="38">
        <v>0.74</v>
      </c>
      <c r="P83" s="45">
        <v>-0.91210000000000002</v>
      </c>
      <c r="R83" s="66">
        <v>25</v>
      </c>
      <c r="S83" s="46">
        <v>-1.1252348303189676</v>
      </c>
      <c r="T83" s="46">
        <v>0.69413483031896761</v>
      </c>
      <c r="U83" s="63"/>
      <c r="V83" s="63"/>
      <c r="W83" s="63"/>
      <c r="X83" s="63"/>
      <c r="Y83" s="63"/>
      <c r="Z83" s="64"/>
    </row>
    <row r="84" spans="1:26">
      <c r="A84" s="24">
        <v>2010</v>
      </c>
      <c r="B84" s="24">
        <v>1</v>
      </c>
      <c r="C84" s="24" t="s">
        <v>185</v>
      </c>
      <c r="D84" s="24" t="s">
        <v>215</v>
      </c>
      <c r="E84" s="17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v>0.67200000000000004</v>
      </c>
      <c r="K84" s="13">
        <v>2.72</v>
      </c>
      <c r="L84" s="25">
        <v>3.3150000000000004</v>
      </c>
      <c r="M84" s="38">
        <v>0.247</v>
      </c>
      <c r="N84" s="38">
        <v>0.73599999999999999</v>
      </c>
      <c r="P84" s="45">
        <v>-0.64959999999999996</v>
      </c>
      <c r="R84" s="66">
        <v>26</v>
      </c>
      <c r="S84" s="46">
        <v>-0.50745811184229384</v>
      </c>
      <c r="T84" s="46">
        <v>-1.0388418881577062</v>
      </c>
      <c r="U84" s="63"/>
      <c r="V84" s="63"/>
      <c r="W84" s="63"/>
      <c r="X84" s="63"/>
      <c r="Y84" s="63"/>
      <c r="Z84" s="64"/>
    </row>
    <row r="85" spans="1:26">
      <c r="A85" s="24">
        <v>2010</v>
      </c>
      <c r="B85" s="24">
        <v>2</v>
      </c>
      <c r="C85" s="24" t="s">
        <v>185</v>
      </c>
      <c r="D85" s="24" t="s">
        <v>198</v>
      </c>
      <c r="E85" s="17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v>0.70299999999999996</v>
      </c>
      <c r="K85" s="13">
        <v>3.62</v>
      </c>
      <c r="L85" s="25">
        <v>3.6850000000000001</v>
      </c>
      <c r="M85" s="38">
        <v>0.27300000000000002</v>
      </c>
      <c r="N85" s="38">
        <v>0.76200000000000001</v>
      </c>
      <c r="P85" s="45">
        <v>-1.5403</v>
      </c>
      <c r="R85" s="66">
        <v>27</v>
      </c>
      <c r="S85" s="46">
        <v>-0.23755679067682989</v>
      </c>
      <c r="T85" s="46">
        <v>0.85905679067682994</v>
      </c>
      <c r="U85" s="63"/>
      <c r="V85" s="63"/>
      <c r="W85" s="63"/>
      <c r="X85" s="63"/>
      <c r="Y85" s="63"/>
      <c r="Z85" s="64"/>
    </row>
    <row r="86" spans="1:26">
      <c r="A86" s="24">
        <v>2010</v>
      </c>
      <c r="B86" s="24">
        <v>3</v>
      </c>
      <c r="C86" s="24" t="s">
        <v>185</v>
      </c>
      <c r="D86" s="24" t="s">
        <v>201</v>
      </c>
      <c r="E86" s="17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v>0.68100000000000005</v>
      </c>
      <c r="K86" s="13">
        <v>3.35</v>
      </c>
      <c r="L86" s="25">
        <v>3.5350000000000001</v>
      </c>
      <c r="M86" s="38">
        <v>0.27600000000000002</v>
      </c>
      <c r="N86" s="38">
        <v>0.75700000000000001</v>
      </c>
      <c r="P86" s="45">
        <v>0.21970000000000001</v>
      </c>
      <c r="R86" s="66">
        <v>28</v>
      </c>
      <c r="S86" s="46">
        <v>0.30146645817234496</v>
      </c>
      <c r="T86" s="46">
        <v>-1.821666458172345</v>
      </c>
      <c r="U86" s="63"/>
      <c r="V86" s="63"/>
      <c r="W86" s="63"/>
      <c r="X86" s="63"/>
      <c r="Y86" s="63"/>
      <c r="Z86" s="64"/>
    </row>
    <row r="87" spans="1:26">
      <c r="A87" s="24">
        <v>2010</v>
      </c>
      <c r="B87" s="24">
        <v>4</v>
      </c>
      <c r="C87" s="24" t="s">
        <v>185</v>
      </c>
      <c r="D87" s="24" t="s">
        <v>194</v>
      </c>
      <c r="E87" s="17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v>0.66900000000000004</v>
      </c>
      <c r="K87" s="13">
        <v>3.18</v>
      </c>
      <c r="L87" s="25">
        <v>3.23</v>
      </c>
      <c r="M87" s="38">
        <v>0.25700000000000001</v>
      </c>
      <c r="N87" s="38">
        <v>0.78600000000000003</v>
      </c>
      <c r="P87" s="45">
        <v>0.46339999999999998</v>
      </c>
      <c r="R87" s="66">
        <v>29</v>
      </c>
      <c r="S87" s="46">
        <v>-0.99209517897589272</v>
      </c>
      <c r="T87" s="46">
        <v>1.4186951789758928</v>
      </c>
      <c r="U87" s="63"/>
      <c r="V87" s="63"/>
      <c r="W87" s="63"/>
      <c r="X87" s="63"/>
      <c r="Y87" s="63"/>
      <c r="Z87" s="64"/>
    </row>
    <row r="88" spans="1:26">
      <c r="A88" s="24">
        <v>2009</v>
      </c>
      <c r="B88" s="24">
        <v>1</v>
      </c>
      <c r="C88" s="24" t="s">
        <v>184</v>
      </c>
      <c r="D88" s="24" t="s">
        <v>190</v>
      </c>
      <c r="E88" s="17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v>0.65600000000000003</v>
      </c>
      <c r="K88" s="13">
        <v>2.79</v>
      </c>
      <c r="L88" s="25">
        <v>3.01</v>
      </c>
      <c r="M88" s="38">
        <v>0.27</v>
      </c>
      <c r="N88" s="38">
        <v>0.75800000000000001</v>
      </c>
      <c r="P88" s="45">
        <v>-0.47799999999999998</v>
      </c>
      <c r="R88" s="66">
        <v>30</v>
      </c>
      <c r="S88" s="46">
        <v>-0.17622963031672434</v>
      </c>
      <c r="T88" s="46">
        <v>-0.26197036968327564</v>
      </c>
      <c r="U88" s="63"/>
      <c r="V88" s="63"/>
      <c r="W88" s="63"/>
      <c r="X88" s="63"/>
      <c r="Y88" s="63"/>
      <c r="Z88" s="64"/>
    </row>
    <row r="89" spans="1:26">
      <c r="A89" s="24">
        <v>2009</v>
      </c>
      <c r="B89" s="24">
        <v>2</v>
      </c>
      <c r="C89" s="24" t="s">
        <v>184</v>
      </c>
      <c r="D89" s="24" t="s">
        <v>216</v>
      </c>
      <c r="E89" s="17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v>0.70799999999999996</v>
      </c>
      <c r="K89" s="13">
        <v>3.39</v>
      </c>
      <c r="L89" s="25">
        <v>3.51</v>
      </c>
      <c r="M89" s="38">
        <v>0.25800000000000001</v>
      </c>
      <c r="N89" s="38">
        <v>0.78100000000000003</v>
      </c>
      <c r="P89" s="45">
        <v>0.84089999999999998</v>
      </c>
      <c r="R89" s="66">
        <v>31</v>
      </c>
      <c r="S89" s="46">
        <v>0.33480046812323572</v>
      </c>
      <c r="T89" s="46">
        <v>-1.3028004681232357</v>
      </c>
      <c r="U89" s="63"/>
      <c r="V89" s="63"/>
      <c r="W89" s="63"/>
      <c r="X89" s="63"/>
      <c r="Y89" s="63"/>
      <c r="Z89" s="64"/>
    </row>
    <row r="90" spans="1:26">
      <c r="A90" s="24">
        <v>2009</v>
      </c>
      <c r="B90" s="24">
        <v>3</v>
      </c>
      <c r="C90" s="24" t="s">
        <v>184</v>
      </c>
      <c r="D90" s="24" t="s">
        <v>209</v>
      </c>
      <c r="E90" s="17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v>0.69899999999999995</v>
      </c>
      <c r="K90" s="13">
        <v>2.2400000000000002</v>
      </c>
      <c r="L90" s="25">
        <v>2.4350000000000001</v>
      </c>
      <c r="M90" s="38">
        <v>0.26300000000000001</v>
      </c>
      <c r="N90" s="38">
        <v>0.747</v>
      </c>
      <c r="P90" s="45">
        <v>-1.4944999999999999</v>
      </c>
      <c r="R90" s="66">
        <v>32</v>
      </c>
      <c r="S90" s="46">
        <v>0.165661028862782</v>
      </c>
      <c r="T90" s="46">
        <v>-0.68876102886278201</v>
      </c>
      <c r="U90" s="63"/>
      <c r="V90" s="63"/>
      <c r="W90" s="63"/>
      <c r="X90" s="63"/>
      <c r="Y90" s="63"/>
      <c r="Z90" s="64"/>
    </row>
    <row r="91" spans="1:26">
      <c r="A91" s="24">
        <v>2009</v>
      </c>
      <c r="B91" s="24">
        <v>4</v>
      </c>
      <c r="C91" s="24" t="s">
        <v>184</v>
      </c>
      <c r="D91" s="24" t="s">
        <v>187</v>
      </c>
      <c r="E91" s="17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v>0.74099999999999999</v>
      </c>
      <c r="K91" s="13">
        <v>3.47</v>
      </c>
      <c r="L91" s="25">
        <v>3.7549999999999999</v>
      </c>
      <c r="M91" s="38">
        <v>0.26100000000000001</v>
      </c>
      <c r="N91" s="38">
        <v>0.78400000000000003</v>
      </c>
      <c r="P91" s="45">
        <v>-0.92159999999999997</v>
      </c>
      <c r="R91" s="66">
        <v>33</v>
      </c>
      <c r="S91" s="46">
        <v>-0.26048621331715527</v>
      </c>
      <c r="T91" s="46">
        <v>1.3410862133171553</v>
      </c>
      <c r="U91" s="63"/>
      <c r="V91" s="63"/>
      <c r="W91" s="63"/>
      <c r="X91" s="63"/>
      <c r="Y91" s="63"/>
      <c r="Z91" s="64"/>
    </row>
    <row r="92" spans="1:26">
      <c r="A92" s="24">
        <v>2009</v>
      </c>
      <c r="B92" s="24">
        <v>1</v>
      </c>
      <c r="C92" s="24" t="s">
        <v>185</v>
      </c>
      <c r="D92" s="24" t="s">
        <v>194</v>
      </c>
      <c r="E92" s="17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v>0.70099999999999996</v>
      </c>
      <c r="K92" s="13">
        <v>3.37</v>
      </c>
      <c r="L92" s="25">
        <v>3.7050000000000001</v>
      </c>
      <c r="M92" s="38">
        <v>0.28299999999999997</v>
      </c>
      <c r="N92" s="38">
        <v>0.83899999999999997</v>
      </c>
      <c r="P92" s="45">
        <v>3.4165999999999999</v>
      </c>
      <c r="R92" s="66">
        <v>34</v>
      </c>
      <c r="S92" s="46">
        <v>0.70985962617328902</v>
      </c>
      <c r="T92" s="46">
        <v>-1.2346596261732889</v>
      </c>
      <c r="U92" s="63"/>
      <c r="V92" s="63"/>
      <c r="W92" s="63"/>
      <c r="X92" s="63"/>
      <c r="Y92" s="63"/>
      <c r="Z92" s="64"/>
    </row>
    <row r="93" spans="1:26">
      <c r="A93" s="24">
        <v>2009</v>
      </c>
      <c r="B93" s="24">
        <v>2</v>
      </c>
      <c r="C93" s="24" t="s">
        <v>185</v>
      </c>
      <c r="D93" s="24" t="s">
        <v>212</v>
      </c>
      <c r="E93" s="17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v>0.76100000000000001</v>
      </c>
      <c r="K93" s="13">
        <v>3.75</v>
      </c>
      <c r="L93" s="25">
        <v>3.79</v>
      </c>
      <c r="M93" s="38">
        <v>0.28499999999999998</v>
      </c>
      <c r="N93" s="38">
        <v>0.79200000000000004</v>
      </c>
      <c r="P93" s="45">
        <v>0.35959999999999998</v>
      </c>
      <c r="R93" s="66">
        <v>35</v>
      </c>
      <c r="S93" s="46">
        <v>0.39408593753701515</v>
      </c>
      <c r="T93" s="46">
        <v>-0.99978593753701517</v>
      </c>
      <c r="U93" s="63"/>
      <c r="V93" s="63"/>
      <c r="W93" s="63"/>
      <c r="X93" s="63"/>
      <c r="Y93" s="63"/>
      <c r="Z93" s="64"/>
    </row>
    <row r="94" spans="1:26">
      <c r="A94" s="24">
        <v>2009</v>
      </c>
      <c r="B94" s="24">
        <v>3</v>
      </c>
      <c r="C94" s="24" t="s">
        <v>185</v>
      </c>
      <c r="D94" s="24" t="s">
        <v>198</v>
      </c>
      <c r="E94" s="17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v>0.72399999999999998</v>
      </c>
      <c r="K94" s="13">
        <v>4.03</v>
      </c>
      <c r="L94" s="25">
        <v>4.2</v>
      </c>
      <c r="M94" s="38">
        <v>0.27400000000000002</v>
      </c>
      <c r="N94" s="38">
        <v>0.77400000000000002</v>
      </c>
      <c r="P94" s="45">
        <v>-1.3923000000000001</v>
      </c>
      <c r="R94" s="66">
        <v>36</v>
      </c>
      <c r="S94" s="46">
        <v>0.70895067603310213</v>
      </c>
      <c r="T94" s="46">
        <v>1.9743493239668979</v>
      </c>
      <c r="U94" s="63"/>
      <c r="V94" s="63"/>
      <c r="W94" s="63"/>
      <c r="X94" s="63"/>
      <c r="Y94" s="63"/>
      <c r="Z94" s="64"/>
    </row>
    <row r="95" spans="1:26">
      <c r="A95" s="24">
        <v>2009</v>
      </c>
      <c r="B95" s="24">
        <v>4</v>
      </c>
      <c r="C95" s="24" t="s">
        <v>185</v>
      </c>
      <c r="D95" s="24" t="s">
        <v>186</v>
      </c>
      <c r="E95" s="17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v>0.73399999999999999</v>
      </c>
      <c r="K95" s="13">
        <v>3.41</v>
      </c>
      <c r="L95" s="25">
        <v>3.6349999999999998</v>
      </c>
      <c r="M95" s="38">
        <v>0.27</v>
      </c>
      <c r="N95" s="38">
        <v>0.80600000000000005</v>
      </c>
      <c r="P95" s="45">
        <v>-1.3594999999999999</v>
      </c>
      <c r="R95" s="66">
        <v>37</v>
      </c>
      <c r="S95" s="46">
        <v>0.22359263668669094</v>
      </c>
      <c r="T95" s="46">
        <v>-0.63579263668669095</v>
      </c>
      <c r="U95" s="63"/>
      <c r="V95" s="63"/>
      <c r="W95" s="63"/>
      <c r="X95" s="63"/>
      <c r="Y95" s="63"/>
      <c r="Z95" s="64"/>
    </row>
    <row r="96" spans="1:26">
      <c r="E96" s="11"/>
      <c r="R96" s="66">
        <v>38</v>
      </c>
      <c r="S96" s="46">
        <v>-6.682006109573857E-2</v>
      </c>
      <c r="T96" s="46">
        <v>-0.50337993890426147</v>
      </c>
      <c r="U96" s="63"/>
      <c r="V96" s="63"/>
      <c r="W96" s="63"/>
      <c r="X96" s="63"/>
      <c r="Y96" s="63"/>
      <c r="Z96" s="64"/>
    </row>
    <row r="97" spans="5:26">
      <c r="E97" s="11"/>
      <c r="F97" s="38"/>
      <c r="G97" s="38"/>
      <c r="I97" s="38"/>
      <c r="J97" s="38"/>
      <c r="R97" s="66">
        <v>39</v>
      </c>
      <c r="S97" s="46">
        <v>-0.62896749666292617</v>
      </c>
      <c r="T97" s="46">
        <v>5.2067496662926205E-2</v>
      </c>
      <c r="U97" s="63"/>
      <c r="V97" s="63"/>
      <c r="W97" s="63"/>
      <c r="X97" s="63"/>
      <c r="Y97" s="63"/>
      <c r="Z97" s="64"/>
    </row>
    <row r="98" spans="5:26">
      <c r="E98" s="11"/>
      <c r="R98" s="66">
        <v>40</v>
      </c>
      <c r="S98" s="46">
        <v>0.13842442209034367</v>
      </c>
      <c r="T98" s="46">
        <v>0.1803755779096563</v>
      </c>
      <c r="U98" s="63"/>
      <c r="V98" s="63"/>
      <c r="W98" s="63"/>
      <c r="X98" s="63"/>
      <c r="Y98" s="63"/>
      <c r="Z98" s="64"/>
    </row>
    <row r="99" spans="5:26">
      <c r="E99" s="11"/>
      <c r="R99" s="66">
        <v>41</v>
      </c>
      <c r="S99" s="46">
        <v>0.2696913922506412</v>
      </c>
      <c r="T99" s="46">
        <v>-1.2922913922506412</v>
      </c>
      <c r="U99" s="63"/>
      <c r="V99" s="63"/>
      <c r="W99" s="63"/>
      <c r="X99" s="63"/>
      <c r="Y99" s="63"/>
      <c r="Z99" s="64"/>
    </row>
    <row r="100" spans="5:26">
      <c r="E100" s="11"/>
      <c r="R100" s="66">
        <v>42</v>
      </c>
      <c r="S100" s="46">
        <v>0.21817338128465025</v>
      </c>
      <c r="T100" s="46">
        <v>-1.3321733812846503</v>
      </c>
      <c r="U100" s="63"/>
      <c r="V100" s="63"/>
      <c r="W100" s="63"/>
      <c r="X100" s="63"/>
      <c r="Y100" s="63"/>
      <c r="Z100" s="64"/>
    </row>
    <row r="101" spans="5:26">
      <c r="E101" s="11"/>
      <c r="R101" s="66">
        <v>43</v>
      </c>
      <c r="S101" s="46">
        <v>2.1919549371383962E-2</v>
      </c>
      <c r="T101" s="46">
        <v>-0.29371954937138395</v>
      </c>
      <c r="U101" s="63"/>
      <c r="V101" s="63"/>
      <c r="W101" s="63"/>
      <c r="X101" s="63"/>
      <c r="Y101" s="63"/>
      <c r="Z101" s="64"/>
    </row>
    <row r="102" spans="5:26">
      <c r="R102" s="66">
        <v>44</v>
      </c>
      <c r="S102" s="46">
        <v>-0.50314495971442641</v>
      </c>
      <c r="T102" s="46">
        <v>-3.9455040285573562E-2</v>
      </c>
      <c r="U102" s="63"/>
      <c r="V102" s="63"/>
      <c r="W102" s="63"/>
      <c r="X102" s="63"/>
      <c r="Y102" s="63"/>
      <c r="Z102" s="64"/>
    </row>
    <row r="103" spans="5:26">
      <c r="R103" s="66">
        <v>45</v>
      </c>
      <c r="S103" s="46">
        <v>1.6723200815832113</v>
      </c>
      <c r="T103" s="46">
        <v>1.7763799184167888</v>
      </c>
      <c r="U103" s="63"/>
      <c r="V103" s="63"/>
      <c r="W103" s="63"/>
      <c r="X103" s="63"/>
      <c r="Y103" s="63"/>
      <c r="Z103" s="64"/>
    </row>
    <row r="104" spans="5:26">
      <c r="R104" s="66">
        <v>46</v>
      </c>
      <c r="S104" s="46">
        <v>3.4778442310469782E-2</v>
      </c>
      <c r="T104" s="46">
        <v>-1.6070784423104698</v>
      </c>
      <c r="U104" s="63"/>
      <c r="V104" s="63"/>
      <c r="W104" s="63"/>
      <c r="X104" s="63"/>
      <c r="Y104" s="63"/>
      <c r="Z104" s="64"/>
    </row>
    <row r="105" spans="5:26">
      <c r="R105" s="66">
        <v>47</v>
      </c>
      <c r="S105" s="46">
        <v>0.39742123277087948</v>
      </c>
      <c r="T105" s="46">
        <v>-0.97102123277087948</v>
      </c>
      <c r="U105" s="63"/>
      <c r="V105" s="63"/>
      <c r="W105" s="63"/>
      <c r="X105" s="63"/>
      <c r="Y105" s="63"/>
      <c r="Z105" s="64"/>
    </row>
    <row r="106" spans="5:26">
      <c r="R106" s="66">
        <v>48</v>
      </c>
      <c r="S106" s="46">
        <v>-0.23348350508925364</v>
      </c>
      <c r="T106" s="46">
        <v>-1.2610164949107463</v>
      </c>
      <c r="U106" s="63"/>
      <c r="V106" s="63"/>
      <c r="W106" s="63"/>
      <c r="X106" s="63"/>
      <c r="Y106" s="63"/>
      <c r="Z106" s="64"/>
    </row>
    <row r="107" spans="5:26">
      <c r="R107" s="66">
        <v>49</v>
      </c>
      <c r="S107" s="46">
        <v>-4.1241131925548569E-2</v>
      </c>
      <c r="T107" s="50">
        <v>3.6083411319255485</v>
      </c>
      <c r="U107" s="63"/>
      <c r="V107" s="63"/>
      <c r="W107" s="63"/>
      <c r="X107" s="63"/>
      <c r="Y107" s="63"/>
      <c r="Z107" s="64"/>
    </row>
    <row r="108" spans="5:26">
      <c r="R108" s="66">
        <v>50</v>
      </c>
      <c r="S108" s="46">
        <v>-3.1646159256390582E-2</v>
      </c>
      <c r="T108" s="46">
        <v>-0.42285384074360943</v>
      </c>
      <c r="U108" s="63"/>
      <c r="V108" s="63"/>
      <c r="W108" s="63"/>
      <c r="X108" s="63"/>
      <c r="Y108" s="63"/>
      <c r="Z108" s="64"/>
    </row>
    <row r="109" spans="5:26">
      <c r="R109" s="66">
        <v>51</v>
      </c>
      <c r="S109" s="46">
        <v>0.24197855596877993</v>
      </c>
      <c r="T109" s="46">
        <v>0.26912144403122007</v>
      </c>
      <c r="U109" s="63"/>
      <c r="V109" s="63"/>
      <c r="W109" s="63"/>
      <c r="X109" s="63"/>
      <c r="Y109" s="63"/>
      <c r="Z109" s="64"/>
    </row>
    <row r="110" spans="5:26">
      <c r="R110" s="66">
        <v>52</v>
      </c>
      <c r="S110" s="46">
        <v>-0.44636582902655064</v>
      </c>
      <c r="T110" s="46">
        <v>-0.4958341709734494</v>
      </c>
      <c r="U110" s="63"/>
      <c r="V110" s="63"/>
      <c r="W110" s="63"/>
      <c r="X110" s="63"/>
      <c r="Y110" s="63"/>
      <c r="Z110" s="64"/>
    </row>
    <row r="111" spans="5:26">
      <c r="R111" s="66">
        <v>53</v>
      </c>
      <c r="S111" s="46">
        <v>0.65200769015478199</v>
      </c>
      <c r="T111" s="46">
        <v>-0.74480769015478199</v>
      </c>
      <c r="U111" s="63"/>
      <c r="V111" s="63"/>
      <c r="W111" s="63"/>
      <c r="X111" s="63"/>
      <c r="Y111" s="63"/>
      <c r="Z111" s="64"/>
    </row>
    <row r="112" spans="5:26">
      <c r="R112" s="66">
        <v>54</v>
      </c>
      <c r="S112" s="46">
        <v>-0.1571337771275827</v>
      </c>
      <c r="T112" s="46">
        <v>0.1251337771275827</v>
      </c>
      <c r="U112" s="63"/>
      <c r="V112" s="63"/>
      <c r="W112" s="63"/>
      <c r="X112" s="63"/>
      <c r="Y112" s="63"/>
      <c r="Z112" s="64"/>
    </row>
    <row r="113" spans="18:26">
      <c r="R113" s="66">
        <v>55</v>
      </c>
      <c r="S113" s="46">
        <v>-1.1405708086666237</v>
      </c>
      <c r="T113" s="46">
        <v>0.69117080866662373</v>
      </c>
      <c r="U113" s="63"/>
      <c r="V113" s="63"/>
      <c r="W113" s="63"/>
      <c r="X113" s="63"/>
      <c r="Y113" s="63"/>
      <c r="Z113" s="64"/>
    </row>
    <row r="114" spans="18:26">
      <c r="R114" s="66">
        <v>56</v>
      </c>
      <c r="S114" s="46">
        <v>1.2249343374925101</v>
      </c>
      <c r="T114" s="46">
        <v>1.6825656625074901</v>
      </c>
      <c r="U114" s="63"/>
      <c r="V114" s="63"/>
      <c r="W114" s="63"/>
      <c r="X114" s="63"/>
      <c r="Y114" s="63"/>
      <c r="Z114" s="64"/>
    </row>
    <row r="115" spans="18:26">
      <c r="R115" s="66">
        <v>57</v>
      </c>
      <c r="S115" s="46">
        <v>-0.48549012356885601</v>
      </c>
      <c r="T115" s="46">
        <v>-9.0709876431144032E-2</v>
      </c>
      <c r="U115" s="63"/>
      <c r="V115" s="63"/>
      <c r="W115" s="63"/>
      <c r="X115" s="63"/>
      <c r="Y115" s="63"/>
      <c r="Z115" s="64"/>
    </row>
    <row r="116" spans="18:26">
      <c r="R116" s="66">
        <v>58</v>
      </c>
      <c r="S116" s="46">
        <v>3.1223480240671897E-2</v>
      </c>
      <c r="T116" s="46">
        <v>-0.42512348024067187</v>
      </c>
      <c r="U116" s="63"/>
      <c r="V116" s="63"/>
      <c r="W116" s="63"/>
      <c r="X116" s="63"/>
      <c r="Y116" s="63"/>
      <c r="Z116" s="64"/>
    </row>
    <row r="117" spans="18:26">
      <c r="R117" s="66">
        <v>59</v>
      </c>
      <c r="S117" s="46">
        <v>-6.0683180517056456E-2</v>
      </c>
      <c r="T117" s="46">
        <v>-0.49671681948294355</v>
      </c>
      <c r="U117" s="63"/>
      <c r="V117" s="63"/>
      <c r="W117" s="63"/>
      <c r="X117" s="63"/>
      <c r="Y117" s="63"/>
      <c r="Z117" s="64"/>
    </row>
    <row r="118" spans="18:26">
      <c r="R118" s="66">
        <v>60</v>
      </c>
      <c r="S118" s="46">
        <v>0.72402316637085606</v>
      </c>
      <c r="T118" s="46">
        <v>-1.125623166370856</v>
      </c>
      <c r="U118" s="63"/>
      <c r="V118" s="63"/>
      <c r="W118" s="63"/>
      <c r="X118" s="63"/>
      <c r="Y118" s="63"/>
      <c r="Z118" s="64"/>
    </row>
    <row r="119" spans="18:26">
      <c r="R119" s="66">
        <v>61</v>
      </c>
      <c r="S119" s="46">
        <v>-0.75927222519147852</v>
      </c>
      <c r="T119" s="46">
        <v>7.5172225191478481E-2</v>
      </c>
      <c r="U119" s="63"/>
      <c r="V119" s="63"/>
      <c r="W119" s="63"/>
      <c r="X119" s="63"/>
      <c r="Y119" s="63"/>
      <c r="Z119" s="64"/>
    </row>
    <row r="120" spans="18:26">
      <c r="R120" s="66">
        <v>62</v>
      </c>
      <c r="S120" s="46">
        <v>0.71935088127054669</v>
      </c>
      <c r="T120" s="46">
        <v>-1.2509508812705468</v>
      </c>
      <c r="U120" s="63"/>
      <c r="V120" s="63"/>
      <c r="W120" s="63"/>
      <c r="X120" s="63"/>
      <c r="Y120" s="63"/>
      <c r="Z120" s="64"/>
    </row>
    <row r="121" spans="18:26">
      <c r="R121" s="66">
        <v>63</v>
      </c>
      <c r="S121" s="46">
        <v>0.40153005531840336</v>
      </c>
      <c r="T121" s="50">
        <v>2.3241699446815964</v>
      </c>
      <c r="U121" s="63"/>
      <c r="V121" s="63"/>
      <c r="W121" s="63"/>
      <c r="X121" s="63"/>
      <c r="Y121" s="63"/>
      <c r="Z121" s="64"/>
    </row>
    <row r="122" spans="18:26">
      <c r="R122" s="66">
        <v>64</v>
      </c>
      <c r="S122" s="46">
        <v>-1.2954731389848968</v>
      </c>
      <c r="T122" s="46">
        <v>0.73737313898489676</v>
      </c>
      <c r="U122" s="63"/>
      <c r="V122" s="63"/>
      <c r="W122" s="63"/>
      <c r="X122" s="63"/>
      <c r="Y122" s="63"/>
      <c r="Z122" s="64"/>
    </row>
    <row r="123" spans="18:26">
      <c r="R123" s="66">
        <v>65</v>
      </c>
      <c r="S123" s="46">
        <v>0.43169366091314743</v>
      </c>
      <c r="T123" s="46">
        <v>0.5308063390868526</v>
      </c>
      <c r="U123" s="63"/>
      <c r="V123" s="63"/>
      <c r="W123" s="63"/>
      <c r="X123" s="63"/>
      <c r="Y123" s="63"/>
      <c r="Z123" s="64"/>
    </row>
    <row r="124" spans="18:26">
      <c r="R124" s="66">
        <v>66</v>
      </c>
      <c r="S124" s="46">
        <v>0.33345322546019274</v>
      </c>
      <c r="T124" s="46">
        <v>-1.9094532254601928</v>
      </c>
      <c r="U124" s="63"/>
      <c r="V124" s="63"/>
      <c r="W124" s="63"/>
      <c r="X124" s="63"/>
      <c r="Y124" s="63"/>
      <c r="Z124" s="64"/>
    </row>
    <row r="125" spans="18:26">
      <c r="R125" s="66">
        <v>67</v>
      </c>
      <c r="S125" s="46">
        <v>-0.79218690572620742</v>
      </c>
      <c r="T125" s="46">
        <v>0.15148690572620738</v>
      </c>
      <c r="U125" s="63"/>
      <c r="V125" s="63"/>
      <c r="W125" s="63"/>
      <c r="X125" s="63"/>
      <c r="Y125" s="63"/>
      <c r="Z125" s="64"/>
    </row>
    <row r="126" spans="18:26">
      <c r="R126" s="66">
        <v>68</v>
      </c>
      <c r="S126" s="46">
        <v>0.44386626607399871</v>
      </c>
      <c r="T126" s="46">
        <v>0.36403373392600125</v>
      </c>
      <c r="U126" s="63"/>
      <c r="V126" s="63"/>
      <c r="W126" s="63"/>
      <c r="X126" s="63"/>
      <c r="Y126" s="63"/>
      <c r="Z126" s="64"/>
    </row>
    <row r="127" spans="18:26">
      <c r="R127" s="66">
        <v>69</v>
      </c>
      <c r="S127" s="46">
        <v>-0.44732477731882003</v>
      </c>
      <c r="T127" s="46">
        <v>-7.3475222681180008E-2</v>
      </c>
      <c r="U127" s="63"/>
      <c r="V127" s="63"/>
      <c r="W127" s="63"/>
      <c r="X127" s="63"/>
      <c r="Y127" s="63"/>
      <c r="Z127" s="64"/>
    </row>
    <row r="128" spans="18:26">
      <c r="R128" s="66">
        <v>70</v>
      </c>
      <c r="S128" s="46">
        <v>-0.54043580773026978</v>
      </c>
      <c r="T128" s="46">
        <v>0.52893580773026982</v>
      </c>
      <c r="U128" s="63"/>
      <c r="V128" s="63"/>
      <c r="W128" s="63"/>
      <c r="X128" s="63"/>
      <c r="Y128" s="63"/>
      <c r="Z128" s="64"/>
    </row>
    <row r="129" spans="18:26">
      <c r="R129" s="66">
        <v>71</v>
      </c>
      <c r="S129" s="46">
        <v>-0.3170727848887398</v>
      </c>
      <c r="T129" s="46">
        <v>-0.20782721511126023</v>
      </c>
      <c r="U129" s="63"/>
      <c r="V129" s="63"/>
      <c r="W129" s="63"/>
      <c r="X129" s="63"/>
      <c r="Y129" s="63"/>
      <c r="Z129" s="64"/>
    </row>
    <row r="130" spans="18:26">
      <c r="R130" s="66">
        <v>72</v>
      </c>
      <c r="S130" s="46">
        <v>0.15421623067080192</v>
      </c>
      <c r="T130" s="46">
        <v>-0.57191623067080188</v>
      </c>
      <c r="U130" s="63"/>
      <c r="V130" s="63"/>
      <c r="W130" s="63"/>
      <c r="X130" s="63"/>
      <c r="Y130" s="63"/>
      <c r="Z130" s="64"/>
    </row>
    <row r="131" spans="18:26">
      <c r="R131" s="66">
        <v>73</v>
      </c>
      <c r="S131" s="46">
        <v>0.34858524492650389</v>
      </c>
      <c r="T131" s="46">
        <v>-0.85428524492650393</v>
      </c>
      <c r="U131" s="63"/>
      <c r="V131" s="63"/>
      <c r="W131" s="63"/>
      <c r="X131" s="63"/>
      <c r="Y131" s="63"/>
      <c r="Z131" s="64"/>
    </row>
    <row r="132" spans="18:26">
      <c r="R132" s="66">
        <v>74</v>
      </c>
      <c r="S132" s="46">
        <v>6.540631993590118E-3</v>
      </c>
      <c r="T132" s="46">
        <v>1.8525593680064099</v>
      </c>
      <c r="U132" s="63"/>
      <c r="V132" s="63"/>
      <c r="W132" s="63"/>
      <c r="X132" s="63"/>
      <c r="Y132" s="63"/>
      <c r="Z132" s="64"/>
    </row>
    <row r="133" spans="18:26">
      <c r="R133" s="66">
        <v>75</v>
      </c>
      <c r="S133" s="46">
        <v>-0.180126084266091</v>
      </c>
      <c r="T133" s="46">
        <v>-0.35597391573390902</v>
      </c>
      <c r="U133" s="63"/>
      <c r="V133" s="63"/>
      <c r="W133" s="63"/>
      <c r="X133" s="63"/>
      <c r="Y133" s="63"/>
      <c r="Z133" s="64"/>
    </row>
    <row r="134" spans="18:26">
      <c r="R134" s="66">
        <v>76</v>
      </c>
      <c r="S134" s="46">
        <v>0.4426387854037408</v>
      </c>
      <c r="T134" s="46">
        <v>-0.49243878540374081</v>
      </c>
      <c r="U134" s="63"/>
      <c r="V134" s="63"/>
      <c r="W134" s="63"/>
      <c r="X134" s="63"/>
      <c r="Y134" s="63"/>
      <c r="Z134" s="64"/>
    </row>
    <row r="135" spans="18:26">
      <c r="R135" s="66">
        <v>77</v>
      </c>
      <c r="S135" s="46">
        <v>1.5159352202458241</v>
      </c>
      <c r="T135" s="46">
        <v>-0.41063522024582411</v>
      </c>
      <c r="U135" s="63"/>
      <c r="V135" s="63"/>
      <c r="W135" s="63"/>
      <c r="X135" s="63"/>
      <c r="Y135" s="63"/>
      <c r="Z135" s="64"/>
    </row>
    <row r="136" spans="18:26">
      <c r="R136" s="66">
        <v>78</v>
      </c>
      <c r="S136" s="46">
        <v>-0.66990517334936772</v>
      </c>
      <c r="T136" s="46">
        <v>-0.33009482665063228</v>
      </c>
      <c r="U136" s="63"/>
      <c r="V136" s="63"/>
      <c r="W136" s="63"/>
      <c r="X136" s="63"/>
      <c r="Y136" s="63"/>
      <c r="Z136" s="64"/>
    </row>
    <row r="137" spans="18:26">
      <c r="R137" s="66">
        <v>79</v>
      </c>
      <c r="S137" s="46">
        <v>-0.74214527768426164</v>
      </c>
      <c r="T137" s="46">
        <v>1.1395452776842616</v>
      </c>
      <c r="U137" s="63"/>
      <c r="V137" s="63"/>
      <c r="W137" s="63"/>
      <c r="X137" s="63"/>
      <c r="Y137" s="63"/>
      <c r="Z137" s="64"/>
    </row>
    <row r="138" spans="18:26">
      <c r="R138" s="66">
        <v>80</v>
      </c>
      <c r="S138" s="46">
        <v>-0.33950421431545763</v>
      </c>
      <c r="T138" s="46">
        <v>-1.1184957856845423</v>
      </c>
      <c r="U138" s="63"/>
      <c r="V138" s="63"/>
      <c r="W138" s="63"/>
      <c r="X138" s="63"/>
      <c r="Y138" s="63"/>
      <c r="Z138" s="64"/>
    </row>
    <row r="139" spans="18:26">
      <c r="R139" s="66">
        <v>81</v>
      </c>
      <c r="S139" s="46">
        <v>-0.11722856395562387</v>
      </c>
      <c r="T139" s="50">
        <v>3.5750285639556241</v>
      </c>
      <c r="U139" s="63"/>
      <c r="V139" s="63"/>
      <c r="W139" s="63"/>
      <c r="X139" s="63"/>
      <c r="Y139" s="63"/>
      <c r="Z139" s="64"/>
    </row>
    <row r="140" spans="18:26">
      <c r="R140" s="66">
        <v>82</v>
      </c>
      <c r="S140" s="46">
        <v>4.1489513069147943E-2</v>
      </c>
      <c r="T140" s="46">
        <v>-0.95358951306914796</v>
      </c>
      <c r="U140" s="63"/>
      <c r="V140" s="63"/>
      <c r="W140" s="63"/>
      <c r="X140" s="63"/>
      <c r="Y140" s="63"/>
      <c r="Z140" s="64"/>
    </row>
    <row r="141" spans="18:26">
      <c r="R141" s="66">
        <v>83</v>
      </c>
      <c r="S141" s="46">
        <v>0.40846577752655566</v>
      </c>
      <c r="T141" s="46">
        <v>-1.0580657775265556</v>
      </c>
      <c r="U141" s="63"/>
      <c r="V141" s="63"/>
      <c r="W141" s="63"/>
      <c r="X141" s="63"/>
      <c r="Y141" s="63"/>
      <c r="Z141" s="64"/>
    </row>
    <row r="142" spans="18:26">
      <c r="R142" s="66">
        <v>84</v>
      </c>
      <c r="S142" s="46">
        <v>-0.27209663100730719</v>
      </c>
      <c r="T142" s="46">
        <v>-1.2682033689926928</v>
      </c>
      <c r="U142" s="63"/>
      <c r="V142" s="63"/>
      <c r="W142" s="63"/>
      <c r="X142" s="63"/>
      <c r="Y142" s="63"/>
      <c r="Z142" s="64"/>
    </row>
    <row r="143" spans="18:26">
      <c r="R143" s="66">
        <v>85</v>
      </c>
      <c r="S143" s="46">
        <v>7.1633174287657475E-2</v>
      </c>
      <c r="T143" s="46">
        <v>0.14806682571234253</v>
      </c>
      <c r="U143" s="63"/>
      <c r="V143" s="63"/>
      <c r="W143" s="63"/>
      <c r="X143" s="63"/>
      <c r="Y143" s="63"/>
      <c r="Z143" s="64"/>
    </row>
    <row r="144" spans="18:26">
      <c r="R144" s="66">
        <v>86</v>
      </c>
      <c r="S144" s="46">
        <v>-0.47519190857692672</v>
      </c>
      <c r="T144" s="46">
        <v>0.93859190857692676</v>
      </c>
      <c r="U144" s="63"/>
      <c r="V144" s="63"/>
      <c r="W144" s="63"/>
      <c r="X144" s="63"/>
      <c r="Y144" s="63"/>
      <c r="Z144" s="64"/>
    </row>
    <row r="145" spans="18:26">
      <c r="R145" s="66">
        <v>87</v>
      </c>
      <c r="S145" s="46">
        <v>1.1694090118067333</v>
      </c>
      <c r="T145" s="46">
        <v>-1.6474090118067333</v>
      </c>
      <c r="U145" s="63"/>
      <c r="V145" s="63"/>
      <c r="W145" s="63"/>
      <c r="X145" s="63"/>
      <c r="Y145" s="63"/>
      <c r="Z145" s="64"/>
    </row>
    <row r="146" spans="18:26">
      <c r="R146" s="66">
        <v>88</v>
      </c>
      <c r="S146" s="46">
        <v>-0.14135340355337567</v>
      </c>
      <c r="T146" s="46">
        <v>0.98225340355337565</v>
      </c>
      <c r="U146" s="63"/>
      <c r="V146" s="63"/>
      <c r="W146" s="63"/>
      <c r="X146" s="63"/>
      <c r="Y146" s="63"/>
      <c r="Z146" s="64"/>
    </row>
    <row r="147" spans="18:26">
      <c r="R147" s="66">
        <v>89</v>
      </c>
      <c r="S147" s="46">
        <v>-0.2234297785081969</v>
      </c>
      <c r="T147" s="46">
        <v>-1.271070221491803</v>
      </c>
      <c r="U147" s="63"/>
      <c r="V147" s="63"/>
      <c r="W147" s="63"/>
      <c r="X147" s="63"/>
      <c r="Y147" s="63"/>
      <c r="Z147" s="64"/>
    </row>
    <row r="148" spans="18:26">
      <c r="R148" s="66">
        <v>90</v>
      </c>
      <c r="S148" s="46">
        <v>-0.38618728215380616</v>
      </c>
      <c r="T148" s="46">
        <v>-0.53541271784619382</v>
      </c>
      <c r="U148" s="63"/>
      <c r="V148" s="63"/>
      <c r="W148" s="63"/>
      <c r="X148" s="63"/>
      <c r="Y148" s="63"/>
      <c r="Z148" s="64"/>
    </row>
    <row r="149" spans="18:26">
      <c r="R149" s="66">
        <v>91</v>
      </c>
      <c r="S149" s="46">
        <v>2.0008095683139366</v>
      </c>
      <c r="T149" s="46">
        <v>1.4157904316860632</v>
      </c>
      <c r="U149" s="63"/>
      <c r="V149" s="63"/>
      <c r="W149" s="63"/>
      <c r="X149" s="63"/>
      <c r="Y149" s="63"/>
      <c r="Z149" s="64"/>
    </row>
    <row r="150" spans="18:26">
      <c r="R150" s="66">
        <v>92</v>
      </c>
      <c r="S150" s="46">
        <v>0.3333528899761129</v>
      </c>
      <c r="T150" s="46">
        <v>2.6247110023887077E-2</v>
      </c>
      <c r="U150" s="63"/>
      <c r="V150" s="63"/>
      <c r="W150" s="63"/>
      <c r="X150" s="63"/>
      <c r="Y150" s="63"/>
      <c r="Z150" s="64"/>
    </row>
    <row r="151" spans="18:26">
      <c r="R151" s="66">
        <v>93</v>
      </c>
      <c r="S151" s="46">
        <v>-0.42041597966334354</v>
      </c>
      <c r="T151" s="46">
        <v>-0.97188402033665655</v>
      </c>
      <c r="U151" s="63"/>
      <c r="V151" s="63"/>
      <c r="W151" s="63"/>
      <c r="X151" s="63"/>
      <c r="Y151" s="63"/>
      <c r="Z151" s="64"/>
    </row>
    <row r="152" spans="18:26">
      <c r="R152" s="72">
        <v>94</v>
      </c>
      <c r="S152" s="73">
        <v>-0.66403428389088059</v>
      </c>
      <c r="T152" s="73">
        <v>-0.69546571610911934</v>
      </c>
      <c r="U152" s="74"/>
      <c r="V152" s="74"/>
      <c r="W152" s="74"/>
      <c r="X152" s="74"/>
      <c r="Y152" s="74"/>
      <c r="Z152" s="75"/>
    </row>
  </sheetData>
  <autoFilter ref="A1:K95" xr:uid="{EDDD89CF-01B3-E54C-8168-6BF3959EB32E}">
    <sortState xmlns:xlrd2="http://schemas.microsoft.com/office/spreadsheetml/2017/richdata2" ref="A2:K95">
      <sortCondition descending="1" ref="A1:A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A951-2270-554C-B57A-28E9836269F5}">
  <dimension ref="A1:V22"/>
  <sheetViews>
    <sheetView topLeftCell="A2" workbookViewId="0">
      <selection activeCell="M21" sqref="M21"/>
    </sheetView>
  </sheetViews>
  <sheetFormatPr baseColWidth="10" defaultRowHeight="16"/>
  <cols>
    <col min="1" max="1" width="20.33203125" customWidth="1"/>
    <col min="2" max="10" width="10.83203125" style="1"/>
    <col min="11" max="11" width="13.33203125" style="1" customWidth="1"/>
    <col min="13" max="13" width="21.33203125" customWidth="1"/>
  </cols>
  <sheetData>
    <row r="1" spans="1:14">
      <c r="A1" s="57" t="s">
        <v>283</v>
      </c>
      <c r="B1" s="46">
        <v>-4.6466189230866108</v>
      </c>
    </row>
    <row r="2" spans="1:14">
      <c r="A2" s="57" t="s">
        <v>143</v>
      </c>
      <c r="B2" s="46">
        <v>0.33469578951447915</v>
      </c>
    </row>
    <row r="3" spans="1:14">
      <c r="A3" s="57" t="s">
        <v>183</v>
      </c>
      <c r="B3" s="46">
        <v>6.3084692417809105E-2</v>
      </c>
    </row>
    <row r="4" spans="1:14">
      <c r="A4" s="57" t="s">
        <v>218</v>
      </c>
      <c r="B4" s="46">
        <v>23.180726911271119</v>
      </c>
    </row>
    <row r="5" spans="1:14">
      <c r="A5" s="57" t="s">
        <v>217</v>
      </c>
      <c r="B5" s="46">
        <v>-7.5629375673537821E-2</v>
      </c>
    </row>
    <row r="6" spans="1:14">
      <c r="A6" s="57" t="s">
        <v>270</v>
      </c>
      <c r="B6" s="46">
        <v>-7.318322748676124</v>
      </c>
    </row>
    <row r="7" spans="1:14">
      <c r="A7" s="57" t="s">
        <v>296</v>
      </c>
      <c r="B7" s="46">
        <v>-1.6725322657834216</v>
      </c>
    </row>
    <row r="8" spans="1:14">
      <c r="A8" s="57" t="s">
        <v>300</v>
      </c>
      <c r="B8" s="46">
        <v>1.4987140628826707</v>
      </c>
    </row>
    <row r="9" spans="1:14" ht="17" thickBot="1">
      <c r="A9" s="76" t="s">
        <v>316</v>
      </c>
      <c r="B9" s="47">
        <v>8.4953409563839628</v>
      </c>
    </row>
    <row r="10" spans="1:14">
      <c r="A10" s="56" t="s">
        <v>0</v>
      </c>
      <c r="B10" s="43" t="s">
        <v>143</v>
      </c>
      <c r="C10" s="36" t="s">
        <v>183</v>
      </c>
      <c r="D10" s="37" t="s">
        <v>218</v>
      </c>
      <c r="E10" s="36" t="s">
        <v>217</v>
      </c>
      <c r="F10" s="36" t="s">
        <v>270</v>
      </c>
      <c r="G10" s="36" t="s">
        <v>296</v>
      </c>
      <c r="H10" s="36" t="s">
        <v>314</v>
      </c>
      <c r="I10" s="36" t="s">
        <v>300</v>
      </c>
      <c r="J10" s="36" t="s">
        <v>316</v>
      </c>
      <c r="K10" s="36" t="s">
        <v>308</v>
      </c>
      <c r="M10" s="56" t="s">
        <v>0</v>
      </c>
      <c r="N10" s="36" t="s">
        <v>308</v>
      </c>
    </row>
    <row r="11" spans="1:14">
      <c r="A11" t="s">
        <v>309</v>
      </c>
      <c r="B11" s="39">
        <v>1</v>
      </c>
      <c r="C11" s="1">
        <v>27.8</v>
      </c>
      <c r="D11" s="1">
        <v>0.27300000000000002</v>
      </c>
      <c r="E11" s="1">
        <v>3.86</v>
      </c>
      <c r="F11" s="1">
        <v>0.75</v>
      </c>
      <c r="G11" s="1">
        <v>2.68</v>
      </c>
      <c r="H11" s="1">
        <v>3.75</v>
      </c>
      <c r="I11" s="1">
        <f>AVERAGE(G11:H11)</f>
        <v>3.2149999999999999</v>
      </c>
      <c r="J11" s="1">
        <v>0.25800000000000001</v>
      </c>
      <c r="K11" s="1">
        <f>B11*$B$2+C11*$B$3+D11*$B$4+E11*$B$5+F11*$B$6+G11*$B$7+I11*$B$8+$B$9*J11+$B$1</f>
        <v>0.51727551742830702</v>
      </c>
      <c r="M11" s="7" t="s">
        <v>48</v>
      </c>
      <c r="N11" s="1">
        <v>0.59394471436045126</v>
      </c>
    </row>
    <row r="12" spans="1:14">
      <c r="A12" t="s">
        <v>310</v>
      </c>
      <c r="B12" s="39">
        <v>1</v>
      </c>
      <c r="C12" s="1">
        <v>28.1</v>
      </c>
      <c r="D12" s="1">
        <v>0.254</v>
      </c>
      <c r="E12" s="1">
        <v>3.71</v>
      </c>
      <c r="F12" s="1">
        <v>0.67500000000000004</v>
      </c>
      <c r="G12" s="1">
        <v>2.3199999999999998</v>
      </c>
      <c r="H12" s="1">
        <v>2.4500000000000002</v>
      </c>
      <c r="I12" s="1">
        <f t="shared" ref="I12:I20" si="0">AVERAGE(G12:H12)</f>
        <v>2.3849999999999998</v>
      </c>
      <c r="J12" s="1">
        <v>0.25700000000000001</v>
      </c>
      <c r="K12" s="1">
        <f t="shared" ref="K12:K20" si="1">B12*$B$2+C12*$B$3+D12*$B$4+E12*$B$5+F12*$B$6+G12*$B$7+I12*$B$8+$B$9*J12+$B$1</f>
        <v>5.6693288742684089E-3</v>
      </c>
      <c r="M12" t="s">
        <v>309</v>
      </c>
      <c r="N12" s="1">
        <v>0.51727551742830702</v>
      </c>
    </row>
    <row r="13" spans="1:14">
      <c r="A13" t="s">
        <v>311</v>
      </c>
      <c r="B13" s="39">
        <v>1</v>
      </c>
      <c r="C13" s="1">
        <v>29.4</v>
      </c>
      <c r="D13" s="1">
        <v>0.23300000000000001</v>
      </c>
      <c r="E13" s="1">
        <v>2.62</v>
      </c>
      <c r="F13" s="1">
        <v>0.72499999999999998</v>
      </c>
      <c r="G13" s="1">
        <v>3.5</v>
      </c>
      <c r="H13" s="1">
        <v>3.55</v>
      </c>
      <c r="I13" s="1">
        <f t="shared" si="0"/>
        <v>3.5249999999999999</v>
      </c>
      <c r="J13" s="1">
        <v>0.246</v>
      </c>
      <c r="K13" s="1">
        <f t="shared" si="1"/>
        <v>-1.0410987465273376</v>
      </c>
      <c r="M13" t="s">
        <v>32</v>
      </c>
      <c r="N13" s="1">
        <v>0.42255875923649278</v>
      </c>
    </row>
    <row r="14" spans="1:14">
      <c r="A14" t="s">
        <v>312</v>
      </c>
      <c r="B14" s="39">
        <v>1</v>
      </c>
      <c r="C14" s="1">
        <v>28.7</v>
      </c>
      <c r="D14" s="1">
        <v>0.252</v>
      </c>
      <c r="E14" s="1">
        <v>4.05</v>
      </c>
      <c r="F14" s="1">
        <v>0.8</v>
      </c>
      <c r="G14" s="1">
        <v>2.92</v>
      </c>
      <c r="H14" s="1">
        <v>3.25</v>
      </c>
      <c r="I14" s="1">
        <f t="shared" si="0"/>
        <v>3.085</v>
      </c>
      <c r="J14" s="1">
        <v>0.26500000000000001</v>
      </c>
      <c r="K14" s="1">
        <f t="shared" si="1"/>
        <v>-0.82980242861221809</v>
      </c>
      <c r="M14" s="77" t="s">
        <v>28</v>
      </c>
      <c r="N14" s="1">
        <v>0.11307084175122828</v>
      </c>
    </row>
    <row r="15" spans="1:14">
      <c r="A15" t="s">
        <v>313</v>
      </c>
      <c r="B15" s="39">
        <v>1</v>
      </c>
      <c r="C15" s="1">
        <v>28.3</v>
      </c>
      <c r="D15" s="1">
        <v>0.249</v>
      </c>
      <c r="E15" s="1">
        <v>2.21</v>
      </c>
      <c r="F15" s="1">
        <v>0.72899999999999998</v>
      </c>
      <c r="G15" s="1">
        <v>3.82</v>
      </c>
      <c r="H15" s="1">
        <v>4.03</v>
      </c>
      <c r="I15" s="1">
        <f t="shared" si="0"/>
        <v>3.9249999999999998</v>
      </c>
      <c r="J15" s="1">
        <v>0.26700000000000002</v>
      </c>
      <c r="K15" s="1">
        <f t="shared" si="1"/>
        <v>-0.49518806438870744</v>
      </c>
      <c r="M15" s="77" t="s">
        <v>310</v>
      </c>
      <c r="N15" s="1">
        <v>5.6693288742684089E-3</v>
      </c>
    </row>
    <row r="16" spans="1:14">
      <c r="A16" t="s">
        <v>19</v>
      </c>
      <c r="B16" s="39">
        <v>1</v>
      </c>
      <c r="C16" s="1">
        <v>28</v>
      </c>
      <c r="D16" s="1">
        <v>0.248</v>
      </c>
      <c r="E16" s="1">
        <v>2.61</v>
      </c>
      <c r="F16" s="1">
        <v>0.74</v>
      </c>
      <c r="G16" s="1">
        <v>3.51</v>
      </c>
      <c r="H16" s="1">
        <v>3.68</v>
      </c>
      <c r="I16" s="1">
        <f t="shared" si="0"/>
        <v>3.5949999999999998</v>
      </c>
      <c r="J16" s="1">
        <v>0.27</v>
      </c>
      <c r="K16" s="1">
        <f t="shared" si="1"/>
        <v>-0.59865211501944326</v>
      </c>
      <c r="M16" s="77" t="s">
        <v>14</v>
      </c>
      <c r="N16" s="1">
        <v>-0.1026498515171177</v>
      </c>
    </row>
    <row r="17" spans="1:22">
      <c r="A17" t="s">
        <v>14</v>
      </c>
      <c r="B17" s="39">
        <v>1</v>
      </c>
      <c r="C17" s="1">
        <v>29.4</v>
      </c>
      <c r="D17" s="1">
        <v>0.245</v>
      </c>
      <c r="E17" s="1">
        <v>2.63</v>
      </c>
      <c r="F17" s="1">
        <v>0.69399999999999995</v>
      </c>
      <c r="G17" s="1">
        <v>2.5</v>
      </c>
      <c r="H17" s="1">
        <v>2.58</v>
      </c>
      <c r="I17" s="1">
        <f t="shared" si="0"/>
        <v>2.54</v>
      </c>
      <c r="J17" s="1">
        <v>0.27400000000000002</v>
      </c>
      <c r="K17" s="1">
        <f t="shared" si="1"/>
        <v>-0.1026498515171177</v>
      </c>
      <c r="M17" s="77" t="s">
        <v>313</v>
      </c>
      <c r="N17" s="1">
        <v>-0.49518806438870744</v>
      </c>
    </row>
    <row r="18" spans="1:22">
      <c r="A18" t="s">
        <v>48</v>
      </c>
      <c r="B18" s="39">
        <v>1</v>
      </c>
      <c r="C18" s="1">
        <v>27</v>
      </c>
      <c r="D18" s="1">
        <v>0.24399999999999999</v>
      </c>
      <c r="E18" s="1">
        <v>2.31</v>
      </c>
      <c r="F18" s="1">
        <v>0.69399999999999995</v>
      </c>
      <c r="G18" s="1">
        <v>1.78</v>
      </c>
      <c r="H18" s="1">
        <v>3.05</v>
      </c>
      <c r="I18" s="1">
        <f t="shared" si="0"/>
        <v>2.415</v>
      </c>
      <c r="J18" s="1">
        <v>0.254</v>
      </c>
      <c r="K18" s="1">
        <f t="shared" si="1"/>
        <v>0.59394471436045126</v>
      </c>
      <c r="M18" s="77" t="s">
        <v>19</v>
      </c>
      <c r="N18" s="1">
        <v>-0.59865211501944326</v>
      </c>
    </row>
    <row r="19" spans="1:22">
      <c r="A19" t="s">
        <v>28</v>
      </c>
      <c r="B19" s="39">
        <v>1</v>
      </c>
      <c r="C19" s="1">
        <v>29.1</v>
      </c>
      <c r="D19" s="1">
        <v>0.245</v>
      </c>
      <c r="E19" s="1">
        <v>3.17</v>
      </c>
      <c r="F19" s="1">
        <v>0.67</v>
      </c>
      <c r="G19" s="1">
        <v>2.75</v>
      </c>
      <c r="H19" s="1">
        <v>3.35</v>
      </c>
      <c r="I19" s="1">
        <f t="shared" si="0"/>
        <v>3.05</v>
      </c>
      <c r="J19" s="1">
        <v>0.245</v>
      </c>
      <c r="K19" s="1">
        <f t="shared" si="1"/>
        <v>0.11307084175122828</v>
      </c>
      <c r="M19" s="77" t="s">
        <v>312</v>
      </c>
      <c r="N19" s="1">
        <v>-0.82980242861221809</v>
      </c>
    </row>
    <row r="20" spans="1:22">
      <c r="A20" t="s">
        <v>32</v>
      </c>
      <c r="B20" s="39">
        <v>1</v>
      </c>
      <c r="C20" s="1">
        <v>27.9</v>
      </c>
      <c r="D20" s="1">
        <v>0.24199999999999999</v>
      </c>
      <c r="E20" s="1">
        <v>1.8</v>
      </c>
      <c r="F20" s="1">
        <v>0.69299999999999995</v>
      </c>
      <c r="G20" s="1">
        <v>2.63</v>
      </c>
      <c r="H20" s="1">
        <v>3.85</v>
      </c>
      <c r="I20" s="1">
        <f t="shared" si="0"/>
        <v>3.24</v>
      </c>
      <c r="J20" s="1">
        <v>0.249</v>
      </c>
      <c r="K20" s="1">
        <f t="shared" si="1"/>
        <v>0.42255875923649278</v>
      </c>
      <c r="M20" s="77" t="s">
        <v>311</v>
      </c>
      <c r="N20" s="1">
        <v>-1.0410987465273376</v>
      </c>
    </row>
    <row r="22" spans="1:22">
      <c r="M22" s="1"/>
      <c r="N22" s="1"/>
      <c r="O22" s="1"/>
      <c r="P22" s="1"/>
      <c r="Q22" s="1"/>
      <c r="R22" s="1"/>
      <c r="S22" s="1"/>
      <c r="T22" s="1"/>
      <c r="U22" s="1"/>
      <c r="V22" s="1"/>
    </row>
  </sheetData>
  <sortState xmlns:xlrd2="http://schemas.microsoft.com/office/spreadsheetml/2017/richdata2" ref="M11:N20">
    <sortCondition descending="1" ref="N11:N2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4323-6F83-B448-BC3D-DF2FBED7C27A}">
  <dimension ref="A1:X126"/>
  <sheetViews>
    <sheetView topLeftCell="H6" zoomScaleNormal="100" workbookViewId="0">
      <selection activeCell="T36" sqref="T36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1" width="10.83203125" style="13" customWidth="1"/>
    <col min="12" max="16" width="10.83203125" style="25" customWidth="1"/>
  </cols>
  <sheetData>
    <row r="1" spans="1:21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270</v>
      </c>
      <c r="K1" s="36" t="s">
        <v>296</v>
      </c>
      <c r="L1" s="36" t="s">
        <v>300</v>
      </c>
      <c r="N1" s="44" t="s">
        <v>268</v>
      </c>
      <c r="O1" s="52"/>
    </row>
    <row r="2" spans="1:21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v>0.68400000000000005</v>
      </c>
      <c r="K2" s="13">
        <v>2.57</v>
      </c>
      <c r="L2" s="25">
        <v>3.0350000000000001</v>
      </c>
      <c r="N2" s="45">
        <v>0.5101</v>
      </c>
      <c r="O2" s="45"/>
      <c r="Q2" s="13"/>
      <c r="R2" s="13"/>
    </row>
    <row r="3" spans="1:21">
      <c r="A3" s="53">
        <v>2018</v>
      </c>
      <c r="B3" s="53">
        <v>2</v>
      </c>
      <c r="C3" s="53" t="s">
        <v>184</v>
      </c>
      <c r="D3" s="53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v>0.69</v>
      </c>
      <c r="K3" s="13">
        <v>2.62</v>
      </c>
      <c r="L3" s="25">
        <v>2.6749999999999998</v>
      </c>
      <c r="N3" s="45">
        <v>1.9300000000000001E-2</v>
      </c>
      <c r="O3" s="45"/>
      <c r="P3" t="s">
        <v>272</v>
      </c>
    </row>
    <row r="4" spans="1:21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v>0.70799999999999996</v>
      </c>
      <c r="K4" s="13">
        <v>2.83</v>
      </c>
      <c r="L4" s="25">
        <v>2.84</v>
      </c>
      <c r="N4" s="45">
        <v>-1</v>
      </c>
      <c r="O4" s="45"/>
      <c r="P4"/>
    </row>
    <row r="5" spans="1:21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v>0.65800000000000003</v>
      </c>
      <c r="K5" s="13">
        <v>3.32</v>
      </c>
      <c r="L5" s="25">
        <v>3.38</v>
      </c>
      <c r="N5" s="45">
        <v>-0.53680000000000005</v>
      </c>
      <c r="O5" s="45"/>
      <c r="P5" s="49" t="s">
        <v>273</v>
      </c>
      <c r="Q5" s="49"/>
    </row>
    <row r="6" spans="1:21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v>0.74099999999999999</v>
      </c>
      <c r="K6" s="13">
        <v>2.85</v>
      </c>
      <c r="L6" s="25">
        <v>3.31</v>
      </c>
      <c r="N6" s="45">
        <v>4.4699999999999997E-2</v>
      </c>
      <c r="O6" s="45"/>
      <c r="P6" s="46" t="s">
        <v>274</v>
      </c>
      <c r="Q6" s="46">
        <v>0.48358830414354087</v>
      </c>
    </row>
    <row r="7" spans="1:21">
      <c r="A7" s="51">
        <v>2018</v>
      </c>
      <c r="B7" s="51">
        <v>1</v>
      </c>
      <c r="C7" s="51" t="s">
        <v>185</v>
      </c>
      <c r="D7" s="51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v>0.7</v>
      </c>
      <c r="K7" s="13">
        <v>2.11</v>
      </c>
      <c r="L7" s="25">
        <v>2.8449999999999998</v>
      </c>
      <c r="N7" s="45">
        <v>4.0298999999999996</v>
      </c>
      <c r="O7" s="45"/>
      <c r="P7" s="46" t="s">
        <v>275</v>
      </c>
      <c r="Q7" s="46">
        <v>0.23385764790442581</v>
      </c>
    </row>
    <row r="8" spans="1:21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v>0.63</v>
      </c>
      <c r="K8" s="13">
        <v>2.52</v>
      </c>
      <c r="L8" s="25">
        <v>2.7</v>
      </c>
      <c r="N8" s="45">
        <v>-0.1283</v>
      </c>
      <c r="O8" s="45"/>
      <c r="P8" s="46" t="s">
        <v>276</v>
      </c>
      <c r="Q8" s="46">
        <v>0.17149722389664651</v>
      </c>
    </row>
    <row r="9" spans="1:21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v>0.77200000000000002</v>
      </c>
      <c r="K9" s="13">
        <v>2.89</v>
      </c>
      <c r="L9" s="25">
        <v>2.9550000000000001</v>
      </c>
      <c r="N9" s="45">
        <v>-1.3853</v>
      </c>
      <c r="O9" s="45"/>
      <c r="P9" s="46" t="s">
        <v>277</v>
      </c>
      <c r="Q9" s="46">
        <v>1.1842306264477147</v>
      </c>
    </row>
    <row r="10" spans="1:21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v>0.66300000000000003</v>
      </c>
      <c r="K10" s="13">
        <v>2.69</v>
      </c>
      <c r="L10" s="25">
        <v>3.04</v>
      </c>
      <c r="N10" s="45">
        <v>-0.48920000000000002</v>
      </c>
      <c r="O10" s="45"/>
      <c r="P10" s="47" t="s">
        <v>278</v>
      </c>
      <c r="Q10" s="47">
        <v>94</v>
      </c>
    </row>
    <row r="11" spans="1:21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v>0.65800000000000003</v>
      </c>
      <c r="K11" s="13">
        <v>3.33</v>
      </c>
      <c r="L11" s="25">
        <v>3.46</v>
      </c>
      <c r="N11" s="45">
        <v>-0.48449999999999999</v>
      </c>
      <c r="O11" s="45"/>
      <c r="P11"/>
    </row>
    <row r="12" spans="1:21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v>0.66</v>
      </c>
      <c r="K12" s="13">
        <v>2.31</v>
      </c>
      <c r="L12" s="25">
        <v>2.8149999999999999</v>
      </c>
      <c r="N12" s="45">
        <v>2.4718</v>
      </c>
      <c r="O12" s="45"/>
      <c r="P12" t="s">
        <v>279</v>
      </c>
    </row>
    <row r="13" spans="1:21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v>0.73699999999999999</v>
      </c>
      <c r="K13" s="13">
        <v>2.5099999999999998</v>
      </c>
      <c r="L13" s="25">
        <v>2.5149999999999997</v>
      </c>
      <c r="N13" s="45">
        <v>-1.0958000000000001</v>
      </c>
      <c r="O13" s="45"/>
      <c r="P13" s="48"/>
      <c r="Q13" s="48" t="s">
        <v>284</v>
      </c>
      <c r="R13" s="48" t="s">
        <v>285</v>
      </c>
      <c r="S13" s="48" t="s">
        <v>286</v>
      </c>
      <c r="T13" s="48" t="s">
        <v>287</v>
      </c>
      <c r="U13" s="48" t="s">
        <v>288</v>
      </c>
    </row>
    <row r="14" spans="1:21">
      <c r="A14" s="53">
        <v>2017</v>
      </c>
      <c r="B14" s="53">
        <v>3</v>
      </c>
      <c r="C14" s="53" t="s">
        <v>184</v>
      </c>
      <c r="D14" s="53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v>0.68799999999999994</v>
      </c>
      <c r="K14" s="13">
        <v>3.03</v>
      </c>
      <c r="L14" s="25">
        <v>3.28</v>
      </c>
      <c r="N14" s="45">
        <v>-1.3765000000000001</v>
      </c>
      <c r="O14" s="45"/>
      <c r="P14" s="46" t="s">
        <v>280</v>
      </c>
      <c r="Q14" s="46">
        <v>7</v>
      </c>
      <c r="R14" s="46">
        <v>36.814010770534367</v>
      </c>
      <c r="S14" s="46">
        <v>5.2591443957906234</v>
      </c>
      <c r="T14" s="46">
        <v>3.7500971429452226</v>
      </c>
      <c r="U14" s="46">
        <v>1.3637746461275153E-3</v>
      </c>
    </row>
    <row r="15" spans="1:21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v>0.69499999999999995</v>
      </c>
      <c r="K15" s="13">
        <v>2.89</v>
      </c>
      <c r="L15" s="25">
        <v>3.0449999999999999</v>
      </c>
      <c r="N15" s="45">
        <v>-0.40699999999999997</v>
      </c>
      <c r="O15" s="45"/>
      <c r="P15" s="46" t="s">
        <v>281</v>
      </c>
      <c r="Q15" s="46">
        <v>86</v>
      </c>
      <c r="R15" s="46">
        <v>120.60658718904023</v>
      </c>
      <c r="S15" s="46">
        <v>1.4024021766167467</v>
      </c>
      <c r="T15" s="46"/>
      <c r="U15" s="46"/>
    </row>
    <row r="16" spans="1:21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v>0.72699999999999998</v>
      </c>
      <c r="K16" s="13">
        <v>3.67</v>
      </c>
      <c r="L16" s="25">
        <v>3.8849999999999998</v>
      </c>
      <c r="N16" s="45">
        <v>-0.4713</v>
      </c>
      <c r="O16" s="45"/>
      <c r="P16" s="47" t="s">
        <v>282</v>
      </c>
      <c r="Q16" s="47">
        <v>93</v>
      </c>
      <c r="R16" s="47">
        <v>157.42059795957459</v>
      </c>
      <c r="S16" s="47"/>
      <c r="T16" s="47"/>
      <c r="U16" s="47"/>
    </row>
    <row r="17" spans="1:24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v>0.63400000000000001</v>
      </c>
      <c r="K17" s="13">
        <v>2.25</v>
      </c>
      <c r="L17" s="25">
        <v>2.6799999999999997</v>
      </c>
      <c r="N17" s="45">
        <v>-0.14030000000000001</v>
      </c>
      <c r="O17" s="45"/>
      <c r="P17"/>
    </row>
    <row r="18" spans="1:24">
      <c r="A18" s="53">
        <v>2017</v>
      </c>
      <c r="B18" s="53">
        <v>2</v>
      </c>
      <c r="C18" s="53" t="s">
        <v>185</v>
      </c>
      <c r="D18" s="53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v>0.71899999999999997</v>
      </c>
      <c r="K18" s="13">
        <v>2.9</v>
      </c>
      <c r="L18" s="25">
        <v>2.95</v>
      </c>
      <c r="N18" s="45">
        <v>1.5681</v>
      </c>
      <c r="O18" s="45"/>
      <c r="P18" s="48"/>
      <c r="Q18" s="48" t="s">
        <v>289</v>
      </c>
      <c r="R18" s="48" t="s">
        <v>277</v>
      </c>
      <c r="S18" s="48" t="s">
        <v>290</v>
      </c>
      <c r="T18" s="48" t="s">
        <v>291</v>
      </c>
      <c r="U18" s="48" t="s">
        <v>292</v>
      </c>
      <c r="V18" s="48" t="s">
        <v>293</v>
      </c>
      <c r="W18" s="48" t="s">
        <v>294</v>
      </c>
      <c r="X18" s="48" t="s">
        <v>295</v>
      </c>
    </row>
    <row r="19" spans="1:24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v>0.65700000000000003</v>
      </c>
      <c r="K19" s="13">
        <v>2.9</v>
      </c>
      <c r="L19" s="25">
        <v>3.11</v>
      </c>
      <c r="N19" s="45">
        <v>-0.91820000000000002</v>
      </c>
      <c r="O19" s="45"/>
      <c r="P19" s="46" t="s">
        <v>283</v>
      </c>
      <c r="Q19" s="46">
        <v>-3.8646411900347486</v>
      </c>
      <c r="R19" s="46">
        <v>3.6917573113235265</v>
      </c>
      <c r="S19" s="46">
        <v>-1.046829697656708</v>
      </c>
      <c r="T19" s="46">
        <v>0.29811141527547536</v>
      </c>
      <c r="U19" s="46">
        <v>-11.203611830347775</v>
      </c>
      <c r="V19" s="46">
        <v>3.4743294502782769</v>
      </c>
      <c r="W19" s="46">
        <v>-11.203611830347775</v>
      </c>
      <c r="X19" s="46">
        <v>3.4743294502782769</v>
      </c>
    </row>
    <row r="20" spans="1:24">
      <c r="A20" s="53">
        <v>2017</v>
      </c>
      <c r="B20" s="53">
        <v>4</v>
      </c>
      <c r="C20" s="53" t="s">
        <v>185</v>
      </c>
      <c r="D20" s="53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v>0.621</v>
      </c>
      <c r="K20" s="13">
        <v>2.98</v>
      </c>
      <c r="L20" s="25">
        <v>3.335</v>
      </c>
      <c r="N20" s="45">
        <v>0.76870000000000005</v>
      </c>
      <c r="O20" s="45"/>
      <c r="P20" s="46" t="s">
        <v>143</v>
      </c>
      <c r="Q20" s="46">
        <v>0.37554858954637599</v>
      </c>
      <c r="R20" s="46">
        <v>0.26402035607225699</v>
      </c>
      <c r="S20" s="46">
        <v>1.4224228583480738</v>
      </c>
      <c r="T20" s="46">
        <v>0.15852056756126723</v>
      </c>
      <c r="U20" s="46">
        <v>-0.14930650743306911</v>
      </c>
      <c r="V20" s="46">
        <v>0.90040368652582115</v>
      </c>
      <c r="W20" s="46">
        <v>-0.14930650743306911</v>
      </c>
      <c r="X20" s="46">
        <v>0.90040368652582115</v>
      </c>
    </row>
    <row r="21" spans="1:24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v>0.752</v>
      </c>
      <c r="K21" s="13">
        <v>3.28</v>
      </c>
      <c r="L21" s="25">
        <v>3.8899999999999997</v>
      </c>
      <c r="N21" s="45">
        <v>-0.51759999999999995</v>
      </c>
      <c r="O21" s="45"/>
      <c r="P21" s="46" t="s">
        <v>183</v>
      </c>
      <c r="Q21" s="46">
        <v>7.8837562135477351E-2</v>
      </c>
      <c r="R21" s="46">
        <v>0.11280638204967805</v>
      </c>
      <c r="S21" s="46">
        <v>0.69887501667023244</v>
      </c>
      <c r="T21" s="46">
        <v>0.48651589689526065</v>
      </c>
      <c r="U21" s="46">
        <v>-0.14541410342314479</v>
      </c>
      <c r="V21" s="46">
        <v>0.30308922769409952</v>
      </c>
      <c r="W21" s="46">
        <v>-0.14541410342314479</v>
      </c>
      <c r="X21" s="46">
        <v>0.30308922769409952</v>
      </c>
    </row>
    <row r="22" spans="1:24">
      <c r="A22" s="51">
        <v>2016</v>
      </c>
      <c r="B22" s="51">
        <v>1</v>
      </c>
      <c r="C22" s="51" t="s">
        <v>184</v>
      </c>
      <c r="D22" s="51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v>0.64300000000000002</v>
      </c>
      <c r="K22" s="13">
        <v>2.13</v>
      </c>
      <c r="L22" s="25">
        <v>2.2850000000000001</v>
      </c>
      <c r="N22" s="45">
        <v>2.2656000000000001</v>
      </c>
      <c r="O22" s="45"/>
      <c r="P22" s="46" t="s">
        <v>218</v>
      </c>
      <c r="Q22" s="46">
        <v>24.729565017685804</v>
      </c>
      <c r="R22" s="46">
        <v>6.9761900650231885</v>
      </c>
      <c r="S22" s="46">
        <v>3.5448525322831217</v>
      </c>
      <c r="T22" s="46">
        <v>6.38114178567466E-4</v>
      </c>
      <c r="U22" s="46">
        <v>10.861358158201408</v>
      </c>
      <c r="V22" s="46">
        <v>38.597771877170203</v>
      </c>
      <c r="W22" s="46">
        <v>10.861358158201408</v>
      </c>
      <c r="X22" s="46">
        <v>38.597771877170203</v>
      </c>
    </row>
    <row r="23" spans="1:24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v>0.67300000000000004</v>
      </c>
      <c r="K23" s="13">
        <v>2.83</v>
      </c>
      <c r="L23" s="25">
        <v>2.895</v>
      </c>
      <c r="N23" s="45">
        <v>-0.55740000000000001</v>
      </c>
      <c r="O23" s="45"/>
      <c r="P23" s="46" t="s">
        <v>217</v>
      </c>
      <c r="Q23" s="46">
        <v>-6.7925979418464247E-2</v>
      </c>
      <c r="R23" s="46">
        <v>0.14825595218970075</v>
      </c>
      <c r="S23" s="46">
        <v>-0.45816696338471208</v>
      </c>
      <c r="T23" s="46">
        <v>0.64798811695456637</v>
      </c>
      <c r="U23" s="46">
        <v>-0.36264905805490677</v>
      </c>
      <c r="V23" s="46">
        <v>0.2267970992179783</v>
      </c>
      <c r="W23" s="46">
        <v>-0.36264905805490677</v>
      </c>
      <c r="X23" s="46">
        <v>0.2267970992179783</v>
      </c>
    </row>
    <row r="24" spans="1:24">
      <c r="A24" s="53">
        <v>2016</v>
      </c>
      <c r="B24" s="53">
        <v>3</v>
      </c>
      <c r="C24" s="53" t="s">
        <v>184</v>
      </c>
      <c r="D24" s="53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v>0.65200000000000002</v>
      </c>
      <c r="K24" s="13">
        <v>1.69</v>
      </c>
      <c r="L24" s="25">
        <v>2.54</v>
      </c>
      <c r="N24" s="45">
        <v>-0.30709999999999998</v>
      </c>
      <c r="O24" s="45"/>
      <c r="P24" s="46" t="s">
        <v>270</v>
      </c>
      <c r="Q24" s="46">
        <v>-6.7145109607461304</v>
      </c>
      <c r="R24" s="46">
        <v>3.9347629743486854</v>
      </c>
      <c r="S24" s="46">
        <v>-1.706458814550976</v>
      </c>
      <c r="T24" s="46">
        <v>9.15314532322688E-2</v>
      </c>
      <c r="U24" s="46">
        <v>-14.536560870896661</v>
      </c>
      <c r="V24" s="46">
        <v>1.1075389494044012</v>
      </c>
      <c r="W24" s="46">
        <v>-14.536560870896661</v>
      </c>
      <c r="X24" s="46">
        <v>1.1075389494044012</v>
      </c>
    </row>
    <row r="25" spans="1:24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v>0.68</v>
      </c>
      <c r="K25" s="13">
        <v>2.6</v>
      </c>
      <c r="L25" s="25">
        <v>2.8200000000000003</v>
      </c>
      <c r="N25" s="45">
        <v>-0.51160000000000005</v>
      </c>
      <c r="O25" s="45"/>
      <c r="P25" s="46" t="s">
        <v>296</v>
      </c>
      <c r="Q25" s="46">
        <v>-1.7334334311315343</v>
      </c>
      <c r="R25" s="46">
        <v>0.59054044814259088</v>
      </c>
      <c r="S25" s="46">
        <v>-2.9353339582134472</v>
      </c>
      <c r="T25" s="46">
        <v>4.2726093018464655E-3</v>
      </c>
      <c r="U25" s="46">
        <v>-2.9073889881619097</v>
      </c>
      <c r="V25" s="46">
        <v>-0.55947787410115901</v>
      </c>
      <c r="W25" s="46">
        <v>-2.9073889881619097</v>
      </c>
      <c r="X25" s="46">
        <v>-0.55947787410115901</v>
      </c>
    </row>
    <row r="26" spans="1:24" ht="17" thickBot="1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v>0.68500000000000005</v>
      </c>
      <c r="K26" s="13">
        <v>2.74</v>
      </c>
      <c r="L26" s="25">
        <v>2.7650000000000001</v>
      </c>
      <c r="N26" s="45">
        <v>-0.43109999999999998</v>
      </c>
      <c r="O26" s="45"/>
      <c r="P26" s="47" t="s">
        <v>300</v>
      </c>
      <c r="Q26" s="47">
        <v>1.5991611130829526</v>
      </c>
      <c r="R26" s="47">
        <v>0.70723645270598168</v>
      </c>
      <c r="S26" s="47">
        <v>2.2611406792796771</v>
      </c>
      <c r="T26" s="47">
        <v>2.6274031788941637E-2</v>
      </c>
      <c r="U26" s="47">
        <v>0.19322157684958818</v>
      </c>
      <c r="V26" s="47">
        <v>3.0051006493163168</v>
      </c>
      <c r="W26" s="47">
        <v>0.19322157684958818</v>
      </c>
      <c r="X26" s="47">
        <v>3.0051006493163168</v>
      </c>
    </row>
    <row r="27" spans="1:24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v>0.747</v>
      </c>
      <c r="K27" s="13">
        <v>3.32</v>
      </c>
      <c r="L27" s="25">
        <v>3.3650000000000002</v>
      </c>
      <c r="N27" s="45">
        <v>-1.5463</v>
      </c>
      <c r="O27" s="45"/>
      <c r="P27"/>
    </row>
    <row r="28" spans="1:24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v>0.68500000000000005</v>
      </c>
      <c r="K28" s="13">
        <v>3.14</v>
      </c>
      <c r="L28" s="25">
        <v>3.23</v>
      </c>
      <c r="N28" s="45">
        <v>0.62150000000000005</v>
      </c>
      <c r="O28" s="45"/>
      <c r="P28"/>
    </row>
    <row r="29" spans="1:24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v>0.68100000000000005</v>
      </c>
      <c r="K29" s="13">
        <v>3.15</v>
      </c>
      <c r="L29" s="25">
        <v>3.24</v>
      </c>
      <c r="N29" s="45">
        <v>-1.5202</v>
      </c>
      <c r="O29" s="45"/>
      <c r="P29"/>
    </row>
    <row r="30" spans="1:24">
      <c r="A30" s="53">
        <v>2016</v>
      </c>
      <c r="B30" s="53">
        <v>4</v>
      </c>
      <c r="C30" s="53" t="s">
        <v>185</v>
      </c>
      <c r="D30" s="53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v>0.73399999999999999</v>
      </c>
      <c r="K30" s="13">
        <v>3</v>
      </c>
      <c r="L30" s="25">
        <v>3.09</v>
      </c>
      <c r="N30" s="45">
        <v>0.42659999999999998</v>
      </c>
      <c r="O30" s="45"/>
      <c r="P30" t="s">
        <v>302</v>
      </c>
    </row>
    <row r="31" spans="1:24" ht="17" thickBot="1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v>0.70099999999999996</v>
      </c>
      <c r="K31" s="13">
        <v>3.61</v>
      </c>
      <c r="L31" s="25">
        <v>3.69</v>
      </c>
      <c r="N31" s="45">
        <v>-0.43819999999999998</v>
      </c>
      <c r="O31" s="45"/>
      <c r="P31"/>
    </row>
    <row r="32" spans="1:24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v>0.67300000000000004</v>
      </c>
      <c r="K32" s="13">
        <v>2.4300000000000002</v>
      </c>
      <c r="L32" s="25">
        <v>2.6</v>
      </c>
      <c r="N32" s="45">
        <v>-0.96799999999999997</v>
      </c>
      <c r="O32" s="45"/>
      <c r="P32" s="48" t="s">
        <v>303</v>
      </c>
      <c r="Q32" s="48" t="s">
        <v>304</v>
      </c>
      <c r="R32" s="48" t="s">
        <v>305</v>
      </c>
      <c r="T32" s="55"/>
    </row>
    <row r="33" spans="1:18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v>0.70199999999999996</v>
      </c>
      <c r="K33" s="13">
        <v>1.66</v>
      </c>
      <c r="L33" s="25">
        <v>1.895</v>
      </c>
      <c r="N33" s="45">
        <v>-0.52310000000000001</v>
      </c>
      <c r="O33" s="45"/>
      <c r="P33" s="46">
        <v>1</v>
      </c>
      <c r="Q33" s="46">
        <v>0.38135125199143349</v>
      </c>
      <c r="R33" s="46">
        <v>0.1287487480085665</v>
      </c>
    </row>
    <row r="34" spans="1:18">
      <c r="A34" s="53">
        <v>2015</v>
      </c>
      <c r="B34" s="53">
        <v>3</v>
      </c>
      <c r="C34" s="53" t="s">
        <v>184</v>
      </c>
      <c r="D34" s="53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v>0.66800000000000004</v>
      </c>
      <c r="K34" s="13">
        <v>2.54</v>
      </c>
      <c r="L34" s="25">
        <v>2.625</v>
      </c>
      <c r="N34" s="45">
        <v>1.0806</v>
      </c>
      <c r="O34" s="45"/>
      <c r="P34" s="46">
        <v>2</v>
      </c>
      <c r="Q34" s="46">
        <v>-4.4297832986021746E-2</v>
      </c>
      <c r="R34" s="54">
        <v>6.3597832986021743E-2</v>
      </c>
    </row>
    <row r="35" spans="1:18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v>0.64</v>
      </c>
      <c r="K35" s="13">
        <v>1.85</v>
      </c>
      <c r="L35" s="25">
        <v>2.2250000000000001</v>
      </c>
      <c r="N35" s="45">
        <v>-0.52480000000000004</v>
      </c>
      <c r="O35" s="45"/>
      <c r="P35" s="46">
        <v>3</v>
      </c>
      <c r="Q35" s="46">
        <v>-0.16045311910586069</v>
      </c>
      <c r="R35" s="46">
        <v>-0.83954688089413931</v>
      </c>
    </row>
    <row r="36" spans="1:18">
      <c r="A36" s="53">
        <v>2015</v>
      </c>
      <c r="B36" s="53">
        <v>5</v>
      </c>
      <c r="C36" s="53" t="s">
        <v>184</v>
      </c>
      <c r="D36" s="53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v>0.66900000000000004</v>
      </c>
      <c r="K36" s="13">
        <v>1.77</v>
      </c>
      <c r="L36" s="25">
        <v>2.5549999999999997</v>
      </c>
      <c r="N36" s="45">
        <v>-0.60570000000000002</v>
      </c>
      <c r="O36" s="45"/>
      <c r="P36" s="46">
        <v>4</v>
      </c>
      <c r="Q36" s="46">
        <v>-0.20326044215814854</v>
      </c>
      <c r="R36" s="46">
        <v>-0.33353955784185152</v>
      </c>
    </row>
    <row r="37" spans="1:18">
      <c r="A37" s="51">
        <v>2015</v>
      </c>
      <c r="B37" s="51">
        <v>1</v>
      </c>
      <c r="C37" s="51" t="s">
        <v>185</v>
      </c>
      <c r="D37" s="51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v>0.629</v>
      </c>
      <c r="K37" s="13">
        <v>3.06</v>
      </c>
      <c r="L37" s="25">
        <v>3.3049999999999997</v>
      </c>
      <c r="N37" s="45">
        <v>2.6833</v>
      </c>
      <c r="O37" s="45"/>
      <c r="P37" s="46">
        <v>5</v>
      </c>
      <c r="Q37" s="46">
        <v>-0.49576776878033879</v>
      </c>
      <c r="R37" s="46">
        <v>0.54046776878033875</v>
      </c>
    </row>
    <row r="38" spans="1:18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v>0.66900000000000004</v>
      </c>
      <c r="K38" s="13">
        <v>2.2999999999999998</v>
      </c>
      <c r="L38" s="25">
        <v>2.7149999999999999</v>
      </c>
      <c r="N38" s="45">
        <v>-0.41220000000000001</v>
      </c>
      <c r="O38" s="45"/>
      <c r="P38" s="46">
        <v>6</v>
      </c>
      <c r="Q38" s="46">
        <v>1.278566136273354</v>
      </c>
      <c r="R38" s="50">
        <v>2.7513338637266456</v>
      </c>
    </row>
    <row r="39" spans="1:18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v>0.72699999999999998</v>
      </c>
      <c r="K39" s="13">
        <v>3.42</v>
      </c>
      <c r="L39" s="25">
        <v>3.54</v>
      </c>
      <c r="N39" s="45">
        <v>-0.57020000000000004</v>
      </c>
      <c r="O39" s="45"/>
      <c r="P39" s="46">
        <v>7</v>
      </c>
      <c r="Q39" s="46">
        <v>0.23750491427954934</v>
      </c>
      <c r="R39" s="46">
        <v>-0.36580491427954931</v>
      </c>
    </row>
    <row r="40" spans="1:18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v>0.69</v>
      </c>
      <c r="K40" s="13">
        <v>2.89</v>
      </c>
      <c r="L40" s="25">
        <v>3.2</v>
      </c>
      <c r="N40" s="45">
        <v>-0.57689999999999997</v>
      </c>
      <c r="O40" s="45"/>
      <c r="P40" s="46">
        <v>8</v>
      </c>
      <c r="Q40" s="46">
        <v>-1.394072236498836</v>
      </c>
      <c r="R40" s="46">
        <v>8.7722364988360724E-3</v>
      </c>
    </row>
    <row r="41" spans="1:18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v>0.63800000000000001</v>
      </c>
      <c r="K41" s="13">
        <v>2.48</v>
      </c>
      <c r="L41" s="25">
        <v>2.85</v>
      </c>
      <c r="N41" s="45">
        <v>0.31879999999999997</v>
      </c>
      <c r="O41" s="45"/>
      <c r="P41" s="46">
        <v>9</v>
      </c>
      <c r="Q41" s="46">
        <v>4.7111306231203187E-2</v>
      </c>
      <c r="R41" s="46">
        <v>-0.53631130623120327</v>
      </c>
    </row>
    <row r="42" spans="1:18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v>0.64</v>
      </c>
      <c r="K42" s="13">
        <v>2.41</v>
      </c>
      <c r="L42" s="25">
        <v>2.5350000000000001</v>
      </c>
      <c r="N42" s="45">
        <v>-1.0226</v>
      </c>
      <c r="O42" s="45"/>
      <c r="P42" s="46">
        <v>10</v>
      </c>
      <c r="Q42" s="46">
        <v>-0.38300106647976762</v>
      </c>
      <c r="R42" s="46">
        <v>-0.10149893352023237</v>
      </c>
    </row>
    <row r="43" spans="1:18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v>0.67500000000000004</v>
      </c>
      <c r="K43" s="13">
        <v>1.77</v>
      </c>
      <c r="L43" s="25">
        <v>2.2400000000000002</v>
      </c>
      <c r="N43" s="45">
        <v>-1.1140000000000001</v>
      </c>
      <c r="O43" s="45"/>
      <c r="P43" s="46">
        <v>11</v>
      </c>
      <c r="Q43" s="46">
        <v>0.59700920280820036</v>
      </c>
      <c r="R43" s="46">
        <v>1.8747907971917996</v>
      </c>
    </row>
    <row r="44" spans="1:18">
      <c r="A44" s="53">
        <v>2014</v>
      </c>
      <c r="B44" s="53">
        <v>3</v>
      </c>
      <c r="C44" s="53" t="s">
        <v>184</v>
      </c>
      <c r="D44" s="53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v>0.66500000000000004</v>
      </c>
      <c r="K44" s="13">
        <v>2.38</v>
      </c>
      <c r="L44" s="25">
        <v>2.56</v>
      </c>
      <c r="N44" s="45">
        <v>-0.27179999999999999</v>
      </c>
      <c r="O44" s="45"/>
      <c r="P44" s="46">
        <v>12</v>
      </c>
      <c r="Q44" s="46">
        <v>-0.99394471779189786</v>
      </c>
      <c r="R44" s="46">
        <v>-0.10185528220810225</v>
      </c>
    </row>
    <row r="45" spans="1:18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v>0.67500000000000004</v>
      </c>
      <c r="K45" s="13">
        <v>2.85</v>
      </c>
      <c r="L45" s="25">
        <v>2.9450000000000003</v>
      </c>
      <c r="N45" s="45">
        <v>-0.54259999999999997</v>
      </c>
      <c r="O45" s="45"/>
      <c r="P45" s="46">
        <v>13</v>
      </c>
      <c r="Q45" s="46">
        <v>-0.4723924166391571</v>
      </c>
      <c r="R45" s="54">
        <v>-0.90410758336084296</v>
      </c>
    </row>
    <row r="46" spans="1:18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v>0.61399999999999999</v>
      </c>
      <c r="K46" s="13">
        <v>2.17</v>
      </c>
      <c r="L46" s="25">
        <v>2.5750000000000002</v>
      </c>
      <c r="N46" s="45">
        <v>3.4487000000000001</v>
      </c>
      <c r="O46" s="45"/>
      <c r="P46" s="46">
        <v>14</v>
      </c>
      <c r="Q46" s="46">
        <v>-0.68900824029552155</v>
      </c>
      <c r="R46" s="46">
        <v>0.28200824029552157</v>
      </c>
    </row>
    <row r="47" spans="1:18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v>0.64900000000000002</v>
      </c>
      <c r="K47" s="13">
        <v>2.61</v>
      </c>
      <c r="L47" s="25">
        <v>2.8250000000000002</v>
      </c>
      <c r="N47" s="45">
        <v>-1.5723</v>
      </c>
      <c r="O47" s="45"/>
      <c r="P47" s="46">
        <v>15</v>
      </c>
      <c r="Q47" s="46">
        <v>-0.77162296502212424</v>
      </c>
      <c r="R47" s="46">
        <v>0.30032296502212424</v>
      </c>
    </row>
    <row r="48" spans="1:18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v>0.64500000000000002</v>
      </c>
      <c r="K48" s="13">
        <v>3.23</v>
      </c>
      <c r="L48" s="25">
        <v>3.2850000000000001</v>
      </c>
      <c r="N48" s="45">
        <v>-0.5736</v>
      </c>
      <c r="O48" s="45"/>
      <c r="P48" s="46">
        <v>16</v>
      </c>
      <c r="Q48" s="46">
        <v>7.0841868804761177E-2</v>
      </c>
      <c r="R48" s="46">
        <v>-0.21114186880476118</v>
      </c>
    </row>
    <row r="49" spans="1:18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v>0.752</v>
      </c>
      <c r="K49" s="13">
        <v>3.15</v>
      </c>
      <c r="L49" s="25">
        <v>3.29</v>
      </c>
      <c r="N49" s="45">
        <v>-1.4944999999999999</v>
      </c>
      <c r="O49" s="45"/>
      <c r="P49" s="46">
        <v>17</v>
      </c>
      <c r="Q49" s="46">
        <v>0.70906737405195575</v>
      </c>
      <c r="R49" s="54">
        <v>0.8590326259480443</v>
      </c>
    </row>
    <row r="50" spans="1:18">
      <c r="A50" s="51">
        <v>2014</v>
      </c>
      <c r="B50" s="51">
        <v>4</v>
      </c>
      <c r="C50" s="51" t="s">
        <v>185</v>
      </c>
      <c r="D50" s="51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v>0.65100000000000002</v>
      </c>
      <c r="K50" s="13">
        <v>3.2</v>
      </c>
      <c r="L50" s="25">
        <v>3.2050000000000001</v>
      </c>
      <c r="N50" s="45">
        <v>3.5670999999999999</v>
      </c>
      <c r="O50" s="45"/>
      <c r="P50" s="46">
        <v>18</v>
      </c>
      <c r="Q50" s="46">
        <v>3.6134709682673183E-2</v>
      </c>
      <c r="R50" s="46">
        <v>-0.9543347096826732</v>
      </c>
    </row>
    <row r="51" spans="1:18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v>0.60899999999999999</v>
      </c>
      <c r="K51" s="13">
        <v>3.08</v>
      </c>
      <c r="L51" s="25">
        <v>3.1100000000000003</v>
      </c>
      <c r="N51" s="45">
        <v>-0.45450000000000002</v>
      </c>
      <c r="O51" s="45"/>
      <c r="P51" s="46">
        <v>19</v>
      </c>
      <c r="Q51" s="46">
        <v>0.2325993576628882</v>
      </c>
      <c r="R51" s="54">
        <v>0.53610064233711185</v>
      </c>
    </row>
    <row r="52" spans="1:18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v>0.67600000000000005</v>
      </c>
      <c r="K52" s="13">
        <v>2.94</v>
      </c>
      <c r="L52" s="25">
        <v>3.4550000000000001</v>
      </c>
      <c r="N52" s="45">
        <v>0.5111</v>
      </c>
      <c r="O52" s="45"/>
      <c r="P52" s="46">
        <v>20</v>
      </c>
      <c r="Q52" s="46">
        <v>-0.68935044726228334</v>
      </c>
      <c r="R52" s="46">
        <v>0.17175044726228339</v>
      </c>
    </row>
    <row r="53" spans="1:18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v>0.60699999999999998</v>
      </c>
      <c r="K53" s="13">
        <v>3.11</v>
      </c>
      <c r="L53" s="25">
        <v>3.1550000000000002</v>
      </c>
      <c r="N53" s="45">
        <v>-0.94220000000000004</v>
      </c>
      <c r="O53" s="45"/>
      <c r="P53" s="46">
        <v>21</v>
      </c>
      <c r="Q53" s="46">
        <v>-0.61203135347749615</v>
      </c>
      <c r="R53" s="50">
        <v>2.8776313534774962</v>
      </c>
    </row>
    <row r="54" spans="1:18">
      <c r="A54" s="53">
        <v>2013</v>
      </c>
      <c r="B54" s="53">
        <v>3</v>
      </c>
      <c r="C54" s="53" t="s">
        <v>184</v>
      </c>
      <c r="D54" s="53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v>0.66800000000000004</v>
      </c>
      <c r="K54" s="13">
        <v>1.83</v>
      </c>
      <c r="L54" s="25">
        <v>2.23</v>
      </c>
      <c r="N54" s="45">
        <v>-9.2799999999999994E-2</v>
      </c>
      <c r="O54" s="45"/>
      <c r="P54" s="46">
        <v>22</v>
      </c>
      <c r="Q54" s="46">
        <v>-0.65185313058559391</v>
      </c>
      <c r="R54" s="46">
        <v>9.4453130585593903E-2</v>
      </c>
    </row>
    <row r="55" spans="1:18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v>0.621</v>
      </c>
      <c r="K55" s="13">
        <v>3.02</v>
      </c>
      <c r="L55" s="25">
        <v>3.12</v>
      </c>
      <c r="N55" s="45">
        <v>-3.2000000000000001E-2</v>
      </c>
      <c r="O55" s="45"/>
      <c r="P55" s="46">
        <v>23</v>
      </c>
      <c r="Q55" s="46">
        <v>0.66218176885245317</v>
      </c>
      <c r="R55" s="54">
        <v>-0.9692817688524531</v>
      </c>
    </row>
    <row r="56" spans="1:18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v>0.66</v>
      </c>
      <c r="K56" s="13">
        <v>2.82</v>
      </c>
      <c r="L56" s="25">
        <v>2.87</v>
      </c>
      <c r="N56" s="45">
        <v>-0.44940000000000002</v>
      </c>
      <c r="O56" s="45"/>
      <c r="P56" s="46">
        <v>24</v>
      </c>
      <c r="Q56" s="46">
        <v>-0.76061139096674957</v>
      </c>
      <c r="R56" s="46">
        <v>0.24901139096674951</v>
      </c>
    </row>
    <row r="57" spans="1:18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v>0.71</v>
      </c>
      <c r="K57" s="13">
        <v>1.74</v>
      </c>
      <c r="L57" s="25">
        <v>2.63</v>
      </c>
      <c r="N57" s="45">
        <v>2.9075000000000002</v>
      </c>
      <c r="O57" s="45"/>
      <c r="P57" s="46">
        <v>25</v>
      </c>
      <c r="Q57" s="46">
        <v>-1.1761788811741081</v>
      </c>
      <c r="R57" s="46">
        <v>0.74507888117410803</v>
      </c>
    </row>
    <row r="58" spans="1:18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v>0.65700000000000003</v>
      </c>
      <c r="K58" s="13">
        <v>2.65</v>
      </c>
      <c r="L58" s="25">
        <v>3.24</v>
      </c>
      <c r="N58" s="45">
        <v>-0.57620000000000005</v>
      </c>
      <c r="O58" s="45"/>
      <c r="P58" s="46">
        <v>26</v>
      </c>
      <c r="Q58" s="46">
        <v>-0.4785639690911232</v>
      </c>
      <c r="R58" s="46">
        <v>-1.0677360309088768</v>
      </c>
    </row>
    <row r="59" spans="1:18">
      <c r="A59" s="53">
        <v>2013</v>
      </c>
      <c r="B59" s="53">
        <v>3</v>
      </c>
      <c r="C59" s="53" t="s">
        <v>185</v>
      </c>
      <c r="D59" s="53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v>0.70899999999999996</v>
      </c>
      <c r="K59" s="13">
        <v>2.57</v>
      </c>
      <c r="L59" s="25">
        <v>2.7349999999999999</v>
      </c>
      <c r="N59" s="45">
        <v>-0.39389999999999997</v>
      </c>
      <c r="O59" s="45"/>
      <c r="P59" s="46">
        <v>27</v>
      </c>
      <c r="Q59" s="46">
        <v>-0.24114379420840582</v>
      </c>
      <c r="R59" s="46">
        <v>0.86264379420840587</v>
      </c>
    </row>
    <row r="60" spans="1:18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v>0.69</v>
      </c>
      <c r="K60" s="13">
        <v>3.3</v>
      </c>
      <c r="L60" s="25">
        <v>3.5249999999999999</v>
      </c>
      <c r="N60" s="45">
        <v>-0.55740000000000001</v>
      </c>
      <c r="O60" s="45"/>
      <c r="P60" s="46">
        <v>28</v>
      </c>
      <c r="Q60" s="46">
        <v>0.15436035903995293</v>
      </c>
      <c r="R60" s="46">
        <v>-1.6745603590399529</v>
      </c>
    </row>
    <row r="61" spans="1:18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v>0.64500000000000002</v>
      </c>
      <c r="K61" s="13">
        <v>2.76</v>
      </c>
      <c r="L61" s="25">
        <v>3.0249999999999999</v>
      </c>
      <c r="N61" s="45">
        <v>-0.40160000000000001</v>
      </c>
      <c r="O61" s="45"/>
      <c r="P61" s="46">
        <v>29</v>
      </c>
      <c r="Q61" s="46">
        <v>-0.87646095947434066</v>
      </c>
      <c r="R61" s="54">
        <v>1.3030609594743408</v>
      </c>
    </row>
    <row r="62" spans="1:18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v>0.67400000000000004</v>
      </c>
      <c r="K62" s="13">
        <v>2.89</v>
      </c>
      <c r="L62" s="25">
        <v>2.915</v>
      </c>
      <c r="N62" s="45">
        <v>-0.68410000000000004</v>
      </c>
      <c r="O62" s="45"/>
      <c r="P62" s="46">
        <v>30</v>
      </c>
      <c r="Q62" s="46">
        <v>-0.11071408664819771</v>
      </c>
      <c r="R62" s="46">
        <v>-0.32748591335180227</v>
      </c>
    </row>
    <row r="63" spans="1:18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v>0.63900000000000001</v>
      </c>
      <c r="K63" s="13">
        <v>2.78</v>
      </c>
      <c r="L63" s="25">
        <v>3.13</v>
      </c>
      <c r="N63" s="45">
        <v>-0.53159999999999996</v>
      </c>
      <c r="O63" s="45"/>
      <c r="P63" s="46">
        <v>31</v>
      </c>
      <c r="Q63" s="46">
        <v>0.3894575967095637</v>
      </c>
      <c r="R63" s="46">
        <v>-1.3574575967095637</v>
      </c>
    </row>
    <row r="64" spans="1:18">
      <c r="A64" s="51">
        <v>2012</v>
      </c>
      <c r="B64" s="51">
        <v>3</v>
      </c>
      <c r="C64" s="51" t="s">
        <v>184</v>
      </c>
      <c r="D64" s="51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v>0.71099999999999997</v>
      </c>
      <c r="K64" s="13">
        <v>2.79</v>
      </c>
      <c r="L64" s="25">
        <v>3.08</v>
      </c>
      <c r="N64" s="45">
        <v>2.7256999999999998</v>
      </c>
      <c r="O64" s="45"/>
      <c r="P64" s="46">
        <v>32</v>
      </c>
      <c r="Q64" s="46">
        <v>0.24517011566585456</v>
      </c>
      <c r="R64" s="46">
        <v>-0.76827011566585457</v>
      </c>
    </row>
    <row r="65" spans="1:18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v>0.64700000000000002</v>
      </c>
      <c r="K65" s="13">
        <v>3.54</v>
      </c>
      <c r="L65" s="25">
        <v>3.58</v>
      </c>
      <c r="N65" s="45">
        <v>-0.55810000000000004</v>
      </c>
      <c r="O65" s="45"/>
      <c r="P65" s="46">
        <v>33</v>
      </c>
      <c r="Q65" s="46">
        <v>-0.16478122613841872</v>
      </c>
      <c r="R65" s="54">
        <v>1.2453812261384187</v>
      </c>
    </row>
    <row r="66" spans="1:18">
      <c r="A66" s="53">
        <v>2012</v>
      </c>
      <c r="B66" s="53">
        <v>5</v>
      </c>
      <c r="C66" s="53" t="s">
        <v>184</v>
      </c>
      <c r="D66" s="53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v>0.69199999999999995</v>
      </c>
      <c r="K66" s="13">
        <v>2.86</v>
      </c>
      <c r="L66" s="25">
        <v>3.32</v>
      </c>
      <c r="N66" s="45">
        <v>0.96250000000000002</v>
      </c>
      <c r="O66" s="45"/>
      <c r="P66" s="46">
        <v>34</v>
      </c>
      <c r="Q66" s="46">
        <v>0.64132551678418181</v>
      </c>
      <c r="R66" s="46">
        <v>-1.1661255167841817</v>
      </c>
    </row>
    <row r="67" spans="1:18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v>0.69199999999999995</v>
      </c>
      <c r="K67" s="13">
        <v>2.87</v>
      </c>
      <c r="L67" s="25">
        <v>3.0949999999999998</v>
      </c>
      <c r="N67" s="45">
        <v>-1.5760000000000001</v>
      </c>
      <c r="O67" s="45"/>
      <c r="P67" s="46">
        <v>35</v>
      </c>
      <c r="Q67" s="46">
        <v>0.45504269800420172</v>
      </c>
      <c r="R67" s="54">
        <v>-1.0607426980042018</v>
      </c>
    </row>
    <row r="68" spans="1:18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v>0.627</v>
      </c>
      <c r="K68" s="13">
        <v>3.06</v>
      </c>
      <c r="L68" s="25">
        <v>3.1500000000000004</v>
      </c>
      <c r="N68" s="45">
        <v>-0.64070000000000005</v>
      </c>
      <c r="O68" s="45"/>
      <c r="P68" s="46">
        <v>36</v>
      </c>
      <c r="Q68" s="46">
        <v>0.65791595119389967</v>
      </c>
      <c r="R68" s="50">
        <v>2.0253840488061003</v>
      </c>
    </row>
    <row r="69" spans="1:18">
      <c r="A69" s="53">
        <v>2012</v>
      </c>
      <c r="B69" s="53">
        <v>3</v>
      </c>
      <c r="C69" s="53" t="s">
        <v>185</v>
      </c>
      <c r="D69" s="53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v>0.71399999999999997</v>
      </c>
      <c r="K69" s="13">
        <v>2.64</v>
      </c>
      <c r="L69" s="25">
        <v>3.1900000000000004</v>
      </c>
      <c r="N69" s="45">
        <v>0.80789999999999995</v>
      </c>
      <c r="O69" s="45"/>
      <c r="P69" s="46">
        <v>37</v>
      </c>
      <c r="Q69" s="46">
        <v>0.11634448921654705</v>
      </c>
      <c r="R69" s="46">
        <v>-0.52854448921654706</v>
      </c>
    </row>
    <row r="70" spans="1:18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v>0.66800000000000004</v>
      </c>
      <c r="K70" s="13">
        <v>3.29</v>
      </c>
      <c r="L70" s="25">
        <v>3.3600000000000003</v>
      </c>
      <c r="N70" s="45">
        <v>-0.52080000000000004</v>
      </c>
      <c r="O70" s="45"/>
      <c r="P70" s="46">
        <v>38</v>
      </c>
      <c r="Q70" s="46">
        <v>4.9208716459784085E-2</v>
      </c>
      <c r="R70" s="46">
        <v>-0.61940871645978413</v>
      </c>
    </row>
    <row r="71" spans="1:18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v>0.66600000000000004</v>
      </c>
      <c r="K71" s="13">
        <v>2.93</v>
      </c>
      <c r="L71" s="25">
        <v>3.09</v>
      </c>
      <c r="N71" s="45">
        <v>-1.15E-2</v>
      </c>
      <c r="O71" s="45"/>
      <c r="P71" s="46">
        <v>39</v>
      </c>
      <c r="Q71" s="46">
        <v>-0.56306692008769321</v>
      </c>
      <c r="R71" s="46">
        <v>-1.3833079912306756E-2</v>
      </c>
    </row>
    <row r="72" spans="1:18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v>0.69399999999999995</v>
      </c>
      <c r="K72" s="13">
        <v>2.35</v>
      </c>
      <c r="L72" s="25">
        <v>2.375</v>
      </c>
      <c r="N72" s="45">
        <v>-0.52490000000000003</v>
      </c>
      <c r="O72" s="45"/>
      <c r="P72" s="46">
        <v>40</v>
      </c>
      <c r="Q72" s="46">
        <v>0.16004879675778483</v>
      </c>
      <c r="R72" s="46">
        <v>0.15875120324221514</v>
      </c>
    </row>
    <row r="73" spans="1:18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v>0.65100000000000002</v>
      </c>
      <c r="K73" s="13">
        <v>3.52</v>
      </c>
      <c r="L73" s="25">
        <v>3.5300000000000002</v>
      </c>
      <c r="N73" s="45">
        <v>-0.41770000000000002</v>
      </c>
      <c r="O73" s="45"/>
      <c r="P73" s="46">
        <v>41</v>
      </c>
      <c r="Q73" s="46">
        <v>0.30141884183300238</v>
      </c>
      <c r="R73" s="46">
        <v>-1.3240188418330023</v>
      </c>
    </row>
    <row r="74" spans="1:18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v>0.69799999999999995</v>
      </c>
      <c r="K74" s="13">
        <v>2.88</v>
      </c>
      <c r="L74" s="25">
        <v>3.13</v>
      </c>
      <c r="N74" s="45">
        <v>-0.50570000000000004</v>
      </c>
      <c r="O74" s="45"/>
      <c r="P74" s="46">
        <v>42</v>
      </c>
      <c r="Q74" s="46">
        <v>0.12510897324835923</v>
      </c>
      <c r="R74" s="46">
        <v>-1.2391089732483593</v>
      </c>
    </row>
    <row r="75" spans="1:18">
      <c r="A75" s="53">
        <v>2011</v>
      </c>
      <c r="B75" s="53">
        <v>4</v>
      </c>
      <c r="C75" s="53" t="s">
        <v>184</v>
      </c>
      <c r="D75" s="53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v>0.70499999999999996</v>
      </c>
      <c r="K75" s="13">
        <v>3.39</v>
      </c>
      <c r="L75" s="25">
        <v>3.42</v>
      </c>
      <c r="N75" s="45">
        <v>1.8591</v>
      </c>
      <c r="O75" s="45"/>
      <c r="P75" s="46">
        <v>43</v>
      </c>
      <c r="Q75" s="46">
        <v>6.0713936247974054E-2</v>
      </c>
      <c r="R75" s="54">
        <v>-0.33251393624797404</v>
      </c>
    </row>
    <row r="76" spans="1:18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v>0.67700000000000005</v>
      </c>
      <c r="K76" s="13">
        <v>3</v>
      </c>
      <c r="L76" s="25">
        <v>3.31</v>
      </c>
      <c r="N76" s="45">
        <v>-0.53610000000000002</v>
      </c>
      <c r="O76" s="45"/>
      <c r="P76" s="46">
        <v>44</v>
      </c>
      <c r="Q76" s="46">
        <v>-0.54571983195066753</v>
      </c>
      <c r="R76" s="46">
        <v>3.119831950667562E-3</v>
      </c>
    </row>
    <row r="77" spans="1:18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v>0.71699999999999997</v>
      </c>
      <c r="K77" s="13">
        <v>2.94</v>
      </c>
      <c r="L77" s="25">
        <v>3.165</v>
      </c>
      <c r="N77" s="45">
        <v>-4.9799999999999997E-2</v>
      </c>
      <c r="O77" s="45"/>
      <c r="P77" s="46">
        <v>45</v>
      </c>
      <c r="Q77" s="46">
        <v>1.7202714163252164</v>
      </c>
      <c r="R77" s="46">
        <v>1.7284285836747837</v>
      </c>
    </row>
    <row r="78" spans="1:18">
      <c r="A78" s="53">
        <v>2011</v>
      </c>
      <c r="B78" s="53">
        <v>3</v>
      </c>
      <c r="C78" s="53" t="s">
        <v>185</v>
      </c>
      <c r="D78" s="53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v>0.70399999999999996</v>
      </c>
      <c r="K78" s="13">
        <v>2.4</v>
      </c>
      <c r="L78" s="25">
        <v>3.415</v>
      </c>
      <c r="N78" s="45">
        <v>1.1052999999999999</v>
      </c>
      <c r="O78" s="45"/>
      <c r="P78" s="46">
        <v>46</v>
      </c>
      <c r="Q78" s="46">
        <v>3.4162100073888979E-3</v>
      </c>
      <c r="R78" s="46">
        <v>-1.5757162100073889</v>
      </c>
    </row>
    <row r="79" spans="1:18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v>0.68100000000000005</v>
      </c>
      <c r="K79" s="13">
        <v>2.82</v>
      </c>
      <c r="L79" s="25">
        <v>2.8849999999999998</v>
      </c>
      <c r="N79" s="45">
        <v>-1</v>
      </c>
      <c r="O79" s="45"/>
      <c r="P79" s="46">
        <v>47</v>
      </c>
      <c r="Q79" s="46">
        <v>0.43247328078024072</v>
      </c>
      <c r="R79" s="46">
        <v>-1.0060732807802406</v>
      </c>
    </row>
    <row r="80" spans="1:18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v>0.73099999999999998</v>
      </c>
      <c r="K80" s="13">
        <v>2.44</v>
      </c>
      <c r="L80" s="25">
        <v>2.5999999999999996</v>
      </c>
      <c r="N80" s="45">
        <v>0.39739999999999998</v>
      </c>
      <c r="O80" s="45"/>
      <c r="P80" s="46">
        <v>48</v>
      </c>
      <c r="Q80" s="46">
        <v>-0.26042822874047378</v>
      </c>
      <c r="R80" s="46">
        <v>-1.2340717712595262</v>
      </c>
    </row>
    <row r="81" spans="1:18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v>0.69699999999999995</v>
      </c>
      <c r="K81" s="13">
        <v>3.51</v>
      </c>
      <c r="L81" s="25">
        <v>3.5750000000000002</v>
      </c>
      <c r="N81" s="45">
        <v>-1.458</v>
      </c>
      <c r="O81" s="45"/>
      <c r="P81" s="46">
        <v>49</v>
      </c>
      <c r="Q81" s="46">
        <v>-9.7765576933255716E-2</v>
      </c>
      <c r="R81" s="50">
        <v>3.6648655769332557</v>
      </c>
    </row>
    <row r="82" spans="1:18">
      <c r="A82" s="51">
        <v>2010</v>
      </c>
      <c r="B82" s="51">
        <v>3</v>
      </c>
      <c r="C82" s="51" t="s">
        <v>184</v>
      </c>
      <c r="D82" s="51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v>0.66900000000000004</v>
      </c>
      <c r="K82" s="13">
        <v>3</v>
      </c>
      <c r="L82" s="25">
        <v>3.0350000000000001</v>
      </c>
      <c r="N82" s="45">
        <v>3.4578000000000002</v>
      </c>
      <c r="O82" s="45"/>
      <c r="P82" s="46">
        <v>50</v>
      </c>
      <c r="Q82" s="46">
        <v>6.5247142809349512E-2</v>
      </c>
      <c r="R82" s="46">
        <v>-0.51974714280934953</v>
      </c>
    </row>
    <row r="83" spans="1:18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v>0.63800000000000001</v>
      </c>
      <c r="K83" s="13">
        <v>2.83</v>
      </c>
      <c r="L83" s="25">
        <v>3.08</v>
      </c>
      <c r="N83" s="45">
        <v>-0.91210000000000002</v>
      </c>
      <c r="O83" s="45"/>
      <c r="P83" s="46">
        <v>51</v>
      </c>
      <c r="Q83" s="46">
        <v>0.18703867781242511</v>
      </c>
      <c r="R83" s="46">
        <v>0.32406132218757489</v>
      </c>
    </row>
    <row r="84" spans="1:18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v>0.67200000000000004</v>
      </c>
      <c r="K84" s="13">
        <v>2.72</v>
      </c>
      <c r="L84" s="25">
        <v>3.3150000000000004</v>
      </c>
      <c r="N84" s="45">
        <v>-0.64959999999999996</v>
      </c>
      <c r="O84" s="45"/>
      <c r="P84" s="46">
        <v>52</v>
      </c>
      <c r="Q84" s="46">
        <v>-0.49332912299476206</v>
      </c>
      <c r="R84" s="46">
        <v>-0.44887087700523798</v>
      </c>
    </row>
    <row r="85" spans="1:18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v>0.70299999999999996</v>
      </c>
      <c r="K85" s="13">
        <v>3.62</v>
      </c>
      <c r="L85" s="25">
        <v>3.6850000000000001</v>
      </c>
      <c r="N85" s="45">
        <v>-1.5403</v>
      </c>
      <c r="O85" s="45"/>
      <c r="P85" s="46">
        <v>53</v>
      </c>
      <c r="Q85" s="46">
        <v>0.61465478020328979</v>
      </c>
      <c r="R85" s="54">
        <v>-0.70745478020328978</v>
      </c>
    </row>
    <row r="86" spans="1:18">
      <c r="A86" s="53">
        <v>2010</v>
      </c>
      <c r="B86" s="53">
        <v>3</v>
      </c>
      <c r="C86" s="53" t="s">
        <v>185</v>
      </c>
      <c r="D86" s="53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v>0.68100000000000005</v>
      </c>
      <c r="K86" s="13">
        <v>3.35</v>
      </c>
      <c r="L86" s="25">
        <v>3.5350000000000001</v>
      </c>
      <c r="N86" s="45">
        <v>0.21970000000000001</v>
      </c>
      <c r="O86" s="45"/>
      <c r="P86" s="46">
        <v>54</v>
      </c>
      <c r="Q86" s="46">
        <v>-0.10610925730278709</v>
      </c>
      <c r="R86" s="46">
        <v>7.4109257302787085E-2</v>
      </c>
    </row>
    <row r="87" spans="1:18">
      <c r="A87" s="53">
        <v>2010</v>
      </c>
      <c r="B87" s="53">
        <v>4</v>
      </c>
      <c r="C87" s="53" t="s">
        <v>185</v>
      </c>
      <c r="D87" s="53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v>0.66900000000000004</v>
      </c>
      <c r="K87" s="13">
        <v>3.18</v>
      </c>
      <c r="L87" s="25">
        <v>3.23</v>
      </c>
      <c r="N87" s="45">
        <v>0.46339999999999998</v>
      </c>
      <c r="O87" s="45"/>
      <c r="P87" s="46">
        <v>55</v>
      </c>
      <c r="Q87" s="46">
        <v>-1.1542541633940235</v>
      </c>
      <c r="R87" s="46">
        <v>0.70485416339402351</v>
      </c>
    </row>
    <row r="88" spans="1:18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v>0.65600000000000003</v>
      </c>
      <c r="K88" s="13">
        <v>2.79</v>
      </c>
      <c r="L88" s="25">
        <v>3.01</v>
      </c>
      <c r="N88" s="45">
        <v>-0.47799999999999998</v>
      </c>
      <c r="O88" s="45"/>
      <c r="P88" s="46">
        <v>56</v>
      </c>
      <c r="Q88" s="46">
        <v>1.1278723005097673</v>
      </c>
      <c r="R88" s="46">
        <v>1.7796276994902329</v>
      </c>
    </row>
    <row r="89" spans="1:18">
      <c r="A89" s="53">
        <v>2009</v>
      </c>
      <c r="B89" s="53">
        <v>2</v>
      </c>
      <c r="C89" s="53" t="s">
        <v>184</v>
      </c>
      <c r="D89" s="53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v>0.70799999999999996</v>
      </c>
      <c r="K89" s="13">
        <v>3.39</v>
      </c>
      <c r="L89" s="25">
        <v>3.51</v>
      </c>
      <c r="N89" s="45">
        <v>0.84089999999999998</v>
      </c>
      <c r="O89" s="45"/>
      <c r="P89" s="46">
        <v>57</v>
      </c>
      <c r="Q89" s="46">
        <v>-0.5141967969536072</v>
      </c>
      <c r="R89" s="46">
        <v>-6.2003203046392841E-2</v>
      </c>
    </row>
    <row r="90" spans="1:18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v>0.69899999999999995</v>
      </c>
      <c r="K90" s="13">
        <v>2.2400000000000002</v>
      </c>
      <c r="L90" s="25">
        <v>2.4350000000000001</v>
      </c>
      <c r="N90" s="45">
        <v>-1.4944999999999999</v>
      </c>
      <c r="O90" s="45"/>
      <c r="P90" s="46">
        <v>58</v>
      </c>
      <c r="Q90" s="46">
        <v>-0.14247833068806059</v>
      </c>
      <c r="R90" s="54">
        <v>-0.25142166931193938</v>
      </c>
    </row>
    <row r="91" spans="1:18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v>0.74099999999999999</v>
      </c>
      <c r="K91" s="13">
        <v>3.47</v>
      </c>
      <c r="L91" s="25">
        <v>3.7549999999999999</v>
      </c>
      <c r="N91" s="45">
        <v>-0.92159999999999997</v>
      </c>
      <c r="O91" s="45"/>
      <c r="P91" s="46">
        <v>59</v>
      </c>
      <c r="Q91" s="46">
        <v>4.4435494378586071E-2</v>
      </c>
      <c r="R91" s="46">
        <v>-0.60183549437858608</v>
      </c>
    </row>
    <row r="92" spans="1:18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v>0.70099999999999996</v>
      </c>
      <c r="K92" s="13">
        <v>3.37</v>
      </c>
      <c r="L92" s="25">
        <v>3.7050000000000001</v>
      </c>
      <c r="N92" s="45">
        <v>3.4165999999999999</v>
      </c>
      <c r="O92" s="45"/>
      <c r="P92" s="46">
        <v>60</v>
      </c>
      <c r="Q92" s="46">
        <v>0.78376866916143761</v>
      </c>
      <c r="R92" s="46">
        <v>-1.1853686691614376</v>
      </c>
    </row>
    <row r="93" spans="1:18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v>0.76100000000000001</v>
      </c>
      <c r="K93" s="13">
        <v>3.75</v>
      </c>
      <c r="L93" s="25">
        <v>3.79</v>
      </c>
      <c r="N93" s="45">
        <v>0.35959999999999998</v>
      </c>
      <c r="O93" s="45"/>
      <c r="P93" s="46">
        <v>61</v>
      </c>
      <c r="Q93" s="46">
        <v>-0.83730820296502184</v>
      </c>
      <c r="R93" s="46">
        <v>0.1532082029650218</v>
      </c>
    </row>
    <row r="94" spans="1:18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v>0.72399999999999998</v>
      </c>
      <c r="K94" s="13">
        <v>4.03</v>
      </c>
      <c r="L94" s="25">
        <v>4.2</v>
      </c>
      <c r="N94" s="45">
        <v>-1.3923000000000001</v>
      </c>
      <c r="O94" s="45"/>
      <c r="P94" s="46">
        <v>62</v>
      </c>
      <c r="Q94" s="46">
        <v>0.77723350673674041</v>
      </c>
      <c r="R94" s="46">
        <v>-1.3088335067367405</v>
      </c>
    </row>
    <row r="95" spans="1:18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v>0.73399999999999999</v>
      </c>
      <c r="K95" s="13">
        <v>3.41</v>
      </c>
      <c r="L95" s="25">
        <v>3.6349999999999998</v>
      </c>
      <c r="N95" s="45">
        <v>-1.3594999999999999</v>
      </c>
      <c r="O95" s="45"/>
      <c r="P95" s="46">
        <v>63</v>
      </c>
      <c r="Q95" s="46">
        <v>0.37813623736421231</v>
      </c>
      <c r="R95" s="50">
        <v>2.3475637626357875</v>
      </c>
    </row>
    <row r="96" spans="1:18">
      <c r="E96" s="11"/>
      <c r="P96" s="46">
        <v>64</v>
      </c>
      <c r="Q96" s="46">
        <v>-1.298272537679054</v>
      </c>
      <c r="R96" s="46">
        <v>0.740172537679054</v>
      </c>
    </row>
    <row r="97" spans="5:18">
      <c r="E97" s="11"/>
      <c r="F97" s="38"/>
      <c r="G97" s="38"/>
      <c r="I97" s="38"/>
      <c r="J97" s="38"/>
      <c r="P97" s="46">
        <v>65</v>
      </c>
      <c r="Q97" s="46">
        <v>0.39006489736270478</v>
      </c>
      <c r="R97" s="54">
        <v>0.57243510263729525</v>
      </c>
    </row>
    <row r="98" spans="5:18">
      <c r="E98" s="11"/>
      <c r="P98" s="46">
        <v>66</v>
      </c>
      <c r="Q98" s="46">
        <v>0.35802647316063396</v>
      </c>
      <c r="R98" s="46">
        <v>-1.934026473160634</v>
      </c>
    </row>
    <row r="99" spans="5:18">
      <c r="E99" s="11"/>
      <c r="P99" s="46">
        <v>67</v>
      </c>
      <c r="Q99" s="46">
        <v>-0.7160293532350801</v>
      </c>
      <c r="R99" s="46">
        <v>7.5329353235080054E-2</v>
      </c>
    </row>
    <row r="100" spans="5:18">
      <c r="E100" s="11"/>
      <c r="P100" s="46">
        <v>68</v>
      </c>
      <c r="Q100" s="46">
        <v>0.44119399693879124</v>
      </c>
      <c r="R100" s="54">
        <v>0.36670600306120871</v>
      </c>
    </row>
    <row r="101" spans="5:18">
      <c r="E101" s="11"/>
      <c r="P101" s="46">
        <v>69</v>
      </c>
      <c r="Q101" s="46">
        <v>-0.5677085350798059</v>
      </c>
      <c r="R101" s="46">
        <v>4.6908535079805858E-2</v>
      </c>
    </row>
    <row r="102" spans="5:18">
      <c r="P102" s="46">
        <v>70</v>
      </c>
      <c r="Q102" s="46">
        <v>-0.46763875769802521</v>
      </c>
      <c r="R102" s="46">
        <v>0.4561387576980252</v>
      </c>
    </row>
    <row r="103" spans="5:18">
      <c r="P103" s="46">
        <v>71</v>
      </c>
      <c r="Q103" s="46">
        <v>-0.2491023378095174</v>
      </c>
      <c r="R103" s="46">
        <v>-0.27579766219048263</v>
      </c>
    </row>
    <row r="104" spans="5:18">
      <c r="P104" s="46">
        <v>72</v>
      </c>
      <c r="Q104" s="46">
        <v>0.15983234604257568</v>
      </c>
      <c r="R104" s="46">
        <v>-0.57753234604257564</v>
      </c>
    </row>
    <row r="105" spans="5:18">
      <c r="P105" s="46">
        <v>73</v>
      </c>
      <c r="Q105" s="46">
        <v>0.46181424348969546</v>
      </c>
      <c r="R105" s="46">
        <v>-0.9675142434896955</v>
      </c>
    </row>
    <row r="106" spans="5:18">
      <c r="P106" s="46">
        <v>74</v>
      </c>
      <c r="Q106" s="46">
        <v>-4.5274910512900668E-2</v>
      </c>
      <c r="R106" s="54">
        <v>1.9043749105129006</v>
      </c>
    </row>
    <row r="107" spans="5:18">
      <c r="P107" s="46">
        <v>75</v>
      </c>
      <c r="Q107" s="46">
        <v>-0.19396888043863125</v>
      </c>
      <c r="R107" s="46">
        <v>-0.34213111956136877</v>
      </c>
    </row>
    <row r="108" spans="5:18">
      <c r="P108" s="46">
        <v>76</v>
      </c>
      <c r="Q108" s="46">
        <v>0.32304428026002441</v>
      </c>
      <c r="R108" s="46">
        <v>-0.37284428026002442</v>
      </c>
    </row>
    <row r="109" spans="5:18">
      <c r="P109" s="46">
        <v>77</v>
      </c>
      <c r="Q109" s="46">
        <v>1.4686962472784391</v>
      </c>
      <c r="R109" s="54">
        <v>-0.36339624727843911</v>
      </c>
    </row>
    <row r="110" spans="5:18">
      <c r="P110" s="46">
        <v>78</v>
      </c>
      <c r="Q110" s="46">
        <v>-0.57343645814715316</v>
      </c>
      <c r="R110" s="46">
        <v>-0.42656354185284684</v>
      </c>
    </row>
    <row r="111" spans="5:18">
      <c r="P111" s="46">
        <v>79</v>
      </c>
      <c r="Q111" s="46">
        <v>-0.72728602429974742</v>
      </c>
      <c r="R111" s="46">
        <v>1.1246860242997474</v>
      </c>
    </row>
    <row r="112" spans="5:18">
      <c r="P112" s="46">
        <v>80</v>
      </c>
      <c r="Q112" s="46">
        <v>-0.3938389512076288</v>
      </c>
      <c r="R112" s="46">
        <v>-1.0641610487923712</v>
      </c>
    </row>
    <row r="113" spans="16:18">
      <c r="P113" s="46">
        <v>81</v>
      </c>
      <c r="Q113" s="46">
        <v>-0.11262174693610394</v>
      </c>
      <c r="R113" s="50">
        <v>3.5704217469361041</v>
      </c>
    </row>
    <row r="114" spans="16:18">
      <c r="P114" s="46">
        <v>82</v>
      </c>
      <c r="Q114" s="46">
        <v>-1.1254269029000952E-2</v>
      </c>
      <c r="R114" s="46">
        <v>-0.90084573097099907</v>
      </c>
    </row>
    <row r="115" spans="16:18">
      <c r="P115" s="46">
        <v>83</v>
      </c>
      <c r="Q115" s="46">
        <v>0.52119367962334717</v>
      </c>
      <c r="R115" s="46">
        <v>-1.1707936796233471</v>
      </c>
    </row>
    <row r="116" spans="16:18">
      <c r="P116" s="46">
        <v>84</v>
      </c>
      <c r="Q116" s="46">
        <v>-0.33260603155960489</v>
      </c>
      <c r="R116" s="46">
        <v>-1.2076939684403951</v>
      </c>
    </row>
    <row r="117" spans="16:18">
      <c r="P117" s="46">
        <v>85</v>
      </c>
      <c r="Q117" s="46">
        <v>-3.704481529120951E-2</v>
      </c>
      <c r="R117" s="54">
        <v>0.25674481529120952</v>
      </c>
    </row>
    <row r="118" spans="16:18">
      <c r="P118" s="46">
        <v>86</v>
      </c>
      <c r="Q118" s="46">
        <v>-0.4773403995002452</v>
      </c>
      <c r="R118" s="54">
        <v>0.94074039950024524</v>
      </c>
    </row>
    <row r="119" spans="16:18">
      <c r="P119" s="46">
        <v>87</v>
      </c>
      <c r="Q119" s="46">
        <v>1.147121315860697</v>
      </c>
      <c r="R119" s="46">
        <v>-1.625121315860697</v>
      </c>
    </row>
    <row r="120" spans="16:18">
      <c r="P120" s="46">
        <v>88</v>
      </c>
      <c r="Q120" s="46">
        <v>-2.8222798918301706E-2</v>
      </c>
      <c r="R120" s="54">
        <v>0.86912279891830169</v>
      </c>
    </row>
    <row r="121" spans="16:18">
      <c r="P121" s="46">
        <v>89</v>
      </c>
      <c r="Q121" s="46">
        <v>-0.29763316221020775</v>
      </c>
      <c r="R121" s="46">
        <v>-1.1968668377897922</v>
      </c>
    </row>
    <row r="122" spans="16:18">
      <c r="P122" s="46">
        <v>90</v>
      </c>
      <c r="Q122" s="46">
        <v>-0.33782194333274695</v>
      </c>
      <c r="R122" s="46">
        <v>-0.58377805666725302</v>
      </c>
    </row>
    <row r="123" spans="16:18">
      <c r="P123" s="46">
        <v>91</v>
      </c>
      <c r="Q123" s="46">
        <v>1.9946787002454833</v>
      </c>
      <c r="R123" s="46">
        <v>1.4219212997545165</v>
      </c>
    </row>
    <row r="124" spans="16:18">
      <c r="P124" s="46">
        <v>92</v>
      </c>
      <c r="Q124" s="46">
        <v>0.29874466552014933</v>
      </c>
      <c r="R124" s="46">
        <v>6.0855334479850642E-2</v>
      </c>
    </row>
    <row r="125" spans="16:18">
      <c r="P125" s="46">
        <v>93</v>
      </c>
      <c r="Q125" s="46">
        <v>-0.47818387105145899</v>
      </c>
      <c r="R125" s="46">
        <v>-0.91411612894854111</v>
      </c>
    </row>
    <row r="126" spans="16:18" ht="17" thickBot="1">
      <c r="P126" s="47">
        <v>94</v>
      </c>
      <c r="Q126" s="47">
        <v>-0.71659018293965282</v>
      </c>
      <c r="R126" s="47">
        <v>-0.64290981706034711</v>
      </c>
    </row>
  </sheetData>
  <autoFilter ref="A1:K95" xr:uid="{EDDD89CF-01B3-E54C-8168-6BF3959EB32E}">
    <sortState xmlns:xlrd2="http://schemas.microsoft.com/office/spreadsheetml/2017/richdata2" ref="A2:K95">
      <sortCondition descending="1" ref="A1:A9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BEF1-B574-8940-A044-59419AB9EC1D}">
  <dimension ref="A1:Y126"/>
  <sheetViews>
    <sheetView topLeftCell="A5" zoomScaleNormal="100" workbookViewId="0">
      <selection activeCell="U21" sqref="U21"/>
    </sheetView>
  </sheetViews>
  <sheetFormatPr baseColWidth="10" defaultRowHeight="16"/>
  <cols>
    <col min="1" max="3" width="6.83203125" style="24" customWidth="1"/>
    <col min="4" max="4" width="10.83203125" style="24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1" width="10.83203125" style="13" customWidth="1"/>
    <col min="12" max="12" width="10.83203125" style="25" customWidth="1"/>
    <col min="13" max="13" width="10.83203125" style="25"/>
    <col min="15" max="17" width="10.83203125" style="25" customWidth="1"/>
  </cols>
  <sheetData>
    <row r="1" spans="1:22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270</v>
      </c>
      <c r="K1" s="36" t="s">
        <v>296</v>
      </c>
      <c r="L1" s="36" t="s">
        <v>300</v>
      </c>
      <c r="M1" s="36" t="s">
        <v>306</v>
      </c>
      <c r="O1" s="44" t="s">
        <v>268</v>
      </c>
      <c r="P1" s="52"/>
      <c r="Q1"/>
    </row>
    <row r="2" spans="1:22">
      <c r="A2" s="24">
        <v>2018</v>
      </c>
      <c r="B2" s="24">
        <v>1</v>
      </c>
      <c r="C2" s="24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v>0.68400000000000005</v>
      </c>
      <c r="K2" s="13">
        <v>2.57</v>
      </c>
      <c r="L2" s="25">
        <v>3.0350000000000001</v>
      </c>
      <c r="M2" s="13">
        <v>0.36</v>
      </c>
      <c r="O2" s="45">
        <v>0.5101</v>
      </c>
      <c r="P2" s="45"/>
      <c r="Q2" t="s">
        <v>272</v>
      </c>
    </row>
    <row r="3" spans="1:22" ht="17" thickBot="1">
      <c r="A3" s="24">
        <v>2018</v>
      </c>
      <c r="B3" s="24">
        <v>2</v>
      </c>
      <c r="C3" s="24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v>0.69</v>
      </c>
      <c r="K3" s="13">
        <v>2.62</v>
      </c>
      <c r="L3" s="25">
        <v>2.6749999999999998</v>
      </c>
      <c r="M3" s="13">
        <v>0.26</v>
      </c>
      <c r="O3" s="45">
        <v>1.9300000000000001E-2</v>
      </c>
      <c r="P3" s="45"/>
      <c r="Q3"/>
    </row>
    <row r="4" spans="1:22">
      <c r="A4" s="24">
        <v>2018</v>
      </c>
      <c r="B4" s="24">
        <v>3</v>
      </c>
      <c r="C4" s="24" t="s">
        <v>184</v>
      </c>
      <c r="D4" s="24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v>0.70799999999999996</v>
      </c>
      <c r="K4" s="13">
        <v>2.83</v>
      </c>
      <c r="L4" s="25">
        <v>2.84</v>
      </c>
      <c r="M4" s="13">
        <v>0.22</v>
      </c>
      <c r="O4" s="45">
        <v>-1</v>
      </c>
      <c r="P4" s="45"/>
      <c r="Q4" s="49" t="s">
        <v>273</v>
      </c>
      <c r="R4" s="49"/>
    </row>
    <row r="5" spans="1:22">
      <c r="A5" s="24">
        <v>2018</v>
      </c>
      <c r="B5" s="24">
        <v>4</v>
      </c>
      <c r="C5" s="24" t="s">
        <v>184</v>
      </c>
      <c r="D5" s="24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v>0.65800000000000003</v>
      </c>
      <c r="K5" s="13">
        <v>3.32</v>
      </c>
      <c r="L5" s="25">
        <v>3.38</v>
      </c>
      <c r="M5" s="13">
        <v>0.21</v>
      </c>
      <c r="O5" s="45">
        <v>-0.53680000000000005</v>
      </c>
      <c r="P5" s="45"/>
      <c r="Q5" s="46" t="s">
        <v>274</v>
      </c>
      <c r="R5" s="46">
        <v>0.48780686723203126</v>
      </c>
    </row>
    <row r="6" spans="1:22">
      <c r="A6" s="24">
        <v>2018</v>
      </c>
      <c r="B6" s="24">
        <v>5</v>
      </c>
      <c r="C6" s="24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v>0.74099999999999999</v>
      </c>
      <c r="K6" s="13">
        <v>2.85</v>
      </c>
      <c r="L6" s="25">
        <v>3.31</v>
      </c>
      <c r="M6" s="13">
        <v>0.32</v>
      </c>
      <c r="O6" s="45">
        <v>4.4699999999999997E-2</v>
      </c>
      <c r="P6" s="45"/>
      <c r="Q6" s="46" t="s">
        <v>275</v>
      </c>
      <c r="R6" s="46">
        <v>0.2379555397187286</v>
      </c>
    </row>
    <row r="7" spans="1:22">
      <c r="A7" s="51">
        <v>2018</v>
      </c>
      <c r="B7" s="51">
        <v>1</v>
      </c>
      <c r="C7" s="51" t="s">
        <v>185</v>
      </c>
      <c r="D7" s="51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v>0.7</v>
      </c>
      <c r="K7" s="13">
        <v>2.11</v>
      </c>
      <c r="L7" s="25">
        <v>2.8449999999999998</v>
      </c>
      <c r="M7" s="13">
        <v>0.32</v>
      </c>
      <c r="O7" s="45">
        <v>4.0298999999999996</v>
      </c>
      <c r="P7" s="45"/>
      <c r="Q7" s="46" t="s">
        <v>276</v>
      </c>
      <c r="R7" s="46">
        <v>0.16623370816284422</v>
      </c>
    </row>
    <row r="8" spans="1:22">
      <c r="A8" s="24">
        <v>2018</v>
      </c>
      <c r="B8" s="24">
        <v>2</v>
      </c>
      <c r="C8" s="24" t="s">
        <v>185</v>
      </c>
      <c r="D8" s="24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v>0.63</v>
      </c>
      <c r="K8" s="13">
        <v>2.52</v>
      </c>
      <c r="L8" s="25">
        <v>2.7</v>
      </c>
      <c r="M8" s="13">
        <v>0.28999999999999998</v>
      </c>
      <c r="O8" s="45">
        <v>-0.1283</v>
      </c>
      <c r="P8" s="45"/>
      <c r="Q8" s="46" t="s">
        <v>277</v>
      </c>
      <c r="R8" s="46">
        <v>1.1879864061871248</v>
      </c>
    </row>
    <row r="9" spans="1:22" ht="17" thickBot="1">
      <c r="A9" s="24">
        <v>2018</v>
      </c>
      <c r="B9" s="24">
        <v>3</v>
      </c>
      <c r="C9" s="24" t="s">
        <v>185</v>
      </c>
      <c r="D9" s="24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v>0.77200000000000002</v>
      </c>
      <c r="K9" s="13">
        <v>2.89</v>
      </c>
      <c r="L9" s="25">
        <v>2.9550000000000001</v>
      </c>
      <c r="M9" s="13">
        <v>0.28000000000000003</v>
      </c>
      <c r="O9" s="45">
        <v>-1.3853</v>
      </c>
      <c r="P9" s="45"/>
      <c r="Q9" s="47" t="s">
        <v>278</v>
      </c>
      <c r="R9" s="47">
        <v>94</v>
      </c>
    </row>
    <row r="10" spans="1:22">
      <c r="A10" s="24">
        <v>2018</v>
      </c>
      <c r="B10" s="24">
        <v>4</v>
      </c>
      <c r="C10" s="24" t="s">
        <v>185</v>
      </c>
      <c r="D10" s="24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v>0.66300000000000003</v>
      </c>
      <c r="K10" s="13">
        <v>2.69</v>
      </c>
      <c r="L10" s="25">
        <v>3.04</v>
      </c>
      <c r="M10" s="13">
        <v>0.26</v>
      </c>
      <c r="O10" s="45">
        <v>-0.48920000000000002</v>
      </c>
      <c r="P10" s="45"/>
      <c r="Q10"/>
    </row>
    <row r="11" spans="1:22" ht="17" thickBot="1">
      <c r="A11" s="24">
        <v>2018</v>
      </c>
      <c r="B11" s="24">
        <v>5</v>
      </c>
      <c r="C11" s="24" t="s">
        <v>185</v>
      </c>
      <c r="D11" s="24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v>0.65800000000000003</v>
      </c>
      <c r="K11" s="13">
        <v>3.33</v>
      </c>
      <c r="L11" s="25">
        <v>3.46</v>
      </c>
      <c r="M11" s="13">
        <v>0.32</v>
      </c>
      <c r="O11" s="45">
        <v>-0.48449999999999999</v>
      </c>
      <c r="P11" s="45"/>
      <c r="Q11" t="s">
        <v>279</v>
      </c>
    </row>
    <row r="12" spans="1:22">
      <c r="A12" s="24">
        <v>2017</v>
      </c>
      <c r="B12" s="24">
        <v>1</v>
      </c>
      <c r="C12" s="24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v>0.66</v>
      </c>
      <c r="K12" s="13">
        <v>2.31</v>
      </c>
      <c r="L12" s="25">
        <v>2.8149999999999999</v>
      </c>
      <c r="M12" s="13">
        <v>0.28999999999999998</v>
      </c>
      <c r="O12" s="45">
        <v>2.4718</v>
      </c>
      <c r="P12" s="45"/>
      <c r="Q12" s="48"/>
      <c r="R12" s="48" t="s">
        <v>284</v>
      </c>
      <c r="S12" s="48" t="s">
        <v>285</v>
      </c>
      <c r="T12" s="48" t="s">
        <v>286</v>
      </c>
      <c r="U12" s="48" t="s">
        <v>287</v>
      </c>
      <c r="V12" s="48" t="s">
        <v>288</v>
      </c>
    </row>
    <row r="13" spans="1:22">
      <c r="A13" s="24">
        <v>2017</v>
      </c>
      <c r="B13" s="24">
        <v>2</v>
      </c>
      <c r="C13" s="24" t="s">
        <v>184</v>
      </c>
      <c r="D13" s="24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v>0.73699999999999999</v>
      </c>
      <c r="K13" s="13">
        <v>2.5099999999999998</v>
      </c>
      <c r="L13" s="25">
        <v>2.5149999999999997</v>
      </c>
      <c r="M13" s="13">
        <v>0.24</v>
      </c>
      <c r="O13" s="45">
        <v>-1.0958000000000001</v>
      </c>
      <c r="P13" s="45"/>
      <c r="Q13" s="46" t="s">
        <v>280</v>
      </c>
      <c r="R13" s="46">
        <v>8</v>
      </c>
      <c r="S13" s="46">
        <v>37.459103350315559</v>
      </c>
      <c r="T13" s="46">
        <v>4.6823879187894448</v>
      </c>
      <c r="U13" s="46">
        <v>3.3177560382478228</v>
      </c>
      <c r="V13" s="46">
        <v>2.3931186068427879E-3</v>
      </c>
    </row>
    <row r="14" spans="1:22">
      <c r="A14" s="24">
        <v>2017</v>
      </c>
      <c r="B14" s="24">
        <v>3</v>
      </c>
      <c r="C14" s="24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v>0.68799999999999994</v>
      </c>
      <c r="K14" s="13">
        <v>3.03</v>
      </c>
      <c r="L14" s="25">
        <v>3.28</v>
      </c>
      <c r="M14" s="13">
        <v>0.22</v>
      </c>
      <c r="O14" s="45">
        <v>-1.3765000000000001</v>
      </c>
      <c r="P14" s="45"/>
      <c r="Q14" s="46" t="s">
        <v>281</v>
      </c>
      <c r="R14" s="46">
        <v>85</v>
      </c>
      <c r="S14" s="46">
        <v>119.96149460925903</v>
      </c>
      <c r="T14" s="46">
        <v>1.4113117012854004</v>
      </c>
      <c r="U14" s="46"/>
      <c r="V14" s="46"/>
    </row>
    <row r="15" spans="1:22" ht="17" thickBot="1">
      <c r="A15" s="24">
        <v>2017</v>
      </c>
      <c r="B15" s="24">
        <v>4</v>
      </c>
      <c r="C15" s="24" t="s">
        <v>184</v>
      </c>
      <c r="D15" s="24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v>0.69499999999999995</v>
      </c>
      <c r="K15" s="13">
        <v>2.89</v>
      </c>
      <c r="L15" s="25">
        <v>3.0449999999999999</v>
      </c>
      <c r="M15" s="13">
        <v>0.32</v>
      </c>
      <c r="O15" s="45">
        <v>-0.40699999999999997</v>
      </c>
      <c r="P15" s="45"/>
      <c r="Q15" s="47" t="s">
        <v>282</v>
      </c>
      <c r="R15" s="47">
        <v>93</v>
      </c>
      <c r="S15" s="47">
        <v>157.42059795957459</v>
      </c>
      <c r="T15" s="47"/>
      <c r="U15" s="47"/>
      <c r="V15" s="47"/>
    </row>
    <row r="16" spans="1:22" ht="17" thickBot="1">
      <c r="A16" s="24">
        <v>2017</v>
      </c>
      <c r="B16" s="24">
        <v>5</v>
      </c>
      <c r="C16" s="24" t="s">
        <v>184</v>
      </c>
      <c r="D16" s="24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v>0.72699999999999998</v>
      </c>
      <c r="K16" s="13">
        <v>3.67</v>
      </c>
      <c r="L16" s="25">
        <v>3.8849999999999998</v>
      </c>
      <c r="M16" s="13">
        <v>0.28999999999999998</v>
      </c>
      <c r="O16" s="45">
        <v>-0.4713</v>
      </c>
      <c r="P16" s="45"/>
      <c r="Q16"/>
    </row>
    <row r="17" spans="1:25">
      <c r="A17" s="24">
        <v>2017</v>
      </c>
      <c r="B17" s="24">
        <v>1</v>
      </c>
      <c r="C17" s="24" t="s">
        <v>185</v>
      </c>
      <c r="D17" s="24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v>0.63400000000000001</v>
      </c>
      <c r="K17" s="13">
        <v>2.25</v>
      </c>
      <c r="L17" s="25">
        <v>2.6799999999999997</v>
      </c>
      <c r="M17" s="13">
        <v>0.43</v>
      </c>
      <c r="O17" s="45">
        <v>-0.14030000000000001</v>
      </c>
      <c r="P17" s="45"/>
      <c r="Q17" s="48"/>
      <c r="R17" s="48" t="s">
        <v>289</v>
      </c>
      <c r="S17" s="48" t="s">
        <v>277</v>
      </c>
      <c r="T17" s="48" t="s">
        <v>290</v>
      </c>
      <c r="U17" s="48" t="s">
        <v>291</v>
      </c>
      <c r="V17" s="48" t="s">
        <v>292</v>
      </c>
      <c r="W17" s="48" t="s">
        <v>293</v>
      </c>
      <c r="X17" s="48" t="s">
        <v>294</v>
      </c>
      <c r="Y17" s="48" t="s">
        <v>295</v>
      </c>
    </row>
    <row r="18" spans="1:25">
      <c r="A18" s="24">
        <v>2017</v>
      </c>
      <c r="B18" s="24">
        <v>2</v>
      </c>
      <c r="C18" s="24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v>0.71899999999999997</v>
      </c>
      <c r="K18" s="13">
        <v>2.9</v>
      </c>
      <c r="L18" s="25">
        <v>2.95</v>
      </c>
      <c r="M18" s="13">
        <v>0.12</v>
      </c>
      <c r="O18" s="45">
        <v>1.5681</v>
      </c>
      <c r="P18" s="45"/>
      <c r="Q18" s="46" t="s">
        <v>283</v>
      </c>
      <c r="R18" s="46">
        <v>-3.2547208092668822</v>
      </c>
      <c r="S18" s="46">
        <v>3.811759887857006</v>
      </c>
      <c r="T18" s="46">
        <v>-0.85386301997545433</v>
      </c>
      <c r="U18" s="46">
        <v>0.39558087347531912</v>
      </c>
      <c r="V18" s="46">
        <v>-10.833520665301954</v>
      </c>
      <c r="W18" s="46">
        <v>4.3240790467681904</v>
      </c>
      <c r="X18" s="46">
        <v>-10.833520665301954</v>
      </c>
      <c r="Y18" s="46">
        <v>4.3240790467681904</v>
      </c>
    </row>
    <row r="19" spans="1:25">
      <c r="A19" s="24">
        <v>2017</v>
      </c>
      <c r="B19" s="24">
        <v>3</v>
      </c>
      <c r="C19" s="24" t="s">
        <v>185</v>
      </c>
      <c r="D19" s="24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v>0.65700000000000003</v>
      </c>
      <c r="K19" s="13">
        <v>2.9</v>
      </c>
      <c r="L19" s="25">
        <v>3.11</v>
      </c>
      <c r="M19" s="13">
        <v>0.39</v>
      </c>
      <c r="O19" s="45">
        <v>-0.91820000000000002</v>
      </c>
      <c r="P19" s="45"/>
      <c r="Q19" s="46" t="s">
        <v>143</v>
      </c>
      <c r="R19" s="46">
        <v>0.3784164584849532</v>
      </c>
      <c r="S19" s="46">
        <v>0.26489166128050018</v>
      </c>
      <c r="T19" s="46">
        <v>1.4285706717065694</v>
      </c>
      <c r="U19" s="46">
        <v>0.15679210398452448</v>
      </c>
      <c r="V19" s="46">
        <v>-0.14825913059739282</v>
      </c>
      <c r="W19" s="46">
        <v>0.90509204756729922</v>
      </c>
      <c r="X19" s="46">
        <v>-0.14825913059739282</v>
      </c>
      <c r="Y19" s="46">
        <v>0.90509204756729922</v>
      </c>
    </row>
    <row r="20" spans="1:25">
      <c r="A20" s="24">
        <v>2017</v>
      </c>
      <c r="B20" s="24">
        <v>4</v>
      </c>
      <c r="C20" s="24" t="s">
        <v>185</v>
      </c>
      <c r="D20" s="24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v>0.621</v>
      </c>
      <c r="K20" s="13">
        <v>2.98</v>
      </c>
      <c r="L20" s="25">
        <v>3.335</v>
      </c>
      <c r="M20" s="13">
        <v>0.28999999999999998</v>
      </c>
      <c r="O20" s="45">
        <v>0.76870000000000005</v>
      </c>
      <c r="P20" s="45"/>
      <c r="Q20" s="46" t="s">
        <v>183</v>
      </c>
      <c r="R20" s="46">
        <v>7.9347621374858929E-2</v>
      </c>
      <c r="S20" s="46">
        <v>0.11316666152868765</v>
      </c>
      <c r="T20" s="46">
        <v>0.70115721629505146</v>
      </c>
      <c r="U20" s="46">
        <v>0.48512006364479288</v>
      </c>
      <c r="V20" s="46">
        <v>-0.14565801993896826</v>
      </c>
      <c r="W20" s="46">
        <v>0.30435326268868612</v>
      </c>
      <c r="X20" s="46">
        <v>-0.14565801993896826</v>
      </c>
      <c r="Y20" s="46">
        <v>0.30435326268868612</v>
      </c>
    </row>
    <row r="21" spans="1:25">
      <c r="A21" s="24">
        <v>2017</v>
      </c>
      <c r="B21" s="24">
        <v>5</v>
      </c>
      <c r="C21" s="24" t="s">
        <v>185</v>
      </c>
      <c r="D21" s="24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v>0.752</v>
      </c>
      <c r="K21" s="13">
        <v>3.28</v>
      </c>
      <c r="L21" s="25">
        <v>3.8899999999999997</v>
      </c>
      <c r="M21" s="13">
        <v>0.28000000000000003</v>
      </c>
      <c r="O21" s="45">
        <v>-0.51759999999999995</v>
      </c>
      <c r="P21" s="45"/>
      <c r="Q21" s="46" t="s">
        <v>218</v>
      </c>
      <c r="R21" s="46">
        <v>24.93104170717282</v>
      </c>
      <c r="S21" s="46">
        <v>7.0046570656132667</v>
      </c>
      <c r="T21" s="46">
        <v>3.5592094621680204</v>
      </c>
      <c r="U21" s="46">
        <v>6.1172515183012012E-4</v>
      </c>
      <c r="V21" s="46">
        <v>11.003906860730371</v>
      </c>
      <c r="W21" s="46">
        <v>38.858176553615266</v>
      </c>
      <c r="X21" s="46">
        <v>11.003906860730371</v>
      </c>
      <c r="Y21" s="46">
        <v>38.858176553615266</v>
      </c>
    </row>
    <row r="22" spans="1:25">
      <c r="A22" s="51">
        <v>2016</v>
      </c>
      <c r="B22" s="51">
        <v>1</v>
      </c>
      <c r="C22" s="51" t="s">
        <v>184</v>
      </c>
      <c r="D22" s="51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v>0.64300000000000002</v>
      </c>
      <c r="K22" s="13">
        <v>2.13</v>
      </c>
      <c r="L22" s="25">
        <v>2.2850000000000001</v>
      </c>
      <c r="M22" s="13">
        <v>0.22</v>
      </c>
      <c r="O22" s="45">
        <v>2.2656000000000001</v>
      </c>
      <c r="P22" s="45"/>
      <c r="Q22" s="46" t="s">
        <v>217</v>
      </c>
      <c r="R22" s="46">
        <v>-5.6755033183820053E-2</v>
      </c>
      <c r="S22" s="46">
        <v>0.14964116286500431</v>
      </c>
      <c r="T22" s="46">
        <v>-0.37927420568777881</v>
      </c>
      <c r="U22" s="46">
        <v>0.70543009781830412</v>
      </c>
      <c r="V22" s="46">
        <v>-0.35428175494588088</v>
      </c>
      <c r="W22" s="46">
        <v>0.24077168857824074</v>
      </c>
      <c r="X22" s="46">
        <v>-0.35428175494588088</v>
      </c>
      <c r="Y22" s="46">
        <v>0.24077168857824074</v>
      </c>
    </row>
    <row r="23" spans="1:25">
      <c r="A23" s="24">
        <v>2016</v>
      </c>
      <c r="B23" s="24">
        <v>2</v>
      </c>
      <c r="C23" s="24" t="s">
        <v>184</v>
      </c>
      <c r="D23" s="24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v>0.67300000000000004</v>
      </c>
      <c r="K23" s="13">
        <v>2.83</v>
      </c>
      <c r="L23" s="25">
        <v>2.895</v>
      </c>
      <c r="M23" s="13">
        <v>0.24</v>
      </c>
      <c r="O23" s="45">
        <v>-0.55740000000000001</v>
      </c>
      <c r="P23" s="45"/>
      <c r="Q23" s="46" t="s">
        <v>270</v>
      </c>
      <c r="R23" s="46">
        <v>-7.191945750446167</v>
      </c>
      <c r="S23" s="46">
        <v>4.0099137041777659</v>
      </c>
      <c r="T23" s="46">
        <v>-1.7935412781958802</v>
      </c>
      <c r="U23" s="46">
        <v>7.6442814771035539E-2</v>
      </c>
      <c r="V23" s="46">
        <v>-15.164728480215942</v>
      </c>
      <c r="W23" s="46">
        <v>0.78083697932360874</v>
      </c>
      <c r="X23" s="46">
        <v>-15.164728480215942</v>
      </c>
      <c r="Y23" s="46">
        <v>0.78083697932360874</v>
      </c>
    </row>
    <row r="24" spans="1:25">
      <c r="A24" s="24">
        <v>2016</v>
      </c>
      <c r="B24" s="24">
        <v>3</v>
      </c>
      <c r="C24" s="24" t="s">
        <v>184</v>
      </c>
      <c r="D24" s="24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v>0.65200000000000002</v>
      </c>
      <c r="K24" s="13">
        <v>1.69</v>
      </c>
      <c r="L24" s="25">
        <v>2.54</v>
      </c>
      <c r="M24" s="13">
        <v>0.28999999999999998</v>
      </c>
      <c r="O24" s="45">
        <v>-0.30709999999999998</v>
      </c>
      <c r="P24" s="45"/>
      <c r="Q24" s="46" t="s">
        <v>296</v>
      </c>
      <c r="R24" s="46">
        <v>-1.8014010809105685</v>
      </c>
      <c r="S24" s="46">
        <v>0.60088283126605413</v>
      </c>
      <c r="T24" s="46">
        <v>-2.9979240330682013</v>
      </c>
      <c r="U24" s="46">
        <v>3.5636782023771127E-3</v>
      </c>
      <c r="V24" s="46">
        <v>-2.9961171304709167</v>
      </c>
      <c r="W24" s="46">
        <v>-0.60668503135022056</v>
      </c>
      <c r="X24" s="46">
        <v>-2.9961171304709167</v>
      </c>
      <c r="Y24" s="46">
        <v>-0.60668503135022056</v>
      </c>
    </row>
    <row r="25" spans="1:25">
      <c r="A25" s="24">
        <v>2016</v>
      </c>
      <c r="B25" s="24">
        <v>4</v>
      </c>
      <c r="C25" s="24" t="s">
        <v>184</v>
      </c>
      <c r="D25" s="24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v>0.68</v>
      </c>
      <c r="K25" s="13">
        <v>2.6</v>
      </c>
      <c r="L25" s="25">
        <v>2.8200000000000003</v>
      </c>
      <c r="M25" s="13">
        <v>0.25</v>
      </c>
      <c r="O25" s="45">
        <v>-0.51160000000000005</v>
      </c>
      <c r="P25" s="45"/>
      <c r="Q25" s="46" t="s">
        <v>300</v>
      </c>
      <c r="R25" s="46">
        <v>1.663370107393495</v>
      </c>
      <c r="S25" s="46">
        <v>0.71580779477247258</v>
      </c>
      <c r="T25" s="46">
        <v>2.3237664070453654</v>
      </c>
      <c r="U25" s="46">
        <v>2.2525175684020474E-2</v>
      </c>
      <c r="V25" s="46">
        <v>0.24015244112534395</v>
      </c>
      <c r="W25" s="46">
        <v>3.0865877736616461</v>
      </c>
      <c r="X25" s="46">
        <v>0.24015244112534395</v>
      </c>
      <c r="Y25" s="46">
        <v>3.0865877736616461</v>
      </c>
    </row>
    <row r="26" spans="1:25" ht="17" thickBot="1">
      <c r="A26" s="24">
        <v>2016</v>
      </c>
      <c r="B26" s="24">
        <v>5</v>
      </c>
      <c r="C26" s="24" t="s">
        <v>184</v>
      </c>
      <c r="D26" s="24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v>0.68500000000000005</v>
      </c>
      <c r="K26" s="13">
        <v>2.74</v>
      </c>
      <c r="L26" s="25">
        <v>2.7650000000000001</v>
      </c>
      <c r="M26" s="13">
        <v>0.33</v>
      </c>
      <c r="O26" s="45">
        <v>-0.43109999999999998</v>
      </c>
      <c r="P26" s="45"/>
      <c r="Q26" s="47" t="s">
        <v>306</v>
      </c>
      <c r="R26" s="47">
        <v>-1.3368319943967721</v>
      </c>
      <c r="S26" s="47">
        <v>1.9773214559585255</v>
      </c>
      <c r="T26" s="47">
        <v>-0.67608227805768184</v>
      </c>
      <c r="U26" s="47">
        <v>0.50082384619227405</v>
      </c>
      <c r="V26" s="47">
        <v>-5.2682767880452497</v>
      </c>
      <c r="W26" s="47">
        <v>2.5946127992517054</v>
      </c>
      <c r="X26" s="47">
        <v>-5.2682767880452497</v>
      </c>
      <c r="Y26" s="47">
        <v>2.5946127992517054</v>
      </c>
    </row>
    <row r="27" spans="1:25">
      <c r="A27" s="24">
        <v>2016</v>
      </c>
      <c r="B27" s="24">
        <v>1</v>
      </c>
      <c r="C27" s="24" t="s">
        <v>185</v>
      </c>
      <c r="D27" s="24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v>0.747</v>
      </c>
      <c r="K27" s="13">
        <v>3.32</v>
      </c>
      <c r="L27" s="25">
        <v>3.3650000000000002</v>
      </c>
      <c r="M27" s="13">
        <v>0.28999999999999998</v>
      </c>
      <c r="O27" s="45">
        <v>-1.5463</v>
      </c>
      <c r="P27" s="45"/>
      <c r="Q27"/>
    </row>
    <row r="28" spans="1:25">
      <c r="A28" s="24">
        <v>2016</v>
      </c>
      <c r="B28" s="24">
        <v>2</v>
      </c>
      <c r="C28" s="24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v>0.68500000000000005</v>
      </c>
      <c r="K28" s="13">
        <v>3.14</v>
      </c>
      <c r="L28" s="25">
        <v>3.23</v>
      </c>
      <c r="M28" s="13">
        <v>0.39</v>
      </c>
      <c r="O28" s="45">
        <v>0.62150000000000005</v>
      </c>
      <c r="P28" s="45"/>
      <c r="Q28"/>
    </row>
    <row r="29" spans="1:25">
      <c r="A29" s="24">
        <v>2016</v>
      </c>
      <c r="B29" s="24">
        <v>3</v>
      </c>
      <c r="C29" s="24" t="s">
        <v>185</v>
      </c>
      <c r="D29" s="24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v>0.68100000000000005</v>
      </c>
      <c r="K29" s="13">
        <v>3.15</v>
      </c>
      <c r="L29" s="25">
        <v>3.24</v>
      </c>
      <c r="M29" s="13">
        <v>0.36</v>
      </c>
      <c r="O29" s="45">
        <v>-1.5202</v>
      </c>
      <c r="P29" s="45"/>
      <c r="Q29"/>
    </row>
    <row r="30" spans="1:25">
      <c r="A30" s="24">
        <v>2016</v>
      </c>
      <c r="B30" s="24">
        <v>4</v>
      </c>
      <c r="C30" s="24" t="s">
        <v>185</v>
      </c>
      <c r="D30" s="24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v>0.73399999999999999</v>
      </c>
      <c r="K30" s="13">
        <v>3</v>
      </c>
      <c r="L30" s="25">
        <v>3.09</v>
      </c>
      <c r="M30" s="13">
        <v>0.19</v>
      </c>
      <c r="O30" s="45">
        <v>0.42659999999999998</v>
      </c>
      <c r="P30" s="45"/>
      <c r="Q30" t="s">
        <v>302</v>
      </c>
    </row>
    <row r="31" spans="1:25" ht="17" thickBot="1">
      <c r="A31" s="24">
        <v>2016</v>
      </c>
      <c r="B31" s="24">
        <v>5</v>
      </c>
      <c r="C31" s="24" t="s">
        <v>185</v>
      </c>
      <c r="D31" s="24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v>0.70099999999999996</v>
      </c>
      <c r="K31" s="13">
        <v>3.61</v>
      </c>
      <c r="L31" s="25">
        <v>3.69</v>
      </c>
      <c r="M31" s="13">
        <v>0.35</v>
      </c>
      <c r="O31" s="45">
        <v>-0.43819999999999998</v>
      </c>
      <c r="P31" s="45"/>
      <c r="Q31"/>
    </row>
    <row r="32" spans="1:25">
      <c r="A32" s="24">
        <v>2015</v>
      </c>
      <c r="B32" s="24">
        <v>1</v>
      </c>
      <c r="C32" s="24" t="s">
        <v>184</v>
      </c>
      <c r="D32" s="24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v>0.67300000000000004</v>
      </c>
      <c r="K32" s="13">
        <v>2.4300000000000002</v>
      </c>
      <c r="L32" s="25">
        <v>2.6</v>
      </c>
      <c r="M32" s="13">
        <v>0.35</v>
      </c>
      <c r="O32" s="45">
        <v>-0.96799999999999997</v>
      </c>
      <c r="P32" s="45"/>
      <c r="Q32" s="48" t="s">
        <v>303</v>
      </c>
      <c r="R32" s="48" t="s">
        <v>304</v>
      </c>
      <c r="S32" s="48" t="s">
        <v>305</v>
      </c>
    </row>
    <row r="33" spans="1:19">
      <c r="A33" s="24">
        <v>2015</v>
      </c>
      <c r="B33" s="24">
        <v>2</v>
      </c>
      <c r="C33" s="24" t="s">
        <v>184</v>
      </c>
      <c r="D33" s="24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v>0.70199999999999996</v>
      </c>
      <c r="K33" s="13">
        <v>1.66</v>
      </c>
      <c r="L33" s="25">
        <v>1.895</v>
      </c>
      <c r="M33" s="13">
        <v>0.33</v>
      </c>
      <c r="O33" s="45">
        <v>-0.52310000000000001</v>
      </c>
      <c r="P33" s="45"/>
      <c r="Q33" s="46">
        <v>1</v>
      </c>
      <c r="R33" s="46">
        <v>0.31055931853730512</v>
      </c>
      <c r="S33" s="46">
        <v>0.19954068146269488</v>
      </c>
    </row>
    <row r="34" spans="1:19">
      <c r="A34" s="24">
        <v>2015</v>
      </c>
      <c r="B34" s="24">
        <v>3</v>
      </c>
      <c r="C34" s="24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v>0.66800000000000004</v>
      </c>
      <c r="K34" s="13">
        <v>2.54</v>
      </c>
      <c r="L34" s="25">
        <v>2.625</v>
      </c>
      <c r="M34" s="13">
        <v>0.26</v>
      </c>
      <c r="O34" s="45">
        <v>1.0806</v>
      </c>
      <c r="P34" s="45"/>
      <c r="Q34" s="46">
        <v>2</v>
      </c>
      <c r="R34" s="46">
        <v>-1.5296844054556169E-2</v>
      </c>
      <c r="S34" s="46">
        <v>3.4596844054556167E-2</v>
      </c>
    </row>
    <row r="35" spans="1:19">
      <c r="A35" s="24">
        <v>2015</v>
      </c>
      <c r="B35" s="24">
        <v>4</v>
      </c>
      <c r="C35" s="24" t="s">
        <v>184</v>
      </c>
      <c r="D35" s="24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v>0.64</v>
      </c>
      <c r="K35" s="13">
        <v>1.85</v>
      </c>
      <c r="L35" s="25">
        <v>2.2250000000000001</v>
      </c>
      <c r="M35" s="13">
        <v>0.23</v>
      </c>
      <c r="O35" s="45">
        <v>-0.52480000000000004</v>
      </c>
      <c r="P35" s="45"/>
      <c r="Q35" s="46">
        <v>3</v>
      </c>
      <c r="R35" s="46">
        <v>-9.9856385326280439E-2</v>
      </c>
      <c r="S35" s="46">
        <v>-0.90014361467371962</v>
      </c>
    </row>
    <row r="36" spans="1:19">
      <c r="A36" s="24">
        <v>2015</v>
      </c>
      <c r="B36" s="24">
        <v>5</v>
      </c>
      <c r="C36" s="24" t="s">
        <v>184</v>
      </c>
      <c r="D36" s="24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v>0.66900000000000004</v>
      </c>
      <c r="K36" s="13">
        <v>1.77</v>
      </c>
      <c r="L36" s="25">
        <v>2.5549999999999997</v>
      </c>
      <c r="M36" s="13">
        <v>0.22</v>
      </c>
      <c r="O36" s="45">
        <v>-0.60570000000000002</v>
      </c>
      <c r="P36" s="45"/>
      <c r="Q36" s="46">
        <v>4</v>
      </c>
      <c r="R36" s="46">
        <v>-0.11473146157296077</v>
      </c>
      <c r="S36" s="46">
        <v>-0.42206853842703929</v>
      </c>
    </row>
    <row r="37" spans="1:19">
      <c r="A37" s="51">
        <v>2015</v>
      </c>
      <c r="B37" s="51">
        <v>1</v>
      </c>
      <c r="C37" s="51" t="s">
        <v>185</v>
      </c>
      <c r="D37" s="51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v>0.629</v>
      </c>
      <c r="K37" s="13">
        <v>3.06</v>
      </c>
      <c r="L37" s="25">
        <v>3.3049999999999997</v>
      </c>
      <c r="M37" s="13">
        <v>0.32</v>
      </c>
      <c r="O37" s="45">
        <v>2.6833</v>
      </c>
      <c r="P37" s="45"/>
      <c r="Q37" s="46">
        <v>5</v>
      </c>
      <c r="R37" s="46">
        <v>-0.53885529242484131</v>
      </c>
      <c r="S37" s="46">
        <v>0.58355529242484128</v>
      </c>
    </row>
    <row r="38" spans="1:19">
      <c r="A38" s="24">
        <v>2015</v>
      </c>
      <c r="B38" s="24">
        <v>2</v>
      </c>
      <c r="C38" s="24" t="s">
        <v>185</v>
      </c>
      <c r="D38" s="24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v>0.66900000000000004</v>
      </c>
      <c r="K38" s="13">
        <v>2.2999999999999998</v>
      </c>
      <c r="L38" s="25">
        <v>2.7149999999999999</v>
      </c>
      <c r="M38" s="13">
        <v>0.41</v>
      </c>
      <c r="O38" s="45">
        <v>-0.41220000000000001</v>
      </c>
      <c r="P38" s="45"/>
      <c r="Q38" s="46">
        <v>6</v>
      </c>
      <c r="R38" s="46">
        <v>1.266956475779877</v>
      </c>
      <c r="S38" s="50">
        <v>2.7629435242201223</v>
      </c>
    </row>
    <row r="39" spans="1:19">
      <c r="A39" s="24">
        <v>2015</v>
      </c>
      <c r="B39" s="24">
        <v>3</v>
      </c>
      <c r="C39" s="24" t="s">
        <v>185</v>
      </c>
      <c r="D39" s="24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v>0.72699999999999998</v>
      </c>
      <c r="K39" s="13">
        <v>3.42</v>
      </c>
      <c r="L39" s="25">
        <v>3.54</v>
      </c>
      <c r="M39" s="13">
        <v>0.23</v>
      </c>
      <c r="O39" s="45">
        <v>-0.57020000000000004</v>
      </c>
      <c r="P39" s="45"/>
      <c r="Q39" s="46">
        <v>7</v>
      </c>
      <c r="R39" s="46">
        <v>0.26295230341803338</v>
      </c>
      <c r="S39" s="46">
        <v>-0.39125230341803341</v>
      </c>
    </row>
    <row r="40" spans="1:19">
      <c r="A40" s="24">
        <v>2015</v>
      </c>
      <c r="B40" s="24">
        <v>4</v>
      </c>
      <c r="C40" s="24" t="s">
        <v>185</v>
      </c>
      <c r="D40" s="24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v>0.69</v>
      </c>
      <c r="K40" s="13">
        <v>2.89</v>
      </c>
      <c r="L40" s="25">
        <v>3.2</v>
      </c>
      <c r="M40" s="13">
        <v>0.34</v>
      </c>
      <c r="O40" s="45">
        <v>-0.57689999999999997</v>
      </c>
      <c r="P40" s="45"/>
      <c r="Q40" s="46">
        <v>8</v>
      </c>
      <c r="R40" s="46">
        <v>-1.4180340884704494</v>
      </c>
      <c r="S40" s="46">
        <v>3.2734088470449452E-2</v>
      </c>
    </row>
    <row r="41" spans="1:19">
      <c r="A41" s="24">
        <v>2015</v>
      </c>
      <c r="B41" s="24">
        <v>5</v>
      </c>
      <c r="C41" s="24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v>0.63800000000000001</v>
      </c>
      <c r="K41" s="13">
        <v>2.48</v>
      </c>
      <c r="L41" s="25">
        <v>2.85</v>
      </c>
      <c r="M41" s="13">
        <v>0.24</v>
      </c>
      <c r="O41" s="45">
        <v>0.31879999999999997</v>
      </c>
      <c r="P41" s="45"/>
      <c r="Q41" s="46">
        <v>9</v>
      </c>
      <c r="R41" s="46">
        <v>9.6735788237312603E-2</v>
      </c>
      <c r="S41" s="46">
        <v>-0.58593578823731263</v>
      </c>
    </row>
    <row r="42" spans="1:19">
      <c r="A42" s="24">
        <v>2014</v>
      </c>
      <c r="B42" s="24">
        <v>1</v>
      </c>
      <c r="C42" s="24" t="s">
        <v>184</v>
      </c>
      <c r="D42" s="24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v>0.64</v>
      </c>
      <c r="K42" s="13">
        <v>2.41</v>
      </c>
      <c r="L42" s="25">
        <v>2.5350000000000001</v>
      </c>
      <c r="M42" s="13">
        <v>0.38</v>
      </c>
      <c r="O42" s="45">
        <v>-1.0226</v>
      </c>
      <c r="P42" s="45"/>
      <c r="Q42" s="46">
        <v>10</v>
      </c>
      <c r="R42" s="46">
        <v>-0.44743581336963506</v>
      </c>
      <c r="S42" s="46">
        <v>-3.7064186630364926E-2</v>
      </c>
    </row>
    <row r="43" spans="1:19">
      <c r="A43" s="24">
        <v>2014</v>
      </c>
      <c r="B43" s="24">
        <v>2</v>
      </c>
      <c r="C43" s="24" t="s">
        <v>184</v>
      </c>
      <c r="D43" s="24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v>0.67500000000000004</v>
      </c>
      <c r="K43" s="13">
        <v>1.77</v>
      </c>
      <c r="L43" s="25">
        <v>2.2400000000000002</v>
      </c>
      <c r="M43" s="13">
        <v>0.31</v>
      </c>
      <c r="O43" s="45">
        <v>-1.1140000000000001</v>
      </c>
      <c r="P43" s="45"/>
      <c r="Q43" s="46">
        <v>11</v>
      </c>
      <c r="R43" s="46">
        <v>0.60788149152803705</v>
      </c>
      <c r="S43" s="46">
        <v>1.8639185084719629</v>
      </c>
    </row>
    <row r="44" spans="1:19">
      <c r="A44" s="24">
        <v>2014</v>
      </c>
      <c r="B44" s="24">
        <v>3</v>
      </c>
      <c r="C44" s="24" t="s">
        <v>184</v>
      </c>
      <c r="D44" s="24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v>0.66500000000000004</v>
      </c>
      <c r="K44" s="13">
        <v>2.38</v>
      </c>
      <c r="L44" s="25">
        <v>2.56</v>
      </c>
      <c r="M44" s="13">
        <v>0.35</v>
      </c>
      <c r="O44" s="45">
        <v>-0.27179999999999999</v>
      </c>
      <c r="P44" s="45"/>
      <c r="Q44" s="46">
        <v>12</v>
      </c>
      <c r="R44" s="46">
        <v>-0.97518379964411261</v>
      </c>
      <c r="S44" s="46">
        <v>-0.12061620035588749</v>
      </c>
    </row>
    <row r="45" spans="1:19">
      <c r="A45" s="24">
        <v>2014</v>
      </c>
      <c r="B45" s="24">
        <v>4</v>
      </c>
      <c r="C45" s="24" t="s">
        <v>184</v>
      </c>
      <c r="D45" s="24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v>0.67500000000000004</v>
      </c>
      <c r="K45" s="13">
        <v>2.85</v>
      </c>
      <c r="L45" s="25">
        <v>2.9450000000000003</v>
      </c>
      <c r="M45" s="13">
        <v>0.31</v>
      </c>
      <c r="O45" s="45">
        <v>-0.54259999999999997</v>
      </c>
      <c r="P45" s="45"/>
      <c r="Q45" s="46">
        <v>13</v>
      </c>
      <c r="R45" s="46">
        <v>-0.39186487488607408</v>
      </c>
      <c r="S45" s="46">
        <v>-0.98463512511392604</v>
      </c>
    </row>
    <row r="46" spans="1:19">
      <c r="A46" s="24">
        <v>2014</v>
      </c>
      <c r="B46" s="24">
        <v>5</v>
      </c>
      <c r="C46" s="24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v>0.61399999999999999</v>
      </c>
      <c r="K46" s="13">
        <v>2.17</v>
      </c>
      <c r="L46" s="25">
        <v>2.5750000000000002</v>
      </c>
      <c r="M46" s="13">
        <v>0.31</v>
      </c>
      <c r="O46" s="45">
        <v>3.4487000000000001</v>
      </c>
      <c r="P46" s="45"/>
      <c r="Q46" s="46">
        <v>14</v>
      </c>
      <c r="R46" s="46">
        <v>-0.72890758688380664</v>
      </c>
      <c r="S46" s="46">
        <v>0.32190758688380666</v>
      </c>
    </row>
    <row r="47" spans="1:19">
      <c r="A47" s="24">
        <v>2014</v>
      </c>
      <c r="B47" s="24">
        <v>1</v>
      </c>
      <c r="C47" s="24" t="s">
        <v>185</v>
      </c>
      <c r="D47" s="24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v>0.64900000000000002</v>
      </c>
      <c r="K47" s="13">
        <v>2.61</v>
      </c>
      <c r="L47" s="25">
        <v>2.8250000000000002</v>
      </c>
      <c r="M47" s="13">
        <v>0.27</v>
      </c>
      <c r="O47" s="45">
        <v>-1.5723</v>
      </c>
      <c r="P47" s="45"/>
      <c r="Q47" s="46">
        <v>15</v>
      </c>
      <c r="R47" s="46">
        <v>-0.79189455656322916</v>
      </c>
      <c r="S47" s="46">
        <v>0.32059455656322916</v>
      </c>
    </row>
    <row r="48" spans="1:19">
      <c r="A48" s="24">
        <v>2014</v>
      </c>
      <c r="B48" s="24">
        <v>2</v>
      </c>
      <c r="C48" s="24" t="s">
        <v>185</v>
      </c>
      <c r="D48" s="24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v>0.64500000000000002</v>
      </c>
      <c r="K48" s="13">
        <v>3.23</v>
      </c>
      <c r="L48" s="25">
        <v>3.2850000000000001</v>
      </c>
      <c r="M48" s="13">
        <v>0.28000000000000003</v>
      </c>
      <c r="O48" s="45">
        <v>-0.5736</v>
      </c>
      <c r="P48" s="45"/>
      <c r="Q48" s="46">
        <v>16</v>
      </c>
      <c r="R48" s="46">
        <v>-8.3449761445670845E-2</v>
      </c>
      <c r="S48" s="46">
        <v>-5.6850238554329163E-2</v>
      </c>
    </row>
    <row r="49" spans="1:19">
      <c r="A49" s="24">
        <v>2014</v>
      </c>
      <c r="B49" s="24">
        <v>3</v>
      </c>
      <c r="C49" s="24" t="s">
        <v>185</v>
      </c>
      <c r="D49" s="24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v>0.752</v>
      </c>
      <c r="K49" s="13">
        <v>3.15</v>
      </c>
      <c r="L49" s="25">
        <v>3.29</v>
      </c>
      <c r="M49" s="13">
        <v>0.31</v>
      </c>
      <c r="O49" s="45">
        <v>-1.4944999999999999</v>
      </c>
      <c r="P49" s="45"/>
      <c r="Q49" s="46">
        <v>17</v>
      </c>
      <c r="R49" s="46">
        <v>0.90968459525744039</v>
      </c>
      <c r="S49" s="46">
        <v>0.65841540474255966</v>
      </c>
    </row>
    <row r="50" spans="1:19">
      <c r="A50" s="51">
        <v>2014</v>
      </c>
      <c r="B50" s="51">
        <v>4</v>
      </c>
      <c r="C50" s="51" t="s">
        <v>185</v>
      </c>
      <c r="D50" s="51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v>0.65100000000000002</v>
      </c>
      <c r="K50" s="13">
        <v>3.2</v>
      </c>
      <c r="L50" s="25">
        <v>3.2050000000000001</v>
      </c>
      <c r="M50" s="13">
        <v>0.3</v>
      </c>
      <c r="O50" s="45">
        <v>3.5670999999999999</v>
      </c>
      <c r="P50" s="45"/>
      <c r="Q50" s="46">
        <v>18</v>
      </c>
      <c r="R50" s="46">
        <v>-0.10527891148441826</v>
      </c>
      <c r="S50" s="46">
        <v>-0.81292108851558176</v>
      </c>
    </row>
    <row r="51" spans="1:19">
      <c r="A51" s="24">
        <v>2014</v>
      </c>
      <c r="B51" s="24">
        <v>5</v>
      </c>
      <c r="C51" s="24" t="s">
        <v>185</v>
      </c>
      <c r="D51" s="24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v>0.60899999999999999</v>
      </c>
      <c r="K51" s="13">
        <v>3.08</v>
      </c>
      <c r="L51" s="25">
        <v>3.1100000000000003</v>
      </c>
      <c r="M51" s="13">
        <v>0.22</v>
      </c>
      <c r="O51" s="45">
        <v>-0.45450000000000002</v>
      </c>
      <c r="P51" s="45"/>
      <c r="Q51" s="46">
        <v>19</v>
      </c>
      <c r="R51" s="46">
        <v>0.26971050397856383</v>
      </c>
      <c r="S51" s="46">
        <v>0.49898949602143622</v>
      </c>
    </row>
    <row r="52" spans="1:19">
      <c r="A52" s="24">
        <v>2013</v>
      </c>
      <c r="B52" s="24">
        <v>1</v>
      </c>
      <c r="C52" s="24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v>0.67600000000000005</v>
      </c>
      <c r="K52" s="13">
        <v>2.94</v>
      </c>
      <c r="L52" s="25">
        <v>3.4550000000000001</v>
      </c>
      <c r="M52" s="13">
        <v>0.4</v>
      </c>
      <c r="O52" s="45">
        <v>0.5111</v>
      </c>
      <c r="P52" s="45"/>
      <c r="Q52" s="46">
        <v>20</v>
      </c>
      <c r="R52" s="46">
        <v>-0.69446874371035361</v>
      </c>
      <c r="S52" s="46">
        <v>0.17686874371035366</v>
      </c>
    </row>
    <row r="53" spans="1:19">
      <c r="A53" s="24">
        <v>2013</v>
      </c>
      <c r="B53" s="24">
        <v>2</v>
      </c>
      <c r="C53" s="24" t="s">
        <v>184</v>
      </c>
      <c r="D53" s="24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v>0.60699999999999998</v>
      </c>
      <c r="K53" s="13">
        <v>3.11</v>
      </c>
      <c r="L53" s="25">
        <v>3.1550000000000002</v>
      </c>
      <c r="M53" s="13">
        <v>0.28999999999999998</v>
      </c>
      <c r="O53" s="45">
        <v>-0.94220000000000004</v>
      </c>
      <c r="P53" s="45"/>
      <c r="Q53" s="46">
        <v>21</v>
      </c>
      <c r="R53" s="46">
        <v>-0.50150942133443421</v>
      </c>
      <c r="S53" s="50">
        <v>2.7671094213344345</v>
      </c>
    </row>
    <row r="54" spans="1:19">
      <c r="A54" s="24">
        <v>2013</v>
      </c>
      <c r="B54" s="24">
        <v>3</v>
      </c>
      <c r="C54" s="24" t="s">
        <v>184</v>
      </c>
      <c r="D54" s="24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v>0.66800000000000004</v>
      </c>
      <c r="K54" s="13">
        <v>1.83</v>
      </c>
      <c r="L54" s="25">
        <v>2.23</v>
      </c>
      <c r="M54" s="13">
        <v>0.39</v>
      </c>
      <c r="O54" s="45">
        <v>-9.2799999999999994E-2</v>
      </c>
      <c r="P54" s="45"/>
      <c r="Q54" s="46">
        <v>22</v>
      </c>
      <c r="R54" s="46">
        <v>-0.57788239891230786</v>
      </c>
      <c r="S54" s="46">
        <v>2.0482398912307853E-2</v>
      </c>
    </row>
    <row r="55" spans="1:19">
      <c r="A55" s="24">
        <v>2013</v>
      </c>
      <c r="B55" s="24">
        <v>4</v>
      </c>
      <c r="C55" s="24" t="s">
        <v>184</v>
      </c>
      <c r="D55" s="24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v>0.621</v>
      </c>
      <c r="K55" s="13">
        <v>3.02</v>
      </c>
      <c r="L55" s="25">
        <v>3.12</v>
      </c>
      <c r="M55" s="13">
        <v>0.31</v>
      </c>
      <c r="O55" s="45">
        <v>-3.2000000000000001E-2</v>
      </c>
      <c r="P55" s="45"/>
      <c r="Q55" s="46">
        <v>23</v>
      </c>
      <c r="R55" s="46">
        <v>0.70212337652039136</v>
      </c>
      <c r="S55" s="46">
        <v>-1.0092233765203913</v>
      </c>
    </row>
    <row r="56" spans="1:19">
      <c r="A56" s="24">
        <v>2013</v>
      </c>
      <c r="B56" s="24">
        <v>5</v>
      </c>
      <c r="C56" s="24" t="s">
        <v>184</v>
      </c>
      <c r="D56" s="24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v>0.66</v>
      </c>
      <c r="K56" s="13">
        <v>2.82</v>
      </c>
      <c r="L56" s="25">
        <v>2.87</v>
      </c>
      <c r="M56" s="13">
        <v>0.33</v>
      </c>
      <c r="O56" s="45">
        <v>-0.44940000000000002</v>
      </c>
      <c r="P56" s="45"/>
      <c r="Q56" s="46">
        <v>24</v>
      </c>
      <c r="R56" s="46">
        <v>-0.71673922904815357</v>
      </c>
      <c r="S56" s="46">
        <v>0.20513922904815352</v>
      </c>
    </row>
    <row r="57" spans="1:19">
      <c r="A57" s="24">
        <v>2013</v>
      </c>
      <c r="B57" s="24">
        <v>1</v>
      </c>
      <c r="C57" s="24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v>0.71</v>
      </c>
      <c r="K57" s="13">
        <v>1.74</v>
      </c>
      <c r="L57" s="25">
        <v>2.63</v>
      </c>
      <c r="M57" s="13">
        <v>0.24</v>
      </c>
      <c r="O57" s="45">
        <v>2.9075000000000002</v>
      </c>
      <c r="P57" s="45"/>
      <c r="Q57" s="46">
        <v>25</v>
      </c>
      <c r="R57" s="46">
        <v>-1.2430941235693438</v>
      </c>
      <c r="S57" s="46">
        <v>0.81199412356934375</v>
      </c>
    </row>
    <row r="58" spans="1:19">
      <c r="A58" s="24">
        <v>2013</v>
      </c>
      <c r="B58" s="24">
        <v>2</v>
      </c>
      <c r="C58" s="24" t="s">
        <v>185</v>
      </c>
      <c r="D58" s="24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v>0.65700000000000003</v>
      </c>
      <c r="K58" s="13">
        <v>2.65</v>
      </c>
      <c r="L58" s="25">
        <v>3.24</v>
      </c>
      <c r="M58" s="13">
        <v>0.24</v>
      </c>
      <c r="O58" s="45">
        <v>-0.57620000000000005</v>
      </c>
      <c r="P58" s="45"/>
      <c r="Q58" s="46">
        <v>26</v>
      </c>
      <c r="R58" s="46">
        <v>-0.52632672141606274</v>
      </c>
      <c r="S58" s="46">
        <v>-1.0199732785839373</v>
      </c>
    </row>
    <row r="59" spans="1:19">
      <c r="A59" s="24">
        <v>2013</v>
      </c>
      <c r="B59" s="24">
        <v>3</v>
      </c>
      <c r="C59" s="24" t="s">
        <v>185</v>
      </c>
      <c r="D59" s="24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v>0.70899999999999996</v>
      </c>
      <c r="K59" s="13">
        <v>2.57</v>
      </c>
      <c r="L59" s="25">
        <v>2.7349999999999999</v>
      </c>
      <c r="M59" s="13">
        <v>0.18</v>
      </c>
      <c r="O59" s="45">
        <v>-0.39389999999999997</v>
      </c>
      <c r="P59" s="45"/>
      <c r="Q59" s="46">
        <v>27</v>
      </c>
      <c r="R59" s="46">
        <v>-0.39099659340797588</v>
      </c>
      <c r="S59" s="46">
        <v>1.0124965934079759</v>
      </c>
    </row>
    <row r="60" spans="1:19">
      <c r="A60" s="24">
        <v>2013</v>
      </c>
      <c r="B60" s="24">
        <v>4</v>
      </c>
      <c r="C60" s="24" t="s">
        <v>185</v>
      </c>
      <c r="D60" s="24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v>0.69</v>
      </c>
      <c r="K60" s="13">
        <v>3.3</v>
      </c>
      <c r="L60" s="25">
        <v>3.5249999999999999</v>
      </c>
      <c r="M60" s="13">
        <v>0.27</v>
      </c>
      <c r="O60" s="45">
        <v>-0.55740000000000001</v>
      </c>
      <c r="P60" s="45"/>
      <c r="Q60" s="46">
        <v>28</v>
      </c>
      <c r="R60" s="46">
        <v>5.9999841905797546E-2</v>
      </c>
      <c r="S60" s="46">
        <v>-1.5801998419057974</v>
      </c>
    </row>
    <row r="61" spans="1:19">
      <c r="A61" s="24">
        <v>2013</v>
      </c>
      <c r="B61" s="24">
        <v>5</v>
      </c>
      <c r="C61" s="24" t="s">
        <v>185</v>
      </c>
      <c r="D61" s="24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v>0.64500000000000002</v>
      </c>
      <c r="K61" s="13">
        <v>2.76</v>
      </c>
      <c r="L61" s="25">
        <v>3.0249999999999999</v>
      </c>
      <c r="M61" s="13">
        <v>0.22</v>
      </c>
      <c r="O61" s="45">
        <v>-0.40160000000000001</v>
      </c>
      <c r="P61" s="45"/>
      <c r="Q61" s="46">
        <v>29</v>
      </c>
      <c r="R61" s="46">
        <v>-0.78242467232912405</v>
      </c>
      <c r="S61" s="46">
        <v>1.209024672329124</v>
      </c>
    </row>
    <row r="62" spans="1:19">
      <c r="A62" s="24">
        <v>2012</v>
      </c>
      <c r="B62" s="24">
        <v>1</v>
      </c>
      <c r="C62" s="24" t="s">
        <v>184</v>
      </c>
      <c r="D62" s="24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v>0.67400000000000004</v>
      </c>
      <c r="K62" s="13">
        <v>2.89</v>
      </c>
      <c r="L62" s="25">
        <v>2.915</v>
      </c>
      <c r="M62" s="13">
        <v>0.17</v>
      </c>
      <c r="O62" s="45">
        <v>-0.68410000000000004</v>
      </c>
      <c r="P62" s="45"/>
      <c r="Q62" s="46">
        <v>30</v>
      </c>
      <c r="R62" s="46">
        <v>-0.23758972421694996</v>
      </c>
      <c r="S62" s="46">
        <v>-0.20061027578305002</v>
      </c>
    </row>
    <row r="63" spans="1:19">
      <c r="A63" s="24">
        <v>2012</v>
      </c>
      <c r="B63" s="24">
        <v>2</v>
      </c>
      <c r="C63" s="24" t="s">
        <v>184</v>
      </c>
      <c r="D63" s="24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v>0.63900000000000001</v>
      </c>
      <c r="K63" s="13">
        <v>2.78</v>
      </c>
      <c r="L63" s="25">
        <v>3.13</v>
      </c>
      <c r="M63" s="13">
        <v>0.36</v>
      </c>
      <c r="O63" s="45">
        <v>-0.53159999999999996</v>
      </c>
      <c r="P63" s="45"/>
      <c r="Q63" s="46">
        <v>31</v>
      </c>
      <c r="R63" s="46">
        <v>0.3045472098427216</v>
      </c>
      <c r="S63" s="46">
        <v>-1.2725472098427215</v>
      </c>
    </row>
    <row r="64" spans="1:19">
      <c r="A64" s="51">
        <v>2012</v>
      </c>
      <c r="B64" s="51">
        <v>3</v>
      </c>
      <c r="C64" s="51" t="s">
        <v>184</v>
      </c>
      <c r="D64" s="51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v>0.71099999999999997</v>
      </c>
      <c r="K64" s="13">
        <v>2.79</v>
      </c>
      <c r="L64" s="25">
        <v>3.08</v>
      </c>
      <c r="M64" s="13">
        <v>0.28999999999999998</v>
      </c>
      <c r="O64" s="45">
        <v>2.7256999999999998</v>
      </c>
      <c r="P64" s="45"/>
      <c r="Q64" s="46">
        <v>32</v>
      </c>
      <c r="R64" s="46">
        <v>0.18242927741724912</v>
      </c>
      <c r="S64" s="46">
        <v>-0.70552927741724913</v>
      </c>
    </row>
    <row r="65" spans="1:19">
      <c r="A65" s="24">
        <v>2012</v>
      </c>
      <c r="B65" s="24">
        <v>4</v>
      </c>
      <c r="C65" s="24" t="s">
        <v>184</v>
      </c>
      <c r="D65" s="24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v>0.64700000000000002</v>
      </c>
      <c r="K65" s="13">
        <v>3.54</v>
      </c>
      <c r="L65" s="25">
        <v>3.58</v>
      </c>
      <c r="M65" s="13">
        <v>0.28000000000000003</v>
      </c>
      <c r="O65" s="45">
        <v>-0.55810000000000004</v>
      </c>
      <c r="P65" s="45"/>
      <c r="Q65" s="46">
        <v>33</v>
      </c>
      <c r="R65" s="46">
        <v>-0.13937955799002116</v>
      </c>
      <c r="S65" s="46">
        <v>1.2199795579900212</v>
      </c>
    </row>
    <row r="66" spans="1:19">
      <c r="A66" s="24">
        <v>2012</v>
      </c>
      <c r="B66" s="24">
        <v>5</v>
      </c>
      <c r="C66" s="24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v>0.69199999999999995</v>
      </c>
      <c r="K66" s="13">
        <v>2.86</v>
      </c>
      <c r="L66" s="25">
        <v>3.32</v>
      </c>
      <c r="M66" s="13">
        <v>0.43</v>
      </c>
      <c r="O66" s="45">
        <v>0.96250000000000002</v>
      </c>
      <c r="P66" s="45"/>
      <c r="Q66" s="46">
        <v>34</v>
      </c>
      <c r="R66" s="46">
        <v>0.7466170002239787</v>
      </c>
      <c r="S66" s="46">
        <v>-1.2714170002239786</v>
      </c>
    </row>
    <row r="67" spans="1:19">
      <c r="A67" s="24">
        <v>2012</v>
      </c>
      <c r="B67" s="24">
        <v>1</v>
      </c>
      <c r="C67" s="24" t="s">
        <v>185</v>
      </c>
      <c r="D67" s="24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v>0.69199999999999995</v>
      </c>
      <c r="K67" s="13">
        <v>2.87</v>
      </c>
      <c r="L67" s="25">
        <v>3.0949999999999998</v>
      </c>
      <c r="M67" s="13">
        <v>0.24</v>
      </c>
      <c r="O67" s="45">
        <v>-1.5760000000000001</v>
      </c>
      <c r="P67" s="45"/>
      <c r="Q67" s="46">
        <v>35</v>
      </c>
      <c r="R67" s="46">
        <v>0.57472902514118096</v>
      </c>
      <c r="S67" s="46">
        <v>-1.1804290251411809</v>
      </c>
    </row>
    <row r="68" spans="1:19">
      <c r="A68" s="24">
        <v>2012</v>
      </c>
      <c r="B68" s="24">
        <v>2</v>
      </c>
      <c r="C68" s="24" t="s">
        <v>185</v>
      </c>
      <c r="D68" s="24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v>0.627</v>
      </c>
      <c r="K68" s="13">
        <v>3.06</v>
      </c>
      <c r="L68" s="25">
        <v>3.1500000000000004</v>
      </c>
      <c r="M68" s="13">
        <v>0.35</v>
      </c>
      <c r="O68" s="45">
        <v>-0.64070000000000005</v>
      </c>
      <c r="P68" s="45"/>
      <c r="Q68" s="46">
        <v>36</v>
      </c>
      <c r="R68" s="46">
        <v>0.65624815498740419</v>
      </c>
      <c r="S68" s="50">
        <v>2.0270518450125961</v>
      </c>
    </row>
    <row r="69" spans="1:19">
      <c r="A69" s="24">
        <v>2012</v>
      </c>
      <c r="B69" s="24">
        <v>3</v>
      </c>
      <c r="C69" s="24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v>0.71399999999999997</v>
      </c>
      <c r="K69" s="13">
        <v>2.64</v>
      </c>
      <c r="L69" s="25">
        <v>3.1900000000000004</v>
      </c>
      <c r="M69" s="13">
        <v>0.26</v>
      </c>
      <c r="O69" s="45">
        <v>0.80789999999999995</v>
      </c>
      <c r="P69" s="45"/>
      <c r="Q69" s="46">
        <v>37</v>
      </c>
      <c r="R69" s="46">
        <v>-3.076362002879629E-2</v>
      </c>
      <c r="S69" s="46">
        <v>-0.38143637997120372</v>
      </c>
    </row>
    <row r="70" spans="1:19">
      <c r="A70" s="24">
        <v>2012</v>
      </c>
      <c r="B70" s="24">
        <v>4</v>
      </c>
      <c r="C70" s="24" t="s">
        <v>185</v>
      </c>
      <c r="D70" s="24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v>0.66800000000000004</v>
      </c>
      <c r="K70" s="13">
        <v>3.29</v>
      </c>
      <c r="L70" s="25">
        <v>3.3600000000000003</v>
      </c>
      <c r="M70" s="13">
        <v>0.2</v>
      </c>
      <c r="O70" s="45">
        <v>-0.52080000000000004</v>
      </c>
      <c r="P70" s="45"/>
      <c r="Q70" s="46">
        <v>38</v>
      </c>
      <c r="R70" s="46">
        <v>0.10431657515242515</v>
      </c>
      <c r="S70" s="46">
        <v>-0.67451657515242514</v>
      </c>
    </row>
    <row r="71" spans="1:19">
      <c r="A71" s="24">
        <v>2012</v>
      </c>
      <c r="B71" s="24">
        <v>5</v>
      </c>
      <c r="C71" s="24" t="s">
        <v>185</v>
      </c>
      <c r="D71" s="24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v>0.66600000000000004</v>
      </c>
      <c r="K71" s="13">
        <v>2.93</v>
      </c>
      <c r="L71" s="25">
        <v>3.09</v>
      </c>
      <c r="M71" s="13">
        <v>0.36</v>
      </c>
      <c r="O71" s="45">
        <v>-1.15E-2</v>
      </c>
      <c r="P71" s="45"/>
      <c r="Q71" s="46">
        <v>39</v>
      </c>
      <c r="R71" s="46">
        <v>-0.64452473287405632</v>
      </c>
      <c r="S71" s="46">
        <v>6.7624732874056348E-2</v>
      </c>
    </row>
    <row r="72" spans="1:19">
      <c r="A72" s="24">
        <v>2011</v>
      </c>
      <c r="B72" s="24">
        <v>1</v>
      </c>
      <c r="C72" s="24" t="s">
        <v>184</v>
      </c>
      <c r="D72" s="24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v>0.69399999999999995</v>
      </c>
      <c r="K72" s="13">
        <v>2.35</v>
      </c>
      <c r="L72" s="25">
        <v>2.375</v>
      </c>
      <c r="M72" s="13">
        <v>0.21</v>
      </c>
      <c r="O72" s="45">
        <v>-0.52490000000000003</v>
      </c>
      <c r="P72" s="45"/>
      <c r="Q72" s="46">
        <v>40</v>
      </c>
      <c r="R72" s="46">
        <v>0.25722134766600163</v>
      </c>
      <c r="S72" s="46">
        <v>6.157865233399834E-2</v>
      </c>
    </row>
    <row r="73" spans="1:19">
      <c r="A73" s="24">
        <v>2011</v>
      </c>
      <c r="B73" s="24">
        <v>2</v>
      </c>
      <c r="C73" s="24" t="s">
        <v>184</v>
      </c>
      <c r="D73" s="24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v>0.65100000000000002</v>
      </c>
      <c r="K73" s="13">
        <v>3.52</v>
      </c>
      <c r="L73" s="25">
        <v>3.5300000000000002</v>
      </c>
      <c r="M73" s="13">
        <v>0.27</v>
      </c>
      <c r="O73" s="45">
        <v>-0.41770000000000002</v>
      </c>
      <c r="P73" s="45"/>
      <c r="Q73" s="46">
        <v>41</v>
      </c>
      <c r="R73" s="46">
        <v>0.20011315313537392</v>
      </c>
      <c r="S73" s="46">
        <v>-1.2227131531353739</v>
      </c>
    </row>
    <row r="74" spans="1:19">
      <c r="A74" s="24">
        <v>2011</v>
      </c>
      <c r="B74" s="24">
        <v>3</v>
      </c>
      <c r="C74" s="24" t="s">
        <v>184</v>
      </c>
      <c r="D74" s="24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v>0.69799999999999995</v>
      </c>
      <c r="K74" s="13">
        <v>2.88</v>
      </c>
      <c r="L74" s="25">
        <v>3.13</v>
      </c>
      <c r="M74" s="13">
        <v>0.41</v>
      </c>
      <c r="O74" s="45">
        <v>-0.50570000000000004</v>
      </c>
      <c r="P74" s="45"/>
      <c r="Q74" s="46">
        <v>42</v>
      </c>
      <c r="R74" s="46">
        <v>0.11559635927183221</v>
      </c>
      <c r="S74" s="46">
        <v>-1.2295963592718322</v>
      </c>
    </row>
    <row r="75" spans="1:19">
      <c r="A75" s="24">
        <v>2011</v>
      </c>
      <c r="B75" s="24">
        <v>4</v>
      </c>
      <c r="C75" s="24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v>0.70499999999999996</v>
      </c>
      <c r="K75" s="13">
        <v>3.39</v>
      </c>
      <c r="L75" s="25">
        <v>3.42</v>
      </c>
      <c r="M75" s="13">
        <v>0.28000000000000003</v>
      </c>
      <c r="O75" s="45">
        <v>1.8591</v>
      </c>
      <c r="P75" s="45"/>
      <c r="Q75" s="46">
        <v>43</v>
      </c>
      <c r="R75" s="46">
        <v>-9.9775705315711671E-3</v>
      </c>
      <c r="S75" s="46">
        <v>-0.26182242946842882</v>
      </c>
    </row>
    <row r="76" spans="1:19">
      <c r="A76" s="24">
        <v>2011</v>
      </c>
      <c r="B76" s="24">
        <v>1</v>
      </c>
      <c r="C76" s="24" t="s">
        <v>185</v>
      </c>
      <c r="D76" s="24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v>0.67700000000000005</v>
      </c>
      <c r="K76" s="13">
        <v>3</v>
      </c>
      <c r="L76" s="25">
        <v>3.31</v>
      </c>
      <c r="M76" s="13">
        <v>0.28000000000000003</v>
      </c>
      <c r="O76" s="45">
        <v>-0.53610000000000002</v>
      </c>
      <c r="P76" s="45"/>
      <c r="Q76" s="46">
        <v>44</v>
      </c>
      <c r="R76" s="46">
        <v>-0.57124845651927736</v>
      </c>
      <c r="S76" s="46">
        <v>2.8648456519277388E-2</v>
      </c>
    </row>
    <row r="77" spans="1:19">
      <c r="A77" s="24">
        <v>2011</v>
      </c>
      <c r="B77" s="24">
        <v>2</v>
      </c>
      <c r="C77" s="24" t="s">
        <v>185</v>
      </c>
      <c r="D77" s="24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v>0.71699999999999997</v>
      </c>
      <c r="K77" s="13">
        <v>2.94</v>
      </c>
      <c r="L77" s="25">
        <v>3.165</v>
      </c>
      <c r="M77" s="13">
        <v>0.35</v>
      </c>
      <c r="O77" s="45">
        <v>-4.9799999999999997E-2</v>
      </c>
      <c r="P77" s="45"/>
      <c r="Q77" s="46">
        <v>45</v>
      </c>
      <c r="R77" s="46">
        <v>1.7349666823020198</v>
      </c>
      <c r="S77" s="46">
        <v>1.7137333176979803</v>
      </c>
    </row>
    <row r="78" spans="1:19">
      <c r="A78" s="24">
        <v>2011</v>
      </c>
      <c r="B78" s="24">
        <v>3</v>
      </c>
      <c r="C78" s="24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v>0.70399999999999996</v>
      </c>
      <c r="K78" s="13">
        <v>2.4</v>
      </c>
      <c r="L78" s="25">
        <v>3.415</v>
      </c>
      <c r="M78" s="13">
        <v>0.28999999999999998</v>
      </c>
      <c r="O78" s="45">
        <v>1.1052999999999999</v>
      </c>
      <c r="P78" s="45"/>
      <c r="Q78" s="46">
        <v>46</v>
      </c>
      <c r="R78" s="46">
        <v>2.9584701383030987E-2</v>
      </c>
      <c r="S78" s="46">
        <v>-1.6018847013830311</v>
      </c>
    </row>
    <row r="79" spans="1:19">
      <c r="A79" s="24">
        <v>2011</v>
      </c>
      <c r="B79" s="24">
        <v>4</v>
      </c>
      <c r="C79" s="24" t="s">
        <v>185</v>
      </c>
      <c r="D79" s="24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v>0.68100000000000005</v>
      </c>
      <c r="K79" s="13">
        <v>2.82</v>
      </c>
      <c r="L79" s="25">
        <v>2.8849999999999998</v>
      </c>
      <c r="M79" s="13">
        <v>0.24</v>
      </c>
      <c r="O79" s="45">
        <v>-1</v>
      </c>
      <c r="P79" s="45"/>
      <c r="Q79" s="46">
        <v>47</v>
      </c>
      <c r="R79" s="46">
        <v>0.4400478006301769</v>
      </c>
      <c r="S79" s="46">
        <v>-1.013647800630177</v>
      </c>
    </row>
    <row r="80" spans="1:19">
      <c r="A80" s="24">
        <v>2010</v>
      </c>
      <c r="B80" s="24">
        <v>1</v>
      </c>
      <c r="C80" s="24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v>0.73099999999999998</v>
      </c>
      <c r="K80" s="13">
        <v>2.44</v>
      </c>
      <c r="L80" s="25">
        <v>2.5999999999999996</v>
      </c>
      <c r="M80" s="13">
        <v>0.27</v>
      </c>
      <c r="O80" s="45">
        <v>0.39739999999999998</v>
      </c>
      <c r="P80" s="45"/>
      <c r="Q80" s="46">
        <v>48</v>
      </c>
      <c r="R80" s="46">
        <v>-0.30242193199540968</v>
      </c>
      <c r="S80" s="46">
        <v>-1.1920780680045904</v>
      </c>
    </row>
    <row r="81" spans="1:19">
      <c r="A81" s="24">
        <v>2010</v>
      </c>
      <c r="B81" s="24">
        <v>2</v>
      </c>
      <c r="C81" s="24" t="s">
        <v>184</v>
      </c>
      <c r="D81" s="24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v>0.69699999999999995</v>
      </c>
      <c r="K81" s="13">
        <v>3.51</v>
      </c>
      <c r="L81" s="25">
        <v>3.5750000000000002</v>
      </c>
      <c r="M81" s="13">
        <v>0.32</v>
      </c>
      <c r="O81" s="45">
        <v>-1.458</v>
      </c>
      <c r="P81" s="45"/>
      <c r="Q81" s="46">
        <v>49</v>
      </c>
      <c r="R81" s="46">
        <v>-0.1287120041154215</v>
      </c>
      <c r="S81" s="50">
        <v>3.6958120041154214</v>
      </c>
    </row>
    <row r="82" spans="1:19">
      <c r="A82" s="51">
        <v>2010</v>
      </c>
      <c r="B82" s="51">
        <v>3</v>
      </c>
      <c r="C82" s="51" t="s">
        <v>184</v>
      </c>
      <c r="D82" s="51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v>0.66900000000000004</v>
      </c>
      <c r="K82" s="13">
        <v>3</v>
      </c>
      <c r="L82" s="25">
        <v>3.0350000000000001</v>
      </c>
      <c r="M82" s="13">
        <v>0.3</v>
      </c>
      <c r="O82" s="45">
        <v>3.4578000000000002</v>
      </c>
      <c r="P82" s="45"/>
      <c r="Q82" s="46">
        <v>50</v>
      </c>
      <c r="R82" s="46">
        <v>0.1768685899222377</v>
      </c>
      <c r="S82" s="46">
        <v>-0.63136858992223766</v>
      </c>
    </row>
    <row r="83" spans="1:19">
      <c r="A83" s="24">
        <v>2010</v>
      </c>
      <c r="B83" s="24">
        <v>4</v>
      </c>
      <c r="C83" s="24" t="s">
        <v>184</v>
      </c>
      <c r="D83" s="24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v>0.63800000000000001</v>
      </c>
      <c r="K83" s="13">
        <v>2.83</v>
      </c>
      <c r="L83" s="25">
        <v>3.08</v>
      </c>
      <c r="M83" s="13">
        <v>0.3</v>
      </c>
      <c r="O83" s="45">
        <v>-0.91210000000000002</v>
      </c>
      <c r="P83" s="45"/>
      <c r="Q83" s="46">
        <v>51</v>
      </c>
      <c r="R83" s="46">
        <v>5.6600442889561009E-2</v>
      </c>
      <c r="S83" s="46">
        <v>0.45449955711043899</v>
      </c>
    </row>
    <row r="84" spans="1:19">
      <c r="A84" s="24">
        <v>2010</v>
      </c>
      <c r="B84" s="24">
        <v>1</v>
      </c>
      <c r="C84" s="24" t="s">
        <v>185</v>
      </c>
      <c r="D84" s="24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v>0.67200000000000004</v>
      </c>
      <c r="K84" s="13">
        <v>2.72</v>
      </c>
      <c r="L84" s="25">
        <v>3.3150000000000004</v>
      </c>
      <c r="M84" s="13">
        <v>0.25</v>
      </c>
      <c r="O84" s="45">
        <v>-0.64959999999999996</v>
      </c>
      <c r="P84" s="45"/>
      <c r="Q84" s="46">
        <v>52</v>
      </c>
      <c r="R84" s="46">
        <v>-0.4955624505030965</v>
      </c>
      <c r="S84" s="46">
        <v>-0.44663754949690354</v>
      </c>
    </row>
    <row r="85" spans="1:19">
      <c r="A85" s="24">
        <v>2010</v>
      </c>
      <c r="B85" s="24">
        <v>2</v>
      </c>
      <c r="C85" s="24" t="s">
        <v>185</v>
      </c>
      <c r="D85" s="24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v>0.70299999999999996</v>
      </c>
      <c r="K85" s="13">
        <v>3.62</v>
      </c>
      <c r="L85" s="25">
        <v>3.6850000000000001</v>
      </c>
      <c r="M85" s="13">
        <v>0.31</v>
      </c>
      <c r="O85" s="45">
        <v>-1.5403</v>
      </c>
      <c r="P85" s="45"/>
      <c r="Q85" s="46">
        <v>53</v>
      </c>
      <c r="R85" s="46">
        <v>0.49071949122585024</v>
      </c>
      <c r="S85" s="46">
        <v>-0.58351949122585023</v>
      </c>
    </row>
    <row r="86" spans="1:19">
      <c r="A86" s="24">
        <v>2010</v>
      </c>
      <c r="B86" s="24">
        <v>3</v>
      </c>
      <c r="C86" s="24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v>0.68100000000000005</v>
      </c>
      <c r="K86" s="13">
        <v>3.35</v>
      </c>
      <c r="L86" s="25">
        <v>3.5350000000000001</v>
      </c>
      <c r="M86" s="13">
        <v>0.23</v>
      </c>
      <c r="O86" s="45">
        <v>0.21970000000000001</v>
      </c>
      <c r="P86" s="45"/>
      <c r="Q86" s="46">
        <v>54</v>
      </c>
      <c r="R86" s="46">
        <v>-0.11746413599088001</v>
      </c>
      <c r="S86" s="46">
        <v>8.5464135990880014E-2</v>
      </c>
    </row>
    <row r="87" spans="1:19">
      <c r="A87" s="24">
        <v>2010</v>
      </c>
      <c r="B87" s="24">
        <v>4</v>
      </c>
      <c r="C87" s="24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v>0.66900000000000004</v>
      </c>
      <c r="K87" s="13">
        <v>3.18</v>
      </c>
      <c r="L87" s="25">
        <v>3.23</v>
      </c>
      <c r="M87" s="13">
        <v>0.15</v>
      </c>
      <c r="O87" s="45">
        <v>0.46339999999999998</v>
      </c>
      <c r="P87" s="45"/>
      <c r="Q87" s="46">
        <v>55</v>
      </c>
      <c r="R87" s="46">
        <v>-1.2213529273076813</v>
      </c>
      <c r="S87" s="46">
        <v>0.77195292730768128</v>
      </c>
    </row>
    <row r="88" spans="1:19">
      <c r="A88" s="24">
        <v>2009</v>
      </c>
      <c r="B88" s="24">
        <v>1</v>
      </c>
      <c r="C88" s="24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v>0.65600000000000003</v>
      </c>
      <c r="K88" s="13">
        <v>2.79</v>
      </c>
      <c r="L88" s="25">
        <v>3.01</v>
      </c>
      <c r="M88" s="13">
        <v>0.28999999999999998</v>
      </c>
      <c r="O88" s="45">
        <v>-0.47799999999999998</v>
      </c>
      <c r="P88" s="45"/>
      <c r="Q88" s="46">
        <v>56</v>
      </c>
      <c r="R88" s="46">
        <v>1.2070766056535067</v>
      </c>
      <c r="S88" s="46">
        <v>1.7004233943464935</v>
      </c>
    </row>
    <row r="89" spans="1:19">
      <c r="A89" s="24">
        <v>2009</v>
      </c>
      <c r="B89" s="24">
        <v>2</v>
      </c>
      <c r="C89" s="24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v>0.70799999999999996</v>
      </c>
      <c r="K89" s="13">
        <v>3.39</v>
      </c>
      <c r="L89" s="25">
        <v>3.51</v>
      </c>
      <c r="M89" s="13">
        <v>0.28999999999999998</v>
      </c>
      <c r="O89" s="45">
        <v>0.84089999999999998</v>
      </c>
      <c r="P89" s="45"/>
      <c r="Q89" s="46">
        <v>57</v>
      </c>
      <c r="R89" s="46">
        <v>-0.42579478007613464</v>
      </c>
      <c r="S89" s="46">
        <v>-0.15040521992386541</v>
      </c>
    </row>
    <row r="90" spans="1:19">
      <c r="A90" s="24">
        <v>2009</v>
      </c>
      <c r="B90" s="24">
        <v>3</v>
      </c>
      <c r="C90" s="24" t="s">
        <v>184</v>
      </c>
      <c r="D90" s="24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v>0.69899999999999995</v>
      </c>
      <c r="K90" s="13">
        <v>2.2400000000000002</v>
      </c>
      <c r="L90" s="25">
        <v>2.4350000000000001</v>
      </c>
      <c r="M90" s="13">
        <v>0.39</v>
      </c>
      <c r="O90" s="45">
        <v>-1.4944999999999999</v>
      </c>
      <c r="P90" s="45"/>
      <c r="Q90" s="46">
        <v>58</v>
      </c>
      <c r="R90" s="46">
        <v>-2.1575105083692925E-2</v>
      </c>
      <c r="S90" s="46">
        <v>-0.37232489491630705</v>
      </c>
    </row>
    <row r="91" spans="1:19">
      <c r="A91" s="24">
        <v>2009</v>
      </c>
      <c r="B91" s="24">
        <v>4</v>
      </c>
      <c r="C91" s="24" t="s">
        <v>184</v>
      </c>
      <c r="D91" s="24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v>0.74099999999999999</v>
      </c>
      <c r="K91" s="13">
        <v>3.47</v>
      </c>
      <c r="L91" s="25">
        <v>3.7549999999999999</v>
      </c>
      <c r="M91" s="13">
        <v>0.28999999999999998</v>
      </c>
      <c r="O91" s="45">
        <v>-0.92159999999999997</v>
      </c>
      <c r="P91" s="45"/>
      <c r="Q91" s="46">
        <v>59</v>
      </c>
      <c r="R91" s="46">
        <v>8.3076537874688439E-2</v>
      </c>
      <c r="S91" s="46">
        <v>-0.64047653787468839</v>
      </c>
    </row>
    <row r="92" spans="1:19">
      <c r="A92" s="24">
        <v>2009</v>
      </c>
      <c r="B92" s="24">
        <v>1</v>
      </c>
      <c r="C92" s="24" t="s">
        <v>185</v>
      </c>
      <c r="D92" s="24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v>0.70099999999999996</v>
      </c>
      <c r="K92" s="13">
        <v>3.37</v>
      </c>
      <c r="L92" s="25">
        <v>3.7050000000000001</v>
      </c>
      <c r="M92" s="13">
        <v>0.28999999999999998</v>
      </c>
      <c r="O92" s="45">
        <v>3.4165999999999999</v>
      </c>
      <c r="P92" s="45"/>
      <c r="Q92" s="46">
        <v>60</v>
      </c>
      <c r="R92" s="46">
        <v>0.90653989693428882</v>
      </c>
      <c r="S92" s="46">
        <v>-1.3081398969342888</v>
      </c>
    </row>
    <row r="93" spans="1:19">
      <c r="A93" s="24">
        <v>2009</v>
      </c>
      <c r="B93" s="24">
        <v>2</v>
      </c>
      <c r="C93" s="24" t="s">
        <v>185</v>
      </c>
      <c r="D93" s="24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v>0.76100000000000001</v>
      </c>
      <c r="K93" s="13">
        <v>3.75</v>
      </c>
      <c r="L93" s="25">
        <v>3.79</v>
      </c>
      <c r="M93" s="13">
        <v>0.23</v>
      </c>
      <c r="O93" s="45">
        <v>0.35959999999999998</v>
      </c>
      <c r="P93" s="45"/>
      <c r="Q93" s="46">
        <v>61</v>
      </c>
      <c r="R93" s="46">
        <v>-0.68130923209920713</v>
      </c>
      <c r="S93" s="46">
        <v>-2.790767900792912E-3</v>
      </c>
    </row>
    <row r="94" spans="1:19">
      <c r="A94" s="24">
        <v>2009</v>
      </c>
      <c r="B94" s="24">
        <v>3</v>
      </c>
      <c r="C94" s="24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v>0.72399999999999998</v>
      </c>
      <c r="K94" s="13">
        <v>4.03</v>
      </c>
      <c r="L94" s="25">
        <v>4.2</v>
      </c>
      <c r="M94" s="13">
        <v>0.23</v>
      </c>
      <c r="O94" s="45">
        <v>-1.3923000000000001</v>
      </c>
      <c r="P94" s="45"/>
      <c r="Q94" s="46">
        <v>62</v>
      </c>
      <c r="R94" s="46">
        <v>0.69798825902177841</v>
      </c>
      <c r="S94" s="46">
        <v>-1.2295882590217784</v>
      </c>
    </row>
    <row r="95" spans="1:19">
      <c r="A95" s="24">
        <v>2009</v>
      </c>
      <c r="B95" s="24">
        <v>4</v>
      </c>
      <c r="C95" s="24" t="s">
        <v>185</v>
      </c>
      <c r="D95" s="24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v>0.73399999999999999</v>
      </c>
      <c r="K95" s="13">
        <v>3.41</v>
      </c>
      <c r="L95" s="25">
        <v>3.6349999999999998</v>
      </c>
      <c r="M95" s="13">
        <v>0.13</v>
      </c>
      <c r="O95" s="45">
        <v>-1.3594999999999999</v>
      </c>
      <c r="P95" s="45"/>
      <c r="Q95" s="46">
        <v>63</v>
      </c>
      <c r="R95" s="46">
        <v>0.37121748968708806</v>
      </c>
      <c r="S95" s="50">
        <v>2.3544825103129119</v>
      </c>
    </row>
    <row r="96" spans="1:19">
      <c r="E96" s="11"/>
      <c r="Q96" s="46">
        <v>64</v>
      </c>
      <c r="R96" s="46">
        <v>-1.3145762094315805</v>
      </c>
      <c r="S96" s="46">
        <v>0.75647620943158045</v>
      </c>
    </row>
    <row r="97" spans="5:19">
      <c r="E97" s="11"/>
      <c r="F97" s="38"/>
      <c r="G97" s="38"/>
      <c r="I97" s="38"/>
      <c r="J97" s="38"/>
      <c r="Q97" s="46">
        <v>65</v>
      </c>
      <c r="R97" s="46">
        <v>0.21139251860860497</v>
      </c>
      <c r="S97" s="46">
        <v>0.75110748139139505</v>
      </c>
    </row>
    <row r="98" spans="5:19">
      <c r="E98" s="11"/>
      <c r="Q98" s="46">
        <v>66</v>
      </c>
      <c r="R98" s="46">
        <v>0.41499468674821077</v>
      </c>
      <c r="S98" s="46">
        <v>-1.9909946867482109</v>
      </c>
    </row>
    <row r="99" spans="5:19">
      <c r="E99" s="11"/>
      <c r="Q99" s="46">
        <v>67</v>
      </c>
      <c r="R99" s="46">
        <v>-0.79094811647557139</v>
      </c>
      <c r="S99" s="46">
        <v>0.15024811647557135</v>
      </c>
    </row>
    <row r="100" spans="5:19">
      <c r="E100" s="11"/>
      <c r="Q100" s="46">
        <v>68</v>
      </c>
      <c r="R100" s="46">
        <v>0.49834001667614297</v>
      </c>
      <c r="S100" s="46">
        <v>0.30955998332385698</v>
      </c>
    </row>
    <row r="101" spans="5:19">
      <c r="E101" s="11"/>
      <c r="Q101" s="46">
        <v>69</v>
      </c>
      <c r="R101" s="46">
        <v>-0.46078779999346597</v>
      </c>
      <c r="S101" s="46">
        <v>-6.0012200006534067E-2</v>
      </c>
    </row>
    <row r="102" spans="5:19">
      <c r="Q102" s="46">
        <v>70</v>
      </c>
      <c r="R102" s="46">
        <v>-0.56352550067439588</v>
      </c>
      <c r="S102" s="46">
        <v>0.55202550067439593</v>
      </c>
    </row>
    <row r="103" spans="5:19">
      <c r="Q103" s="46">
        <v>71</v>
      </c>
      <c r="R103" s="46">
        <v>-0.16537518837030218</v>
      </c>
      <c r="S103" s="46">
        <v>-0.35952481162969785</v>
      </c>
    </row>
    <row r="104" spans="5:19">
      <c r="Q104" s="46">
        <v>72</v>
      </c>
      <c r="R104" s="46">
        <v>0.17637962154553971</v>
      </c>
      <c r="S104" s="46">
        <v>-0.59407962154553973</v>
      </c>
    </row>
    <row r="105" spans="5:19">
      <c r="Q105" s="46">
        <v>73</v>
      </c>
      <c r="R105" s="46">
        <v>0.29064944110874202</v>
      </c>
      <c r="S105" s="46">
        <v>-0.79634944110874206</v>
      </c>
    </row>
    <row r="106" spans="5:19">
      <c r="Q106" s="46">
        <v>74</v>
      </c>
      <c r="R106" s="46">
        <v>-6.1408285789456452E-2</v>
      </c>
      <c r="S106" s="46">
        <v>1.9205082857894564</v>
      </c>
    </row>
    <row r="107" spans="5:19">
      <c r="Q107" s="46">
        <v>75</v>
      </c>
      <c r="R107" s="46">
        <v>-0.18861745154953735</v>
      </c>
      <c r="S107" s="46">
        <v>-0.34748254845046267</v>
      </c>
    </row>
    <row r="108" spans="5:19">
      <c r="Q108" s="46">
        <v>76</v>
      </c>
      <c r="R108" s="46">
        <v>0.2278596036181651</v>
      </c>
      <c r="S108" s="46">
        <v>-0.27765960361816511</v>
      </c>
    </row>
    <row r="109" spans="5:19">
      <c r="Q109" s="46">
        <v>77</v>
      </c>
      <c r="R109" s="46">
        <v>1.5046261757034316</v>
      </c>
      <c r="S109" s="46">
        <v>-0.39932617570343165</v>
      </c>
    </row>
    <row r="110" spans="5:19">
      <c r="Q110" s="46">
        <v>78</v>
      </c>
      <c r="R110" s="46">
        <v>-0.5279708307485218</v>
      </c>
      <c r="S110" s="46">
        <v>-0.4720291692514782</v>
      </c>
    </row>
    <row r="111" spans="5:19">
      <c r="Q111" s="46">
        <v>79</v>
      </c>
      <c r="R111" s="46">
        <v>-0.72957988684684016</v>
      </c>
      <c r="S111" s="46">
        <v>1.1269798868468401</v>
      </c>
    </row>
    <row r="112" spans="5:19">
      <c r="Q112" s="46">
        <v>80</v>
      </c>
      <c r="R112" s="46">
        <v>-0.44307592556529657</v>
      </c>
      <c r="S112" s="46">
        <v>-1.0149240744347034</v>
      </c>
    </row>
    <row r="113" spans="17:19">
      <c r="Q113" s="46">
        <v>81</v>
      </c>
      <c r="R113" s="46">
        <v>-0.14488533834314987</v>
      </c>
      <c r="S113" s="50">
        <v>3.6026853383431501</v>
      </c>
    </row>
    <row r="114" spans="17:19">
      <c r="Q114" s="46">
        <v>82</v>
      </c>
      <c r="R114" s="46">
        <v>-2.2453599278760894E-2</v>
      </c>
      <c r="S114" s="46">
        <v>-0.88964640072123913</v>
      </c>
    </row>
    <row r="115" spans="17:19">
      <c r="Q115" s="46">
        <v>83</v>
      </c>
      <c r="R115" s="46">
        <v>0.58822237895948581</v>
      </c>
      <c r="S115" s="46">
        <v>-1.2378223789594858</v>
      </c>
    </row>
    <row r="116" spans="17:19">
      <c r="Q116" s="46">
        <v>84</v>
      </c>
      <c r="R116" s="46">
        <v>-0.37919394503978687</v>
      </c>
      <c r="S116" s="46">
        <v>-1.161106054960213</v>
      </c>
    </row>
    <row r="117" spans="17:19">
      <c r="Q117" s="46">
        <v>85</v>
      </c>
      <c r="R117" s="46">
        <v>3.7323730734110383E-2</v>
      </c>
      <c r="S117" s="46">
        <v>0.18237626926588962</v>
      </c>
    </row>
    <row r="118" spans="17:19">
      <c r="Q118" s="46">
        <v>86</v>
      </c>
      <c r="R118" s="46">
        <v>-0.31197238653350357</v>
      </c>
      <c r="S118" s="46">
        <v>0.7753723865335036</v>
      </c>
    </row>
    <row r="119" spans="17:19">
      <c r="Q119" s="46">
        <v>87</v>
      </c>
      <c r="R119" s="46">
        <v>1.1631873205890131</v>
      </c>
      <c r="S119" s="46">
        <v>-1.6411873205890131</v>
      </c>
    </row>
    <row r="120" spans="17:19">
      <c r="Q120" s="46">
        <v>88</v>
      </c>
      <c r="R120" s="46">
        <v>-4.3022156747156981E-2</v>
      </c>
      <c r="S120" s="46">
        <v>0.88392215674715691</v>
      </c>
    </row>
    <row r="121" spans="17:19">
      <c r="Q121" s="46">
        <v>89</v>
      </c>
      <c r="R121" s="46">
        <v>-0.45275168753060269</v>
      </c>
      <c r="S121" s="46">
        <v>-1.0417483124693971</v>
      </c>
    </row>
    <row r="122" spans="17:19">
      <c r="Q122" s="46">
        <v>90</v>
      </c>
      <c r="R122" s="46">
        <v>-0.36255240284744145</v>
      </c>
      <c r="S122" s="46">
        <v>-0.55904759715255858</v>
      </c>
    </row>
    <row r="123" spans="17:19">
      <c r="Q123" s="46">
        <v>91</v>
      </c>
      <c r="R123" s="46">
        <v>1.9928825401382986</v>
      </c>
      <c r="S123" s="46">
        <v>1.4237174598617013</v>
      </c>
    </row>
    <row r="124" spans="17:19">
      <c r="Q124" s="46">
        <v>92</v>
      </c>
      <c r="R124" s="46">
        <v>0.34744080221621415</v>
      </c>
      <c r="S124" s="46">
        <v>1.2159197783785824E-2</v>
      </c>
    </row>
    <row r="125" spans="17:19">
      <c r="Q125" s="46">
        <v>93</v>
      </c>
      <c r="R125" s="46">
        <v>-0.43546025590135068</v>
      </c>
      <c r="S125" s="46">
        <v>-0.95683974409864936</v>
      </c>
    </row>
    <row r="126" spans="17:19" ht="17" thickBot="1">
      <c r="Q126" s="47">
        <v>94</v>
      </c>
      <c r="R126" s="47">
        <v>-0.54494265531845665</v>
      </c>
      <c r="S126" s="47">
        <v>-0.81455734468154328</v>
      </c>
    </row>
  </sheetData>
  <autoFilter ref="A1:K95" xr:uid="{EDDD89CF-01B3-E54C-8168-6BF3959EB32E}">
    <sortState xmlns:xlrd2="http://schemas.microsoft.com/office/spreadsheetml/2017/richdata2" ref="A2:K95">
      <sortCondition descending="1" ref="A1:A9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E24F-184B-4D4C-8B21-6579CA9DBD95}">
  <dimension ref="A1:AD101"/>
  <sheetViews>
    <sheetView topLeftCell="H2" zoomScaleNormal="100" workbookViewId="0">
      <selection activeCell="AA36" sqref="AA36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13" customWidth="1"/>
    <col min="8" max="8" width="8.83203125" style="38" customWidth="1"/>
    <col min="9" max="9" width="8.83203125" style="13" customWidth="1"/>
    <col min="10" max="10" width="10.83203125" style="1" customWidth="1"/>
    <col min="11" max="11" width="10.83203125" style="38" customWidth="1"/>
    <col min="12" max="12" width="10.83203125" style="1" customWidth="1"/>
    <col min="13" max="15" width="10.83203125" style="13" customWidth="1"/>
    <col min="16" max="20" width="10.83203125" style="25" customWidth="1"/>
  </cols>
  <sheetData>
    <row r="1" spans="1:27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6" t="s">
        <v>183</v>
      </c>
      <c r="H1" s="37" t="s">
        <v>218</v>
      </c>
      <c r="I1" s="36" t="s">
        <v>217</v>
      </c>
      <c r="J1" s="36" t="s">
        <v>271</v>
      </c>
      <c r="K1" s="37" t="s">
        <v>269</v>
      </c>
      <c r="L1" s="36" t="s">
        <v>270</v>
      </c>
      <c r="M1" s="36" t="s">
        <v>296</v>
      </c>
      <c r="N1" s="36" t="s">
        <v>297</v>
      </c>
      <c r="O1" s="36" t="s">
        <v>301</v>
      </c>
      <c r="P1" s="36" t="s">
        <v>300</v>
      </c>
      <c r="R1" s="44" t="s">
        <v>268</v>
      </c>
      <c r="T1" s="36" t="s">
        <v>298</v>
      </c>
    </row>
    <row r="2" spans="1:27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28.9</v>
      </c>
      <c r="H2" s="1">
        <v>0.25900000000000001</v>
      </c>
      <c r="I2" s="13">
        <v>3.58</v>
      </c>
      <c r="J2" s="1">
        <f t="shared" ref="J2:J33" si="0">F2*(L2-K2)</f>
        <v>0</v>
      </c>
      <c r="K2" s="38">
        <v>0</v>
      </c>
      <c r="L2" s="1">
        <v>0.68400000000000005</v>
      </c>
      <c r="M2" s="13">
        <v>2.57</v>
      </c>
      <c r="N2" s="13">
        <v>3.5</v>
      </c>
      <c r="O2" s="13">
        <v>3.3333333333333335</v>
      </c>
      <c r="P2" s="25">
        <v>3.0350000000000001</v>
      </c>
      <c r="R2" s="45">
        <v>0.5101</v>
      </c>
      <c r="T2" s="13">
        <v>3.93</v>
      </c>
      <c r="U2" s="13"/>
    </row>
    <row r="3" spans="1:27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28.1</v>
      </c>
      <c r="H3" s="1">
        <v>0.25600000000000001</v>
      </c>
      <c r="I3" s="13">
        <v>3.01</v>
      </c>
      <c r="J3" s="1">
        <f t="shared" si="0"/>
        <v>-6.5000000000000058E-2</v>
      </c>
      <c r="K3" s="38">
        <v>0.755</v>
      </c>
      <c r="L3" s="1">
        <v>0.69</v>
      </c>
      <c r="M3" s="13">
        <v>2.62</v>
      </c>
      <c r="N3" s="13">
        <v>2.73</v>
      </c>
      <c r="O3" s="13">
        <v>2.7899999999999996</v>
      </c>
      <c r="P3" s="25">
        <v>2.6749999999999998</v>
      </c>
      <c r="R3" s="45">
        <v>1.9300000000000001E-2</v>
      </c>
      <c r="T3" s="13">
        <v>3.02</v>
      </c>
      <c r="V3" t="s">
        <v>272</v>
      </c>
    </row>
    <row r="4" spans="1:27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27.4</v>
      </c>
      <c r="H4" s="1">
        <v>0.26</v>
      </c>
      <c r="I4" s="13">
        <v>2.11</v>
      </c>
      <c r="J4" s="1">
        <f t="shared" si="0"/>
        <v>-2.1000000000000019E-2</v>
      </c>
      <c r="K4" s="38">
        <v>0.72899999999999998</v>
      </c>
      <c r="L4" s="1">
        <v>0.70799999999999996</v>
      </c>
      <c r="M4" s="13">
        <v>2.83</v>
      </c>
      <c r="N4" s="13">
        <v>2.85</v>
      </c>
      <c r="O4" s="13">
        <v>3.1933333333333334</v>
      </c>
      <c r="P4" s="25">
        <v>2.84</v>
      </c>
      <c r="R4" s="45">
        <v>-1</v>
      </c>
      <c r="T4" s="13">
        <v>3.9</v>
      </c>
    </row>
    <row r="5" spans="1:27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27.2</v>
      </c>
      <c r="H5" s="1">
        <v>0.24299999999999999</v>
      </c>
      <c r="I5" s="13">
        <v>1.47</v>
      </c>
      <c r="J5" s="1">
        <f t="shared" si="0"/>
        <v>-0.122</v>
      </c>
      <c r="K5" s="38">
        <v>0.78</v>
      </c>
      <c r="L5" s="1">
        <v>0.65800000000000003</v>
      </c>
      <c r="M5" s="13">
        <v>3.32</v>
      </c>
      <c r="N5" s="13">
        <v>3.44</v>
      </c>
      <c r="O5" s="13">
        <v>3.5966666666666662</v>
      </c>
      <c r="P5" s="25">
        <v>3.38</v>
      </c>
      <c r="R5" s="45">
        <v>-0.53680000000000005</v>
      </c>
      <c r="T5" s="13">
        <v>4.03</v>
      </c>
      <c r="V5" s="49" t="s">
        <v>273</v>
      </c>
      <c r="W5" s="49"/>
    </row>
    <row r="6" spans="1:27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28.7</v>
      </c>
      <c r="H6" s="1">
        <v>0.24299999999999999</v>
      </c>
      <c r="I6" s="13">
        <v>4.13</v>
      </c>
      <c r="J6" s="1">
        <f t="shared" si="0"/>
        <v>0</v>
      </c>
      <c r="K6" s="38">
        <v>0</v>
      </c>
      <c r="L6" s="1">
        <v>0.74099999999999999</v>
      </c>
      <c r="M6" s="13">
        <v>2.85</v>
      </c>
      <c r="N6" s="13">
        <v>3.77</v>
      </c>
      <c r="O6" s="13">
        <v>3.6666666666666665</v>
      </c>
      <c r="P6" s="25">
        <v>3.31</v>
      </c>
      <c r="R6" s="45">
        <v>4.4699999999999997E-2</v>
      </c>
      <c r="T6" s="13">
        <v>4.38</v>
      </c>
      <c r="V6" s="46" t="s">
        <v>274</v>
      </c>
      <c r="W6" s="46">
        <v>0.49744093792287064</v>
      </c>
    </row>
    <row r="7" spans="1:27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27.7</v>
      </c>
      <c r="H7" s="1">
        <v>0.26600000000000001</v>
      </c>
      <c r="I7" s="13">
        <v>2.74</v>
      </c>
      <c r="J7" s="1">
        <f t="shared" si="0"/>
        <v>-4.3000000000000038E-2</v>
      </c>
      <c r="K7" s="38">
        <v>0.74299999999999999</v>
      </c>
      <c r="L7" s="1">
        <v>0.7</v>
      </c>
      <c r="M7" s="13">
        <v>2.11</v>
      </c>
      <c r="N7" s="13">
        <v>3.58</v>
      </c>
      <c r="O7" s="13">
        <v>3.17</v>
      </c>
      <c r="P7" s="25">
        <v>2.8449999999999998</v>
      </c>
      <c r="R7" s="45">
        <v>4.0298999999999996</v>
      </c>
      <c r="T7" s="13">
        <v>3.82</v>
      </c>
      <c r="V7" s="46" t="s">
        <v>275</v>
      </c>
      <c r="W7" s="46">
        <v>0.24744748672158526</v>
      </c>
    </row>
    <row r="8" spans="1:27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28.1</v>
      </c>
      <c r="H8" s="1">
        <v>0.24299999999999999</v>
      </c>
      <c r="I8" s="13">
        <v>3.2</v>
      </c>
      <c r="J8" s="1">
        <f t="shared" si="0"/>
        <v>0.10399999999999998</v>
      </c>
      <c r="K8" s="38">
        <v>0.52600000000000002</v>
      </c>
      <c r="L8" s="1">
        <v>0.63</v>
      </c>
      <c r="M8" s="13">
        <v>2.52</v>
      </c>
      <c r="N8" s="13">
        <v>2.88</v>
      </c>
      <c r="O8" s="13">
        <v>2.8433333333333337</v>
      </c>
      <c r="P8" s="25">
        <v>2.7</v>
      </c>
      <c r="R8" s="45">
        <v>-0.1283</v>
      </c>
      <c r="T8" s="13">
        <v>3.13</v>
      </c>
      <c r="V8" s="46" t="s">
        <v>276</v>
      </c>
      <c r="W8" s="46">
        <v>0.14473031644707746</v>
      </c>
    </row>
    <row r="9" spans="1:27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29.4</v>
      </c>
      <c r="H9" s="1">
        <v>0.22500000000000001</v>
      </c>
      <c r="I9" s="13">
        <v>4.7</v>
      </c>
      <c r="J9" s="1">
        <f t="shared" si="0"/>
        <v>0.28100000000000003</v>
      </c>
      <c r="K9" s="38">
        <v>0.49099999999999999</v>
      </c>
      <c r="L9" s="1">
        <v>0.77200000000000002</v>
      </c>
      <c r="M9" s="13">
        <v>2.89</v>
      </c>
      <c r="N9" s="13">
        <v>3.02</v>
      </c>
      <c r="O9" s="13">
        <v>3.0966666666666662</v>
      </c>
      <c r="P9" s="25">
        <v>2.9550000000000001</v>
      </c>
      <c r="R9" s="45">
        <v>-1.3853</v>
      </c>
      <c r="T9" s="13">
        <v>3.38</v>
      </c>
      <c r="V9" s="46" t="s">
        <v>277</v>
      </c>
      <c r="W9" s="46">
        <v>1.1947035052669821</v>
      </c>
    </row>
    <row r="10" spans="1:27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27.2</v>
      </c>
      <c r="H10" s="1">
        <v>0.23499999999999999</v>
      </c>
      <c r="I10" s="13">
        <v>2.4500000000000002</v>
      </c>
      <c r="J10" s="1">
        <f t="shared" si="0"/>
        <v>4.6000000000000041E-2</v>
      </c>
      <c r="K10" s="38">
        <v>0.61699999999999999</v>
      </c>
      <c r="L10" s="1">
        <v>0.66300000000000003</v>
      </c>
      <c r="M10" s="13">
        <v>2.69</v>
      </c>
      <c r="N10" s="13">
        <v>3.39</v>
      </c>
      <c r="O10" s="13">
        <v>3.2766666666666668</v>
      </c>
      <c r="P10" s="25">
        <v>3.04</v>
      </c>
      <c r="R10" s="45">
        <v>-0.48920000000000002</v>
      </c>
      <c r="T10" s="13">
        <v>3.75</v>
      </c>
      <c r="V10" s="47" t="s">
        <v>278</v>
      </c>
      <c r="W10" s="47">
        <v>94</v>
      </c>
    </row>
    <row r="11" spans="1:27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28</v>
      </c>
      <c r="H11" s="1">
        <v>0.24199999999999999</v>
      </c>
      <c r="I11" s="13">
        <v>0.78</v>
      </c>
      <c r="J11" s="1">
        <f t="shared" si="0"/>
        <v>0</v>
      </c>
      <c r="K11" s="38">
        <v>0</v>
      </c>
      <c r="L11" s="1">
        <v>0.65800000000000003</v>
      </c>
      <c r="M11" s="13">
        <v>3.33</v>
      </c>
      <c r="N11" s="13">
        <v>3.59</v>
      </c>
      <c r="O11" s="13">
        <v>3.56</v>
      </c>
      <c r="P11" s="25">
        <v>3.46</v>
      </c>
      <c r="R11" s="45">
        <v>-0.48449999999999999</v>
      </c>
      <c r="T11" s="13">
        <v>3.76</v>
      </c>
    </row>
    <row r="12" spans="1:27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27.9</v>
      </c>
      <c r="H12" s="1">
        <v>0.23899999999999999</v>
      </c>
      <c r="I12" s="13">
        <v>1.32</v>
      </c>
      <c r="J12" s="1">
        <f t="shared" si="0"/>
        <v>-0.14100000000000001</v>
      </c>
      <c r="K12" s="38">
        <v>0.80100000000000005</v>
      </c>
      <c r="L12" s="1">
        <v>0.66</v>
      </c>
      <c r="M12" s="13">
        <v>2.31</v>
      </c>
      <c r="N12" s="13">
        <v>3.32</v>
      </c>
      <c r="O12" s="13">
        <v>3.1333333333333333</v>
      </c>
      <c r="P12" s="25">
        <v>2.8149999999999999</v>
      </c>
      <c r="R12" s="45">
        <v>2.4718</v>
      </c>
      <c r="T12" s="13">
        <v>3.77</v>
      </c>
      <c r="V12" t="s">
        <v>279</v>
      </c>
    </row>
    <row r="13" spans="1:27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29.2</v>
      </c>
      <c r="H13" s="1">
        <v>0.24299999999999999</v>
      </c>
      <c r="I13" s="13">
        <v>2.4</v>
      </c>
      <c r="J13" s="1">
        <f t="shared" si="0"/>
        <v>0</v>
      </c>
      <c r="K13" s="38">
        <v>0</v>
      </c>
      <c r="L13" s="1">
        <v>0.73699999999999999</v>
      </c>
      <c r="M13" s="13">
        <v>2.5099999999999998</v>
      </c>
      <c r="N13" s="13">
        <v>2.52</v>
      </c>
      <c r="O13" s="13">
        <v>2.6633333333333331</v>
      </c>
      <c r="P13" s="25">
        <v>2.5149999999999997</v>
      </c>
      <c r="R13" s="45">
        <v>-1.0958000000000001</v>
      </c>
      <c r="T13" s="13">
        <v>2.96</v>
      </c>
      <c r="V13" s="48"/>
      <c r="W13" s="48" t="s">
        <v>284</v>
      </c>
      <c r="X13" s="48" t="s">
        <v>285</v>
      </c>
      <c r="Y13" s="48" t="s">
        <v>286</v>
      </c>
      <c r="Z13" s="48" t="s">
        <v>287</v>
      </c>
      <c r="AA13" s="48" t="s">
        <v>288</v>
      </c>
    </row>
    <row r="14" spans="1:27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27.1</v>
      </c>
      <c r="H14" s="1">
        <v>0.22900000000000001</v>
      </c>
      <c r="I14" s="13">
        <v>2.2999999999999998</v>
      </c>
      <c r="J14" s="1">
        <f t="shared" si="0"/>
        <v>-0.29100000000000004</v>
      </c>
      <c r="K14" s="38">
        <v>0.97899999999999998</v>
      </c>
      <c r="L14" s="1">
        <v>0.68799999999999994</v>
      </c>
      <c r="M14" s="13">
        <v>3.03</v>
      </c>
      <c r="N14" s="13">
        <v>3.53</v>
      </c>
      <c r="O14" s="13">
        <v>3.5033333333333334</v>
      </c>
      <c r="P14" s="25">
        <v>3.28</v>
      </c>
      <c r="R14" s="45">
        <v>-1.3765000000000001</v>
      </c>
      <c r="T14" s="13">
        <v>3.95</v>
      </c>
      <c r="V14" s="46" t="s">
        <v>280</v>
      </c>
      <c r="W14" s="46">
        <v>11</v>
      </c>
      <c r="X14" s="46">
        <v>38.953331323305846</v>
      </c>
      <c r="Y14" s="46">
        <v>3.5412119384823497</v>
      </c>
      <c r="Z14" s="46">
        <v>2.7291306633764805</v>
      </c>
      <c r="AA14" s="46">
        <v>4.7073218545432326E-3</v>
      </c>
    </row>
    <row r="15" spans="1:27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28.3</v>
      </c>
      <c r="H15" s="1">
        <v>0.22900000000000001</v>
      </c>
      <c r="I15" s="13">
        <v>4.2300000000000004</v>
      </c>
      <c r="J15" s="1">
        <f t="shared" si="0"/>
        <v>0.14899999999999991</v>
      </c>
      <c r="K15" s="38">
        <v>0.54600000000000004</v>
      </c>
      <c r="L15" s="1">
        <v>0.69499999999999995</v>
      </c>
      <c r="M15" s="13">
        <v>2.89</v>
      </c>
      <c r="N15" s="13">
        <v>3.2</v>
      </c>
      <c r="O15" s="13">
        <v>3.1933333333333334</v>
      </c>
      <c r="P15" s="25">
        <v>3.0449999999999999</v>
      </c>
      <c r="R15" s="45">
        <v>-0.40699999999999997</v>
      </c>
      <c r="T15" s="13">
        <v>3.49</v>
      </c>
      <c r="V15" s="46" t="s">
        <v>281</v>
      </c>
      <c r="W15" s="46">
        <v>83</v>
      </c>
      <c r="X15" s="46">
        <v>118.46726663626875</v>
      </c>
      <c r="Y15" s="46">
        <v>1.4273164654972139</v>
      </c>
      <c r="Z15" s="46"/>
      <c r="AA15" s="46"/>
    </row>
    <row r="16" spans="1:27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28.3</v>
      </c>
      <c r="H16" s="1">
        <v>0.23300000000000001</v>
      </c>
      <c r="I16" s="13">
        <v>3.61</v>
      </c>
      <c r="J16" s="1">
        <f t="shared" si="0"/>
        <v>-0.19000000000000006</v>
      </c>
      <c r="K16" s="38">
        <v>0.91700000000000004</v>
      </c>
      <c r="L16" s="1">
        <v>0.72699999999999998</v>
      </c>
      <c r="M16" s="13">
        <v>3.67</v>
      </c>
      <c r="N16" s="13">
        <v>4.0999999999999996</v>
      </c>
      <c r="O16" s="13">
        <v>4.0533333333333337</v>
      </c>
      <c r="P16" s="25">
        <v>3.8849999999999998</v>
      </c>
      <c r="R16" s="45">
        <v>-0.4713</v>
      </c>
      <c r="T16" s="13">
        <v>4.3899999999999997</v>
      </c>
      <c r="V16" s="47" t="s">
        <v>282</v>
      </c>
      <c r="W16" s="47">
        <v>94</v>
      </c>
      <c r="X16" s="47">
        <v>157.42059795957459</v>
      </c>
      <c r="Y16" s="47"/>
      <c r="Z16" s="47"/>
      <c r="AA16" s="47"/>
    </row>
    <row r="17" spans="1:30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28.1</v>
      </c>
      <c r="H17" s="1">
        <v>0.219</v>
      </c>
      <c r="I17" s="13">
        <v>2.94</v>
      </c>
      <c r="J17" s="1">
        <f t="shared" si="0"/>
        <v>-0.18399999999999994</v>
      </c>
      <c r="K17" s="38">
        <v>0.81799999999999995</v>
      </c>
      <c r="L17" s="1">
        <v>0.63400000000000001</v>
      </c>
      <c r="M17" s="13">
        <v>2.25</v>
      </c>
      <c r="N17" s="13">
        <v>3.11</v>
      </c>
      <c r="O17" s="13">
        <v>2.8833333333333329</v>
      </c>
      <c r="P17" s="25">
        <v>2.6799999999999997</v>
      </c>
      <c r="R17" s="45">
        <v>-0.14030000000000001</v>
      </c>
      <c r="T17" s="13">
        <v>3.29</v>
      </c>
    </row>
    <row r="18" spans="1:30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28.8</v>
      </c>
      <c r="H18" s="1">
        <v>0.29199999999999998</v>
      </c>
      <c r="I18" s="13">
        <v>2.2999999999999998</v>
      </c>
      <c r="J18" s="1">
        <f t="shared" si="0"/>
        <v>8.4999999999999964E-2</v>
      </c>
      <c r="K18" s="38">
        <v>0.63400000000000001</v>
      </c>
      <c r="L18" s="1">
        <v>0.71899999999999997</v>
      </c>
      <c r="M18" s="13">
        <v>2.9</v>
      </c>
      <c r="N18" s="13">
        <v>3</v>
      </c>
      <c r="O18" s="13">
        <v>3.0866666666666664</v>
      </c>
      <c r="P18" s="25">
        <v>2.95</v>
      </c>
      <c r="R18" s="45">
        <v>1.5681</v>
      </c>
      <c r="T18" s="13">
        <v>3.36</v>
      </c>
      <c r="V18" s="48"/>
      <c r="W18" s="48" t="s">
        <v>289</v>
      </c>
      <c r="X18" s="48" t="s">
        <v>277</v>
      </c>
      <c r="Y18" s="48" t="s">
        <v>290</v>
      </c>
      <c r="Z18" s="48" t="s">
        <v>291</v>
      </c>
      <c r="AA18" s="48" t="s">
        <v>292</v>
      </c>
      <c r="AB18" s="48" t="s">
        <v>293</v>
      </c>
      <c r="AC18" s="48" t="s">
        <v>294</v>
      </c>
      <c r="AD18" s="48" t="s">
        <v>295</v>
      </c>
    </row>
    <row r="19" spans="1:30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27.3</v>
      </c>
      <c r="H19" s="1">
        <v>0.24</v>
      </c>
      <c r="I19" s="13">
        <v>1.43</v>
      </c>
      <c r="J19" s="1">
        <f t="shared" si="0"/>
        <v>-0.16599999999999993</v>
      </c>
      <c r="K19" s="38">
        <v>0.82299999999999995</v>
      </c>
      <c r="L19" s="1">
        <v>0.65700000000000003</v>
      </c>
      <c r="M19" s="13">
        <v>2.9</v>
      </c>
      <c r="N19" s="13">
        <v>3.32</v>
      </c>
      <c r="O19" s="13">
        <v>3.1999999999999997</v>
      </c>
      <c r="P19" s="25">
        <v>3.11</v>
      </c>
      <c r="R19" s="45">
        <v>-0.91820000000000002</v>
      </c>
      <c r="T19" s="13">
        <v>3.38</v>
      </c>
      <c r="V19" s="46" t="s">
        <v>283</v>
      </c>
      <c r="W19" s="46">
        <v>-3.0066625179045543</v>
      </c>
      <c r="X19" s="46">
        <v>4.5634468620226789</v>
      </c>
      <c r="Y19" s="46">
        <v>-0.65885779079103735</v>
      </c>
      <c r="Z19" s="46">
        <v>0.5118107870327504</v>
      </c>
      <c r="AA19" s="46">
        <v>-12.08317478543422</v>
      </c>
      <c r="AB19" s="46">
        <v>6.0698497496251127</v>
      </c>
      <c r="AC19" s="46">
        <v>-12.08317478543422</v>
      </c>
      <c r="AD19" s="46">
        <v>6.0698497496251127</v>
      </c>
    </row>
    <row r="20" spans="1:30">
      <c r="A20" s="1">
        <v>2017</v>
      </c>
      <c r="B20" s="1">
        <v>4</v>
      </c>
      <c r="C20" s="1" t="s">
        <v>185</v>
      </c>
      <c r="D20" s="24" t="s">
        <v>194</v>
      </c>
      <c r="E20" s="11" t="s">
        <v>239</v>
      </c>
      <c r="F20" s="15">
        <v>1</v>
      </c>
      <c r="G20" s="1">
        <v>28.6</v>
      </c>
      <c r="H20" s="1">
        <v>0.23</v>
      </c>
      <c r="I20" s="13">
        <v>3.22</v>
      </c>
      <c r="J20" s="1">
        <f t="shared" si="0"/>
        <v>-3.2000000000000028E-2</v>
      </c>
      <c r="K20" s="38">
        <v>0.65300000000000002</v>
      </c>
      <c r="L20" s="1">
        <v>0.621</v>
      </c>
      <c r="M20" s="13">
        <v>2.98</v>
      </c>
      <c r="N20" s="13">
        <v>3.69</v>
      </c>
      <c r="O20" s="13">
        <v>3.4633333333333334</v>
      </c>
      <c r="P20" s="25">
        <v>3.335</v>
      </c>
      <c r="R20" s="45">
        <v>0.76870000000000005</v>
      </c>
      <c r="T20" s="13">
        <v>3.72</v>
      </c>
      <c r="V20" s="46" t="s">
        <v>143</v>
      </c>
      <c r="W20" s="46">
        <v>-2.2824249995642369</v>
      </c>
      <c r="X20" s="46">
        <v>5.0319163481164448</v>
      </c>
      <c r="Y20" s="46">
        <v>-0.45358961510133172</v>
      </c>
      <c r="Z20" s="46">
        <v>0.65130797147473507</v>
      </c>
      <c r="AA20" s="46">
        <v>-12.290704233173733</v>
      </c>
      <c r="AB20" s="46">
        <v>7.7258542340452596</v>
      </c>
      <c r="AC20" s="46">
        <v>-12.290704233173733</v>
      </c>
      <c r="AD20" s="46">
        <v>7.7258542340452596</v>
      </c>
    </row>
    <row r="21" spans="1:30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27.1</v>
      </c>
      <c r="H21" s="1">
        <v>0.217</v>
      </c>
      <c r="I21" s="13">
        <v>2.78</v>
      </c>
      <c r="J21" s="1">
        <f t="shared" si="0"/>
        <v>0.14500000000000002</v>
      </c>
      <c r="K21" s="38">
        <v>0.60699999999999998</v>
      </c>
      <c r="L21" s="1">
        <v>0.752</v>
      </c>
      <c r="M21" s="13">
        <v>3.28</v>
      </c>
      <c r="N21" s="13">
        <v>4.5</v>
      </c>
      <c r="O21" s="13">
        <v>4.2833333333333332</v>
      </c>
      <c r="P21" s="25">
        <v>3.8899999999999997</v>
      </c>
      <c r="R21" s="45">
        <v>-0.51759999999999995</v>
      </c>
      <c r="T21" s="13">
        <v>5.07</v>
      </c>
      <c r="V21" s="46" t="s">
        <v>183</v>
      </c>
      <c r="W21" s="46">
        <v>9.2643002643139502E-2</v>
      </c>
      <c r="X21" s="46">
        <v>0.11555498134384697</v>
      </c>
      <c r="Y21" s="46">
        <v>0.80172227597415058</v>
      </c>
      <c r="Z21" s="46">
        <v>0.42500300401383695</v>
      </c>
      <c r="AA21" s="46">
        <v>-0.13719120764866349</v>
      </c>
      <c r="AB21" s="46">
        <v>0.32247721293494247</v>
      </c>
      <c r="AC21" s="46">
        <v>-0.13719120764866349</v>
      </c>
      <c r="AD21" s="46">
        <v>0.32247721293494247</v>
      </c>
    </row>
    <row r="22" spans="1:30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27.4</v>
      </c>
      <c r="H22" s="1">
        <v>0.23</v>
      </c>
      <c r="I22" s="13">
        <v>3.53</v>
      </c>
      <c r="J22" s="1">
        <f t="shared" si="0"/>
        <v>0</v>
      </c>
      <c r="K22" s="38">
        <v>0</v>
      </c>
      <c r="L22" s="1">
        <v>0.64300000000000002</v>
      </c>
      <c r="M22" s="13">
        <v>2.13</v>
      </c>
      <c r="N22" s="13">
        <v>2.44</v>
      </c>
      <c r="O22" s="13">
        <v>2.5566666666666666</v>
      </c>
      <c r="P22" s="25">
        <v>2.2850000000000001</v>
      </c>
      <c r="R22" s="45">
        <v>2.2656000000000001</v>
      </c>
      <c r="T22" s="13">
        <v>3.1</v>
      </c>
      <c r="V22" s="46" t="s">
        <v>218</v>
      </c>
      <c r="W22" s="46">
        <v>23.829645877526549</v>
      </c>
      <c r="X22" s="46">
        <v>7.0968294733664008</v>
      </c>
      <c r="Y22" s="46">
        <v>3.3577875820401939</v>
      </c>
      <c r="Z22" s="46">
        <v>1.1878729833852597E-3</v>
      </c>
      <c r="AA22" s="46">
        <v>9.7143374882390905</v>
      </c>
      <c r="AB22" s="46">
        <v>37.944954266814008</v>
      </c>
      <c r="AC22" s="46">
        <v>9.7143374882390905</v>
      </c>
      <c r="AD22" s="46">
        <v>37.944954266814008</v>
      </c>
    </row>
    <row r="23" spans="1:30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28.8</v>
      </c>
      <c r="H23" s="1">
        <v>0.24399999999999999</v>
      </c>
      <c r="I23" s="13">
        <v>4.37</v>
      </c>
      <c r="J23" s="1">
        <f t="shared" si="0"/>
        <v>0</v>
      </c>
      <c r="K23" s="38">
        <v>0</v>
      </c>
      <c r="L23" s="1">
        <v>0.67300000000000004</v>
      </c>
      <c r="M23" s="13">
        <v>2.83</v>
      </c>
      <c r="N23" s="13">
        <v>2.96</v>
      </c>
      <c r="O23" s="13">
        <v>3.0733333333333337</v>
      </c>
      <c r="P23" s="25">
        <v>2.895</v>
      </c>
      <c r="R23" s="45">
        <v>-0.55740000000000001</v>
      </c>
      <c r="T23" s="13">
        <v>3.43</v>
      </c>
      <c r="V23" s="46" t="s">
        <v>217</v>
      </c>
      <c r="W23" s="46">
        <v>-3.1717258271171376E-3</v>
      </c>
      <c r="X23" s="46">
        <v>0.16078883111710068</v>
      </c>
      <c r="Y23" s="46">
        <v>-1.9726033239256559E-2</v>
      </c>
      <c r="Z23" s="46">
        <v>0.98430926693697263</v>
      </c>
      <c r="AA23" s="46">
        <v>-0.3229742440204072</v>
      </c>
      <c r="AB23" s="46">
        <v>0.31663079236617298</v>
      </c>
      <c r="AC23" s="46">
        <v>-0.3229742440204072</v>
      </c>
      <c r="AD23" s="46">
        <v>0.31663079236617298</v>
      </c>
    </row>
    <row r="24" spans="1:30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28.9</v>
      </c>
      <c r="H24" s="1">
        <v>0.21199999999999999</v>
      </c>
      <c r="I24" s="13">
        <v>1.83</v>
      </c>
      <c r="J24" s="1">
        <f t="shared" si="0"/>
        <v>-1.8000000000000016E-2</v>
      </c>
      <c r="K24" s="38">
        <v>0.67</v>
      </c>
      <c r="L24" s="1">
        <v>0.65200000000000002</v>
      </c>
      <c r="M24" s="13">
        <v>1.69</v>
      </c>
      <c r="N24" s="13">
        <v>3.39</v>
      </c>
      <c r="O24" s="13">
        <v>2.8533333333333335</v>
      </c>
      <c r="P24" s="25">
        <v>2.54</v>
      </c>
      <c r="R24" s="45">
        <v>-0.30709999999999998</v>
      </c>
      <c r="T24" s="13">
        <v>3.48</v>
      </c>
      <c r="V24" s="46" t="s">
        <v>271</v>
      </c>
      <c r="W24" s="46">
        <v>1.9681149243319611</v>
      </c>
      <c r="X24" s="46">
        <v>7.2037053326625822</v>
      </c>
      <c r="Y24" s="46">
        <v>0.27320869378266482</v>
      </c>
      <c r="Z24" s="46">
        <v>0.78537145450327461</v>
      </c>
      <c r="AA24" s="46">
        <v>-12.359765250567261</v>
      </c>
      <c r="AB24" s="46">
        <v>16.295995099231185</v>
      </c>
      <c r="AC24" s="46">
        <v>-12.359765250567261</v>
      </c>
      <c r="AD24" s="46">
        <v>16.295995099231185</v>
      </c>
    </row>
    <row r="25" spans="1:30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29.5</v>
      </c>
      <c r="H25" s="1">
        <v>0.223</v>
      </c>
      <c r="I25" s="13">
        <v>2.5499999999999998</v>
      </c>
      <c r="J25" s="1">
        <f t="shared" si="0"/>
        <v>0</v>
      </c>
      <c r="K25" s="38">
        <v>0</v>
      </c>
      <c r="L25" s="1">
        <v>0.68</v>
      </c>
      <c r="M25" s="13">
        <v>2.6</v>
      </c>
      <c r="N25" s="13">
        <v>3.04</v>
      </c>
      <c r="O25" s="13">
        <v>3.0133333333333336</v>
      </c>
      <c r="P25" s="25">
        <v>2.8200000000000003</v>
      </c>
      <c r="R25" s="45">
        <v>-0.51160000000000005</v>
      </c>
      <c r="T25" s="13">
        <v>3.4</v>
      </c>
      <c r="V25" s="46" t="s">
        <v>269</v>
      </c>
      <c r="W25" s="46">
        <v>3.8257698585411228</v>
      </c>
      <c r="X25" s="46">
        <v>7.3808987522662264</v>
      </c>
      <c r="Y25" s="46">
        <v>0.51833387598853875</v>
      </c>
      <c r="Z25" s="46">
        <v>0.60560441485264871</v>
      </c>
      <c r="AA25" s="46">
        <v>-10.854540901261448</v>
      </c>
      <c r="AB25" s="46">
        <v>18.506080618343695</v>
      </c>
      <c r="AC25" s="46">
        <v>-10.854540901261448</v>
      </c>
      <c r="AD25" s="46">
        <v>18.506080618343695</v>
      </c>
    </row>
    <row r="26" spans="1:30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29.1</v>
      </c>
      <c r="H26" s="1">
        <v>0.22500000000000001</v>
      </c>
      <c r="I26" s="13">
        <v>3.57</v>
      </c>
      <c r="J26" s="1">
        <f t="shared" si="0"/>
        <v>0</v>
      </c>
      <c r="K26" s="38">
        <v>0</v>
      </c>
      <c r="L26" s="1">
        <v>0.68500000000000005</v>
      </c>
      <c r="M26" s="13">
        <v>2.74</v>
      </c>
      <c r="N26" s="13">
        <v>2.79</v>
      </c>
      <c r="O26" s="13">
        <v>3.1133333333333333</v>
      </c>
      <c r="P26" s="25">
        <v>2.7650000000000001</v>
      </c>
      <c r="R26" s="45">
        <v>-0.43109999999999998</v>
      </c>
      <c r="T26" s="13">
        <v>3.81</v>
      </c>
      <c r="V26" s="46" t="s">
        <v>270</v>
      </c>
      <c r="W26" s="46">
        <v>-8.2434657034130456</v>
      </c>
      <c r="X26" s="46">
        <v>6.1035395349066697</v>
      </c>
      <c r="Y26" s="46">
        <v>-1.3506041299917784</v>
      </c>
      <c r="Z26" s="46">
        <v>0.18049320426987214</v>
      </c>
      <c r="AA26" s="46">
        <v>-20.383160355051437</v>
      </c>
      <c r="AB26" s="46">
        <v>3.8962289482253443</v>
      </c>
      <c r="AC26" s="46">
        <v>-20.383160355051437</v>
      </c>
      <c r="AD26" s="46">
        <v>3.8962289482253443</v>
      </c>
    </row>
    <row r="27" spans="1:30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28.4</v>
      </c>
      <c r="H27" s="1">
        <v>0.27100000000000002</v>
      </c>
      <c r="I27" s="13">
        <v>2.4300000000000002</v>
      </c>
      <c r="J27" s="1">
        <f t="shared" si="0"/>
        <v>0</v>
      </c>
      <c r="K27" s="38">
        <v>0</v>
      </c>
      <c r="L27" s="1">
        <v>0.747</v>
      </c>
      <c r="M27" s="13">
        <v>3.32</v>
      </c>
      <c r="N27" s="13">
        <v>3.41</v>
      </c>
      <c r="O27" s="13">
        <v>3.4800000000000004</v>
      </c>
      <c r="P27" s="25">
        <v>3.3650000000000002</v>
      </c>
      <c r="R27" s="45">
        <v>-1.5463</v>
      </c>
      <c r="T27" s="13">
        <v>3.71</v>
      </c>
      <c r="V27" s="46" t="s">
        <v>296</v>
      </c>
      <c r="W27" s="46">
        <v>-0.74525255207036289</v>
      </c>
      <c r="X27" s="46">
        <v>0.54651323682586028</v>
      </c>
      <c r="Y27" s="46">
        <v>-1.363649591359904</v>
      </c>
      <c r="Z27" s="46">
        <v>0.17636500477943856</v>
      </c>
      <c r="AA27" s="46">
        <v>-1.8322453994503429</v>
      </c>
      <c r="AB27" s="46">
        <v>0.34174029530961725</v>
      </c>
      <c r="AC27" s="46">
        <v>-1.8322453994503429</v>
      </c>
      <c r="AD27" s="46">
        <v>0.34174029530961725</v>
      </c>
    </row>
    <row r="28" spans="1:30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29</v>
      </c>
      <c r="H28" s="1">
        <v>0.24299999999999999</v>
      </c>
      <c r="I28" s="13">
        <v>2.5099999999999998</v>
      </c>
      <c r="J28" s="1">
        <f t="shared" si="0"/>
        <v>-6.4999999999999947E-2</v>
      </c>
      <c r="K28" s="38">
        <v>0.75</v>
      </c>
      <c r="L28" s="1">
        <v>0.68500000000000005</v>
      </c>
      <c r="M28" s="13">
        <v>3.14</v>
      </c>
      <c r="N28" s="13">
        <v>3.32</v>
      </c>
      <c r="O28" s="13">
        <v>3.5733333333333328</v>
      </c>
      <c r="P28" s="25">
        <v>3.23</v>
      </c>
      <c r="R28" s="45">
        <v>0.62150000000000005</v>
      </c>
      <c r="T28" s="13">
        <v>4.26</v>
      </c>
      <c r="V28" s="46" t="s">
        <v>297</v>
      </c>
      <c r="W28" s="46">
        <v>1.0061979539393067</v>
      </c>
      <c r="X28" s="46">
        <v>0.76829194381182941</v>
      </c>
      <c r="Y28" s="46">
        <v>1.3096557396490744</v>
      </c>
      <c r="Z28" s="46">
        <v>0.19392590118417205</v>
      </c>
      <c r="AA28" s="46">
        <v>-0.5219038217350187</v>
      </c>
      <c r="AB28" s="46">
        <v>2.534299729613632</v>
      </c>
      <c r="AC28" s="46">
        <v>-0.5219038217350187</v>
      </c>
      <c r="AD28" s="46">
        <v>2.534299729613632</v>
      </c>
    </row>
    <row r="29" spans="1:30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28.5</v>
      </c>
      <c r="H29" s="1">
        <v>0.26200000000000001</v>
      </c>
      <c r="I29" s="13">
        <v>3.4</v>
      </c>
      <c r="J29" s="1">
        <f t="shared" si="0"/>
        <v>4.3000000000000038E-2</v>
      </c>
      <c r="K29" s="38">
        <v>0.63800000000000001</v>
      </c>
      <c r="L29" s="1">
        <v>0.68100000000000005</v>
      </c>
      <c r="M29" s="13">
        <v>3.15</v>
      </c>
      <c r="N29" s="13">
        <v>3.33</v>
      </c>
      <c r="O29" s="13">
        <v>3.49</v>
      </c>
      <c r="P29" s="25">
        <v>3.24</v>
      </c>
      <c r="R29" s="45">
        <v>-1.5202</v>
      </c>
      <c r="T29" s="13">
        <v>3.99</v>
      </c>
      <c r="V29" s="46" t="s">
        <v>301</v>
      </c>
      <c r="W29" s="46">
        <v>-0.42388686315630392</v>
      </c>
      <c r="X29" s="46">
        <v>1.2107138814544873</v>
      </c>
      <c r="Y29" s="46">
        <v>-0.35011316021839012</v>
      </c>
      <c r="Z29" s="46">
        <v>0.7271406839380723</v>
      </c>
      <c r="AA29" s="46">
        <v>-2.8319480786690399</v>
      </c>
      <c r="AB29" s="46">
        <v>1.9841743523564321</v>
      </c>
      <c r="AC29" s="46">
        <v>-2.8319480786690399</v>
      </c>
      <c r="AD29" s="46">
        <v>1.9841743523564321</v>
      </c>
    </row>
    <row r="30" spans="1:30" ht="17" thickBot="1">
      <c r="A30" s="1">
        <v>2016</v>
      </c>
      <c r="B30" s="1">
        <v>4</v>
      </c>
      <c r="C30" s="1" t="s">
        <v>185</v>
      </c>
      <c r="D30" s="24" t="s">
        <v>202</v>
      </c>
      <c r="E30" s="11" t="s">
        <v>206</v>
      </c>
      <c r="F30" s="15">
        <v>0</v>
      </c>
      <c r="G30" s="1">
        <v>30.1</v>
      </c>
      <c r="H30" s="1">
        <v>0.24199999999999999</v>
      </c>
      <c r="I30" s="13">
        <v>2.68</v>
      </c>
      <c r="J30" s="1">
        <f t="shared" si="0"/>
        <v>0</v>
      </c>
      <c r="K30" s="38">
        <v>0</v>
      </c>
      <c r="L30" s="1">
        <v>0.73399999999999999</v>
      </c>
      <c r="M30" s="13">
        <v>3</v>
      </c>
      <c r="N30" s="13">
        <v>3.18</v>
      </c>
      <c r="O30" s="13">
        <v>3.22</v>
      </c>
      <c r="P30" s="25">
        <v>3.09</v>
      </c>
      <c r="R30" s="45">
        <v>0.42659999999999998</v>
      </c>
      <c r="T30" s="13">
        <v>3.48</v>
      </c>
      <c r="V30" s="47" t="s">
        <v>300</v>
      </c>
      <c r="W30" s="47">
        <v>0</v>
      </c>
      <c r="X30" s="47">
        <v>0</v>
      </c>
      <c r="Y30" s="47">
        <v>65535</v>
      </c>
      <c r="Z30" s="47" t="e">
        <v>#NUM!</v>
      </c>
      <c r="AA30" s="47">
        <v>0</v>
      </c>
      <c r="AB30" s="47">
        <v>0</v>
      </c>
      <c r="AC30" s="47">
        <v>0</v>
      </c>
      <c r="AD30" s="47">
        <v>0</v>
      </c>
    </row>
    <row r="31" spans="1:30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28.5</v>
      </c>
      <c r="H31" s="1">
        <v>0.252</v>
      </c>
      <c r="I31" s="13">
        <v>0.54</v>
      </c>
      <c r="J31" s="1">
        <f t="shared" si="0"/>
        <v>-0.30999999999999994</v>
      </c>
      <c r="K31" s="38">
        <v>1.0109999999999999</v>
      </c>
      <c r="L31" s="1">
        <v>0.70099999999999996</v>
      </c>
      <c r="M31" s="13">
        <v>3.61</v>
      </c>
      <c r="N31" s="13">
        <v>3.77</v>
      </c>
      <c r="O31" s="13">
        <v>4.2166666666666659</v>
      </c>
      <c r="P31" s="25">
        <v>3.69</v>
      </c>
      <c r="R31" s="45">
        <v>-0.43819999999999998</v>
      </c>
      <c r="T31" s="13">
        <v>5.27</v>
      </c>
    </row>
    <row r="32" spans="1:30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28.4</v>
      </c>
      <c r="H32" s="1">
        <v>0.25700000000000001</v>
      </c>
      <c r="I32" s="13">
        <v>2.1</v>
      </c>
      <c r="J32" s="1">
        <f t="shared" si="0"/>
        <v>-8.8999999999999968E-2</v>
      </c>
      <c r="K32" s="38">
        <v>0.76200000000000001</v>
      </c>
      <c r="L32" s="1">
        <v>0.67300000000000004</v>
      </c>
      <c r="M32" s="13">
        <v>2.4300000000000002</v>
      </c>
      <c r="N32" s="13">
        <v>2.77</v>
      </c>
      <c r="O32" s="13">
        <v>2.7366666666666668</v>
      </c>
      <c r="P32" s="25">
        <v>2.6</v>
      </c>
      <c r="R32" s="45">
        <v>-0.96799999999999997</v>
      </c>
      <c r="T32" s="13">
        <v>3.01</v>
      </c>
    </row>
    <row r="33" spans="1:21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29.5</v>
      </c>
      <c r="H33" s="1">
        <v>0.248</v>
      </c>
      <c r="I33" s="13">
        <v>2.41</v>
      </c>
      <c r="J33" s="1">
        <f t="shared" si="0"/>
        <v>-0.15700000000000003</v>
      </c>
      <c r="K33" s="38">
        <v>0.85899999999999999</v>
      </c>
      <c r="L33" s="1">
        <v>0.70199999999999996</v>
      </c>
      <c r="M33" s="13">
        <v>1.66</v>
      </c>
      <c r="N33" s="13">
        <v>2.13</v>
      </c>
      <c r="O33" s="13">
        <v>2.4700000000000002</v>
      </c>
      <c r="P33" s="25">
        <v>1.895</v>
      </c>
      <c r="R33" s="45">
        <v>-0.52310000000000001</v>
      </c>
      <c r="T33" s="13">
        <v>3.62</v>
      </c>
    </row>
    <row r="34" spans="1:21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28.6</v>
      </c>
      <c r="H34" s="1">
        <v>0.23799999999999999</v>
      </c>
      <c r="I34" s="13">
        <v>1.85</v>
      </c>
      <c r="J34" s="1">
        <f t="shared" ref="J34:J65" si="1">F34*(L34-K34)</f>
        <v>-3.9999999999999925E-2</v>
      </c>
      <c r="K34" s="38">
        <v>0.70799999999999996</v>
      </c>
      <c r="L34" s="1">
        <v>0.66800000000000004</v>
      </c>
      <c r="M34" s="13">
        <v>2.54</v>
      </c>
      <c r="N34" s="13">
        <v>2.71</v>
      </c>
      <c r="O34" s="13">
        <v>2.83</v>
      </c>
      <c r="P34" s="25">
        <v>2.625</v>
      </c>
      <c r="R34" s="45">
        <v>1.0806</v>
      </c>
      <c r="T34" s="13">
        <v>3.24</v>
      </c>
    </row>
    <row r="35" spans="1:21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28.2</v>
      </c>
      <c r="H35" s="1">
        <v>0.25800000000000001</v>
      </c>
      <c r="I35" s="13">
        <v>2.23</v>
      </c>
      <c r="J35" s="1">
        <f t="shared" si="1"/>
        <v>0</v>
      </c>
      <c r="K35" s="38">
        <v>0</v>
      </c>
      <c r="L35" s="1">
        <v>0.64</v>
      </c>
      <c r="M35" s="13">
        <v>1.85</v>
      </c>
      <c r="N35" s="13">
        <v>2.6</v>
      </c>
      <c r="O35" s="13">
        <v>2.5433333333333334</v>
      </c>
      <c r="P35" s="25">
        <v>2.2250000000000001</v>
      </c>
      <c r="R35" s="45">
        <v>-0.52480000000000004</v>
      </c>
      <c r="T35" s="13">
        <v>3.18</v>
      </c>
      <c r="U35" s="13"/>
    </row>
    <row r="36" spans="1:21">
      <c r="A36" s="1">
        <v>2015</v>
      </c>
      <c r="B36" s="1">
        <v>5</v>
      </c>
      <c r="C36" s="1" t="s">
        <v>184</v>
      </c>
      <c r="D36" s="1" t="s">
        <v>188</v>
      </c>
      <c r="E36" s="11" t="s">
        <v>206</v>
      </c>
      <c r="F36" s="15">
        <v>0</v>
      </c>
      <c r="G36" s="1">
        <v>26.9</v>
      </c>
      <c r="H36" s="1">
        <v>0.23400000000000001</v>
      </c>
      <c r="I36" s="13">
        <v>1.67</v>
      </c>
      <c r="J36" s="1">
        <f t="shared" si="1"/>
        <v>0</v>
      </c>
      <c r="K36" s="38">
        <v>0</v>
      </c>
      <c r="L36" s="1">
        <v>0.66900000000000004</v>
      </c>
      <c r="M36" s="13">
        <v>1.77</v>
      </c>
      <c r="N36" s="13">
        <v>3.34</v>
      </c>
      <c r="O36" s="13">
        <v>2.9499999999999997</v>
      </c>
      <c r="P36" s="25">
        <v>2.5549999999999997</v>
      </c>
      <c r="R36" s="45">
        <v>-0.60570000000000002</v>
      </c>
      <c r="T36" s="13">
        <v>3.74</v>
      </c>
      <c r="U36" s="13"/>
    </row>
    <row r="37" spans="1:21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29.1</v>
      </c>
      <c r="H37" s="1">
        <v>0.25700000000000001</v>
      </c>
      <c r="I37" s="13">
        <v>3.83</v>
      </c>
      <c r="J37" s="1">
        <f t="shared" si="1"/>
        <v>1.6000000000000014E-2</v>
      </c>
      <c r="K37" s="38">
        <v>0.61299999999999999</v>
      </c>
      <c r="L37" s="1">
        <v>0.629</v>
      </c>
      <c r="M37" s="13">
        <v>3.06</v>
      </c>
      <c r="N37" s="13">
        <v>3.55</v>
      </c>
      <c r="O37" s="13">
        <v>3.563333333333333</v>
      </c>
      <c r="P37" s="25">
        <v>3.3049999999999997</v>
      </c>
      <c r="R37" s="45">
        <v>2.6833</v>
      </c>
      <c r="T37" s="13">
        <v>4.08</v>
      </c>
      <c r="U37" s="13"/>
    </row>
    <row r="38" spans="1:21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29.6</v>
      </c>
      <c r="H38" s="1">
        <v>0.24099999999999999</v>
      </c>
      <c r="I38" s="13">
        <v>2.58</v>
      </c>
      <c r="J38" s="1">
        <f t="shared" si="1"/>
        <v>0</v>
      </c>
      <c r="K38" s="38">
        <v>0</v>
      </c>
      <c r="L38" s="1">
        <v>0.66900000000000004</v>
      </c>
      <c r="M38" s="13">
        <v>2.2999999999999998</v>
      </c>
      <c r="N38" s="13">
        <v>3.13</v>
      </c>
      <c r="O38" s="13">
        <v>3.08</v>
      </c>
      <c r="P38" s="25">
        <v>2.7149999999999999</v>
      </c>
      <c r="R38" s="45">
        <v>-0.41220000000000001</v>
      </c>
      <c r="T38" s="13">
        <v>3.81</v>
      </c>
      <c r="U38" s="13"/>
    </row>
    <row r="39" spans="1:21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28.7</v>
      </c>
      <c r="H39" s="1">
        <v>0.26800000000000002</v>
      </c>
      <c r="I39" s="13">
        <v>2.99</v>
      </c>
      <c r="J39" s="1">
        <f t="shared" si="1"/>
        <v>0.15100000000000002</v>
      </c>
      <c r="K39" s="38">
        <v>0.57599999999999996</v>
      </c>
      <c r="L39" s="1">
        <v>0.72699999999999998</v>
      </c>
      <c r="M39" s="13">
        <v>3.42</v>
      </c>
      <c r="N39" s="13">
        <v>3.66</v>
      </c>
      <c r="O39" s="13">
        <v>3.6799999999999997</v>
      </c>
      <c r="P39" s="25">
        <v>3.54</v>
      </c>
      <c r="R39" s="45">
        <v>-0.57020000000000004</v>
      </c>
      <c r="T39" s="13">
        <v>3.96</v>
      </c>
      <c r="U39" s="13"/>
    </row>
    <row r="40" spans="1:21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31.4</v>
      </c>
      <c r="H40" s="1">
        <v>0.222</v>
      </c>
      <c r="I40" s="13">
        <v>2.04</v>
      </c>
      <c r="J40" s="1">
        <f t="shared" si="1"/>
        <v>0</v>
      </c>
      <c r="K40" s="38">
        <v>0</v>
      </c>
      <c r="L40" s="1">
        <v>0.69</v>
      </c>
      <c r="M40" s="13">
        <v>2.89</v>
      </c>
      <c r="N40" s="13">
        <v>3.51</v>
      </c>
      <c r="O40" s="13">
        <v>3.5333333333333337</v>
      </c>
      <c r="P40" s="25">
        <v>3.2</v>
      </c>
      <c r="R40" s="45">
        <v>-0.57689999999999997</v>
      </c>
      <c r="T40" s="13">
        <v>4.2</v>
      </c>
      <c r="U40" s="13"/>
    </row>
    <row r="41" spans="1:21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26.3</v>
      </c>
      <c r="H41" s="1">
        <v>0.23499999999999999</v>
      </c>
      <c r="I41" s="13">
        <v>3.1</v>
      </c>
      <c r="J41" s="1">
        <f t="shared" si="1"/>
        <v>-0.10499999999999998</v>
      </c>
      <c r="K41" s="38">
        <v>0.74299999999999999</v>
      </c>
      <c r="L41" s="1">
        <v>0.63800000000000001</v>
      </c>
      <c r="M41" s="13">
        <v>2.48</v>
      </c>
      <c r="N41" s="13">
        <v>3.22</v>
      </c>
      <c r="O41" s="13">
        <v>3.1966666666666668</v>
      </c>
      <c r="P41" s="25">
        <v>2.85</v>
      </c>
      <c r="R41" s="45">
        <v>0.31879999999999997</v>
      </c>
      <c r="T41" s="13">
        <v>3.89</v>
      </c>
      <c r="U41" s="13"/>
    </row>
    <row r="42" spans="1:21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28.8</v>
      </c>
      <c r="H42" s="1">
        <v>0.249</v>
      </c>
      <c r="I42" s="13">
        <v>3.19</v>
      </c>
      <c r="J42" s="1">
        <f t="shared" si="1"/>
        <v>4.6000000000000041E-2</v>
      </c>
      <c r="K42" s="38">
        <v>0.59399999999999997</v>
      </c>
      <c r="L42" s="1">
        <v>0.64</v>
      </c>
      <c r="M42" s="13">
        <v>2.41</v>
      </c>
      <c r="N42" s="13">
        <v>2.66</v>
      </c>
      <c r="O42" s="13">
        <v>2.7366666666666668</v>
      </c>
      <c r="P42" s="25">
        <v>2.5350000000000001</v>
      </c>
      <c r="R42" s="45">
        <v>-1.0226</v>
      </c>
      <c r="T42" s="13">
        <v>3.14</v>
      </c>
      <c r="U42" s="13"/>
    </row>
    <row r="43" spans="1:21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29.3</v>
      </c>
      <c r="H43" s="1">
        <v>0.23799999999999999</v>
      </c>
      <c r="I43" s="13">
        <v>2.76</v>
      </c>
      <c r="J43" s="1">
        <f t="shared" si="1"/>
        <v>0</v>
      </c>
      <c r="K43" s="38">
        <v>0</v>
      </c>
      <c r="L43" s="1">
        <v>0.67500000000000004</v>
      </c>
      <c r="M43" s="13">
        <v>1.77</v>
      </c>
      <c r="N43" s="13">
        <v>2.71</v>
      </c>
      <c r="O43" s="13">
        <v>2.4533333333333336</v>
      </c>
      <c r="P43" s="25">
        <v>2.2400000000000002</v>
      </c>
      <c r="R43" s="45">
        <v>-1.1140000000000001</v>
      </c>
      <c r="T43" s="13">
        <v>2.88</v>
      </c>
      <c r="U43" s="13"/>
    </row>
    <row r="44" spans="1:21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28.6</v>
      </c>
      <c r="H44" s="1">
        <v>0.24299999999999999</v>
      </c>
      <c r="I44" s="13">
        <v>3.2</v>
      </c>
      <c r="J44" s="1">
        <f t="shared" si="1"/>
        <v>1.0000000000000009E-3</v>
      </c>
      <c r="K44" s="38">
        <v>0.66400000000000003</v>
      </c>
      <c r="L44" s="1">
        <v>0.66500000000000004</v>
      </c>
      <c r="M44" s="13">
        <v>2.38</v>
      </c>
      <c r="N44" s="13">
        <v>2.74</v>
      </c>
      <c r="O44" s="13">
        <v>2.9533333333333331</v>
      </c>
      <c r="P44" s="25">
        <v>2.56</v>
      </c>
      <c r="R44" s="45">
        <v>-0.27179999999999999</v>
      </c>
      <c r="T44" s="13">
        <v>3.74</v>
      </c>
      <c r="U44" s="13"/>
    </row>
    <row r="45" spans="1:21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27.3</v>
      </c>
      <c r="H45" s="1">
        <v>0.25</v>
      </c>
      <c r="I45" s="13">
        <v>3.72</v>
      </c>
      <c r="J45" s="1">
        <f t="shared" si="1"/>
        <v>0</v>
      </c>
      <c r="K45" s="38">
        <v>0</v>
      </c>
      <c r="L45" s="1">
        <v>0.67500000000000004</v>
      </c>
      <c r="M45" s="13">
        <v>2.85</v>
      </c>
      <c r="N45" s="13">
        <v>3.04</v>
      </c>
      <c r="O45" s="13">
        <v>3.09</v>
      </c>
      <c r="P45" s="25">
        <v>2.9450000000000003</v>
      </c>
      <c r="R45" s="45">
        <v>-0.54259999999999997</v>
      </c>
      <c r="T45" s="13">
        <v>3.38</v>
      </c>
      <c r="U45" s="13"/>
    </row>
    <row r="46" spans="1:21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28.6</v>
      </c>
      <c r="H46" s="1">
        <v>0.27700000000000002</v>
      </c>
      <c r="I46" s="13">
        <v>1.9</v>
      </c>
      <c r="J46" s="1">
        <f t="shared" si="1"/>
        <v>-0.32300000000000006</v>
      </c>
      <c r="K46" s="38">
        <v>0.93700000000000006</v>
      </c>
      <c r="L46" s="1">
        <v>0.61399999999999999</v>
      </c>
      <c r="M46" s="13">
        <v>2.17</v>
      </c>
      <c r="N46" s="13">
        <v>2.98</v>
      </c>
      <c r="O46" s="13">
        <v>2.9066666666666667</v>
      </c>
      <c r="P46" s="25">
        <v>2.5750000000000002</v>
      </c>
      <c r="R46" s="45">
        <v>3.4487000000000001</v>
      </c>
      <c r="T46" s="13">
        <v>3.57</v>
      </c>
      <c r="U46" s="13"/>
    </row>
    <row r="47" spans="1:21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29.3</v>
      </c>
      <c r="H47" s="1">
        <v>0.22900000000000001</v>
      </c>
      <c r="I47" s="13">
        <v>1.71</v>
      </c>
      <c r="J47" s="1">
        <f t="shared" si="1"/>
        <v>-2.6000000000000023E-2</v>
      </c>
      <c r="K47" s="38">
        <v>0.67500000000000004</v>
      </c>
      <c r="L47" s="1">
        <v>0.64900000000000002</v>
      </c>
      <c r="M47" s="13">
        <v>2.61</v>
      </c>
      <c r="N47" s="13">
        <v>3.04</v>
      </c>
      <c r="O47" s="13">
        <v>3.08</v>
      </c>
      <c r="P47" s="25">
        <v>2.8250000000000002</v>
      </c>
      <c r="R47" s="45">
        <v>-1.5723</v>
      </c>
      <c r="T47" s="13">
        <v>3.59</v>
      </c>
      <c r="U47" s="13"/>
    </row>
    <row r="48" spans="1:21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28.3</v>
      </c>
      <c r="H48" s="1">
        <v>0.26200000000000001</v>
      </c>
      <c r="I48" s="13">
        <v>1.65</v>
      </c>
      <c r="J48" s="1">
        <f t="shared" si="1"/>
        <v>-1.0000000000000009E-3</v>
      </c>
      <c r="K48" s="38">
        <v>0.64600000000000002</v>
      </c>
      <c r="L48" s="1">
        <v>0.64500000000000002</v>
      </c>
      <c r="M48" s="13">
        <v>3.23</v>
      </c>
      <c r="N48" s="13">
        <v>3.34</v>
      </c>
      <c r="O48" s="13">
        <v>3.3699999999999997</v>
      </c>
      <c r="P48" s="25">
        <v>3.2850000000000001</v>
      </c>
      <c r="R48" s="45">
        <v>-0.5736</v>
      </c>
      <c r="T48" s="13">
        <v>3.54</v>
      </c>
      <c r="U48" s="13"/>
    </row>
    <row r="49" spans="1:21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29.8</v>
      </c>
      <c r="H49" s="1">
        <v>0.26100000000000001</v>
      </c>
      <c r="I49" s="13">
        <v>4.8099999999999996</v>
      </c>
      <c r="J49" s="1">
        <f t="shared" si="1"/>
        <v>0.22199999999999998</v>
      </c>
      <c r="K49" s="38">
        <v>0.53</v>
      </c>
      <c r="L49" s="1">
        <v>0.752</v>
      </c>
      <c r="M49" s="13">
        <v>3.15</v>
      </c>
      <c r="N49" s="13">
        <v>3.43</v>
      </c>
      <c r="O49" s="13">
        <v>3.39</v>
      </c>
      <c r="P49" s="25">
        <v>3.29</v>
      </c>
      <c r="R49" s="45">
        <v>-1.4944999999999999</v>
      </c>
      <c r="T49" s="13">
        <v>3.59</v>
      </c>
      <c r="U49" s="13"/>
    </row>
    <row r="50" spans="1:21">
      <c r="A50" s="1">
        <v>2014</v>
      </c>
      <c r="B50" s="1">
        <v>4</v>
      </c>
      <c r="C50" s="1" t="s">
        <v>185</v>
      </c>
      <c r="D50" s="24" t="s">
        <v>211</v>
      </c>
      <c r="E50" s="11" t="s">
        <v>251</v>
      </c>
      <c r="F50" s="15">
        <v>1</v>
      </c>
      <c r="G50" s="1">
        <v>28.2</v>
      </c>
      <c r="H50" s="1">
        <v>0.245</v>
      </c>
      <c r="I50" s="13">
        <v>1.44</v>
      </c>
      <c r="J50" s="1">
        <f t="shared" si="1"/>
        <v>-5.0000000000000044E-3</v>
      </c>
      <c r="K50" s="38">
        <v>0.65600000000000003</v>
      </c>
      <c r="L50" s="1">
        <v>0.65100000000000002</v>
      </c>
      <c r="M50" s="13">
        <v>3.2</v>
      </c>
      <c r="N50" s="13">
        <v>3.21</v>
      </c>
      <c r="O50" s="13">
        <v>3.3733333333333335</v>
      </c>
      <c r="P50" s="25">
        <v>3.2050000000000001</v>
      </c>
      <c r="R50" s="45">
        <v>3.5670999999999999</v>
      </c>
      <c r="T50" s="13">
        <v>3.71</v>
      </c>
      <c r="U50" s="13"/>
    </row>
    <row r="51" spans="1:21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29.6</v>
      </c>
      <c r="H51" s="1">
        <v>0.23699999999999999</v>
      </c>
      <c r="I51" s="13">
        <v>2.73</v>
      </c>
      <c r="J51" s="1">
        <f t="shared" si="1"/>
        <v>-4.500000000000004E-2</v>
      </c>
      <c r="K51" s="38">
        <v>0.65400000000000003</v>
      </c>
      <c r="L51" s="1">
        <v>0.60899999999999999</v>
      </c>
      <c r="M51" s="13">
        <v>3.08</v>
      </c>
      <c r="N51" s="13">
        <v>3.14</v>
      </c>
      <c r="O51" s="13">
        <v>3.223333333333334</v>
      </c>
      <c r="P51" s="25">
        <v>3.1100000000000003</v>
      </c>
      <c r="R51" s="45">
        <v>-0.45450000000000002</v>
      </c>
      <c r="T51" s="13">
        <v>3.45</v>
      </c>
      <c r="U51" s="13"/>
    </row>
    <row r="52" spans="1:21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28.7</v>
      </c>
      <c r="H52" s="1">
        <v>0.23100000000000001</v>
      </c>
      <c r="I52" s="13">
        <v>2.78</v>
      </c>
      <c r="J52" s="1">
        <f t="shared" si="1"/>
        <v>-0.18099999999999994</v>
      </c>
      <c r="K52" s="38">
        <v>0.85699999999999998</v>
      </c>
      <c r="L52" s="1">
        <v>0.67600000000000005</v>
      </c>
      <c r="M52" s="13">
        <v>2.94</v>
      </c>
      <c r="N52" s="13">
        <v>3.97</v>
      </c>
      <c r="O52" s="13">
        <v>3.8466666666666662</v>
      </c>
      <c r="P52" s="25">
        <v>3.4550000000000001</v>
      </c>
      <c r="R52" s="45">
        <v>0.5111</v>
      </c>
      <c r="T52" s="13">
        <v>4.63</v>
      </c>
      <c r="U52" s="13"/>
    </row>
    <row r="53" spans="1:21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26.8</v>
      </c>
      <c r="H53" s="1">
        <v>0.23300000000000001</v>
      </c>
      <c r="I53" s="13">
        <v>1.21</v>
      </c>
      <c r="J53" s="1">
        <f t="shared" si="1"/>
        <v>0</v>
      </c>
      <c r="K53" s="38">
        <v>0</v>
      </c>
      <c r="L53" s="1">
        <v>0.60699999999999998</v>
      </c>
      <c r="M53" s="13">
        <v>3.11</v>
      </c>
      <c r="N53" s="13">
        <v>3.2</v>
      </c>
      <c r="O53" s="13">
        <v>3.1733333333333333</v>
      </c>
      <c r="P53" s="25">
        <v>3.1550000000000002</v>
      </c>
      <c r="R53" s="45">
        <v>-0.94220000000000004</v>
      </c>
      <c r="T53" s="13">
        <v>3.21</v>
      </c>
      <c r="U53" s="13"/>
    </row>
    <row r="54" spans="1:21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30.6</v>
      </c>
      <c r="H54" s="1">
        <v>0.23899999999999999</v>
      </c>
      <c r="I54" s="13">
        <v>1.88</v>
      </c>
      <c r="J54" s="1">
        <f t="shared" si="1"/>
        <v>-3.3999999999999919E-2</v>
      </c>
      <c r="K54" s="38">
        <v>0.70199999999999996</v>
      </c>
      <c r="L54" s="1">
        <v>0.66800000000000004</v>
      </c>
      <c r="M54" s="13">
        <v>1.83</v>
      </c>
      <c r="N54" s="13">
        <v>2.63</v>
      </c>
      <c r="O54" s="13">
        <v>2.4866666666666668</v>
      </c>
      <c r="P54" s="25">
        <v>2.23</v>
      </c>
      <c r="R54" s="45">
        <v>-9.2799999999999994E-2</v>
      </c>
      <c r="T54" s="13">
        <v>3</v>
      </c>
      <c r="U54" s="13"/>
    </row>
    <row r="55" spans="1:21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27.9</v>
      </c>
      <c r="H55" s="1">
        <v>0.249</v>
      </c>
      <c r="I55" s="13">
        <v>2.7</v>
      </c>
      <c r="J55" s="1">
        <f t="shared" si="1"/>
        <v>0</v>
      </c>
      <c r="K55" s="38">
        <v>0</v>
      </c>
      <c r="L55" s="1">
        <v>0.621</v>
      </c>
      <c r="M55" s="13">
        <v>3.02</v>
      </c>
      <c r="N55" s="13">
        <v>3.22</v>
      </c>
      <c r="O55" s="13">
        <v>3.1666666666666665</v>
      </c>
      <c r="P55" s="25">
        <v>3.12</v>
      </c>
      <c r="R55" s="45">
        <v>-3.2000000000000001E-2</v>
      </c>
      <c r="T55" s="13">
        <v>3.26</v>
      </c>
      <c r="U55" s="13"/>
    </row>
    <row r="56" spans="1:21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28.5</v>
      </c>
      <c r="H56" s="1">
        <v>0.217</v>
      </c>
      <c r="I56" s="13">
        <v>2.54</v>
      </c>
      <c r="J56" s="1">
        <f t="shared" si="1"/>
        <v>0</v>
      </c>
      <c r="K56" s="38">
        <v>0</v>
      </c>
      <c r="L56" s="1">
        <v>0.66</v>
      </c>
      <c r="M56" s="13">
        <v>2.82</v>
      </c>
      <c r="N56" s="13">
        <v>2.92</v>
      </c>
      <c r="O56" s="13">
        <v>2.9666666666666668</v>
      </c>
      <c r="P56" s="25">
        <v>2.87</v>
      </c>
      <c r="R56" s="45">
        <v>-0.44940000000000002</v>
      </c>
      <c r="T56" s="13">
        <v>3.16</v>
      </c>
      <c r="U56" s="13"/>
    </row>
    <row r="57" spans="1:21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29.6</v>
      </c>
      <c r="H57" s="1">
        <v>0.24</v>
      </c>
      <c r="I57" s="13">
        <v>1.0900000000000001</v>
      </c>
      <c r="J57" s="1">
        <f t="shared" si="1"/>
        <v>-9.3000000000000083E-2</v>
      </c>
      <c r="K57" s="38">
        <v>0.80300000000000005</v>
      </c>
      <c r="L57" s="1">
        <v>0.71</v>
      </c>
      <c r="M57" s="13">
        <v>1.74</v>
      </c>
      <c r="N57" s="13">
        <v>3.52</v>
      </c>
      <c r="O57" s="13">
        <v>3.0033333333333334</v>
      </c>
      <c r="P57" s="25">
        <v>2.63</v>
      </c>
      <c r="R57" s="45">
        <v>2.9075000000000002</v>
      </c>
      <c r="T57" s="13">
        <v>3.75</v>
      </c>
      <c r="U57" s="13"/>
    </row>
    <row r="58" spans="1:21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28.3</v>
      </c>
      <c r="H58" s="1">
        <v>0.20699999999999999</v>
      </c>
      <c r="I58" s="13">
        <v>2.59</v>
      </c>
      <c r="J58" s="1">
        <f t="shared" si="1"/>
        <v>0</v>
      </c>
      <c r="K58" s="38">
        <v>0</v>
      </c>
      <c r="L58" s="1">
        <v>0.65700000000000003</v>
      </c>
      <c r="M58" s="13">
        <v>2.65</v>
      </c>
      <c r="N58" s="13">
        <v>3.83</v>
      </c>
      <c r="O58" s="13">
        <v>3.4800000000000004</v>
      </c>
      <c r="P58" s="25">
        <v>3.24</v>
      </c>
      <c r="R58" s="45">
        <v>-0.57620000000000005</v>
      </c>
      <c r="T58" s="13">
        <v>3.96</v>
      </c>
      <c r="U58" s="13"/>
    </row>
    <row r="59" spans="1:21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30</v>
      </c>
      <c r="H59" s="1">
        <v>0.24099999999999999</v>
      </c>
      <c r="I59" s="13">
        <v>2.0099999999999998</v>
      </c>
      <c r="J59" s="1">
        <f t="shared" si="1"/>
        <v>5.3999999999999937E-2</v>
      </c>
      <c r="K59" s="38">
        <v>0.65500000000000003</v>
      </c>
      <c r="L59" s="1">
        <v>0.70899999999999996</v>
      </c>
      <c r="M59" s="13">
        <v>2.57</v>
      </c>
      <c r="N59" s="13">
        <v>2.9</v>
      </c>
      <c r="O59" s="13">
        <v>2.9766666666666666</v>
      </c>
      <c r="P59" s="25">
        <v>2.7349999999999999</v>
      </c>
      <c r="R59" s="45">
        <v>-0.39389999999999997</v>
      </c>
      <c r="T59" s="13">
        <v>3.46</v>
      </c>
      <c r="U59" s="13"/>
    </row>
    <row r="60" spans="1:21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28.7</v>
      </c>
      <c r="H60" s="1">
        <v>0.254</v>
      </c>
      <c r="I60" s="13">
        <v>4.33</v>
      </c>
      <c r="J60" s="1">
        <f t="shared" si="1"/>
        <v>0.16799999999999993</v>
      </c>
      <c r="K60" s="38">
        <v>0.52200000000000002</v>
      </c>
      <c r="L60" s="1">
        <v>0.69</v>
      </c>
      <c r="M60" s="13">
        <v>3.3</v>
      </c>
      <c r="N60" s="13">
        <v>3.75</v>
      </c>
      <c r="O60" s="13">
        <v>3.6333333333333333</v>
      </c>
      <c r="P60" s="25">
        <v>3.5249999999999999</v>
      </c>
      <c r="R60" s="45">
        <v>-0.55740000000000001</v>
      </c>
      <c r="T60" s="13">
        <v>3.85</v>
      </c>
      <c r="U60" s="13"/>
    </row>
    <row r="61" spans="1:21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29.5</v>
      </c>
      <c r="H61" s="1">
        <v>0.26100000000000001</v>
      </c>
      <c r="I61" s="13">
        <v>3.38</v>
      </c>
      <c r="J61" s="1">
        <f t="shared" si="1"/>
        <v>2.300000000000002E-2</v>
      </c>
      <c r="K61" s="38">
        <v>0.622</v>
      </c>
      <c r="L61" s="1">
        <v>0.64500000000000002</v>
      </c>
      <c r="M61" s="13">
        <v>2.76</v>
      </c>
      <c r="N61" s="13">
        <v>3.29</v>
      </c>
      <c r="O61" s="13">
        <v>3.1266666666666665</v>
      </c>
      <c r="P61" s="25">
        <v>3.0249999999999999</v>
      </c>
      <c r="R61" s="45">
        <v>-0.40160000000000001</v>
      </c>
      <c r="T61" s="13">
        <v>3.33</v>
      </c>
      <c r="U61" s="13"/>
    </row>
    <row r="62" spans="1:21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27.2</v>
      </c>
      <c r="H62" s="1">
        <v>0.24299999999999999</v>
      </c>
      <c r="I62" s="13">
        <v>3.72</v>
      </c>
      <c r="J62" s="1">
        <f t="shared" si="1"/>
        <v>0</v>
      </c>
      <c r="K62" s="38">
        <v>0</v>
      </c>
      <c r="L62" s="1">
        <v>0.67400000000000004</v>
      </c>
      <c r="M62" s="13">
        <v>2.89</v>
      </c>
      <c r="N62" s="13">
        <v>2.94</v>
      </c>
      <c r="O62" s="13">
        <v>2.6633333333333336</v>
      </c>
      <c r="P62" s="25">
        <v>2.915</v>
      </c>
      <c r="R62" s="45">
        <v>-0.68410000000000004</v>
      </c>
      <c r="T62" s="13">
        <v>2.16</v>
      </c>
      <c r="U62" s="13"/>
    </row>
    <row r="63" spans="1:21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28.8</v>
      </c>
      <c r="H63" s="1">
        <v>0.26600000000000001</v>
      </c>
      <c r="I63" s="13">
        <v>1.51</v>
      </c>
      <c r="J63" s="1">
        <f t="shared" si="1"/>
        <v>0</v>
      </c>
      <c r="K63" s="38">
        <v>0</v>
      </c>
      <c r="L63" s="1">
        <v>0.63900000000000001</v>
      </c>
      <c r="M63" s="13">
        <v>2.78</v>
      </c>
      <c r="N63" s="13">
        <v>3.48</v>
      </c>
      <c r="O63" s="13">
        <v>3.313333333333333</v>
      </c>
      <c r="P63" s="25">
        <v>3.13</v>
      </c>
      <c r="R63" s="45">
        <v>-0.53159999999999996</v>
      </c>
      <c r="T63" s="13">
        <v>3.68</v>
      </c>
      <c r="U63" s="13"/>
    </row>
    <row r="64" spans="1:21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27.8</v>
      </c>
      <c r="H64" s="1">
        <v>0.26500000000000001</v>
      </c>
      <c r="I64" s="13">
        <v>2.84</v>
      </c>
      <c r="J64" s="1">
        <f t="shared" si="1"/>
        <v>-0.10499999999999998</v>
      </c>
      <c r="K64" s="38">
        <v>0.81599999999999995</v>
      </c>
      <c r="L64" s="1">
        <v>0.71099999999999997</v>
      </c>
      <c r="M64" s="13">
        <v>2.79</v>
      </c>
      <c r="N64" s="13">
        <v>3.37</v>
      </c>
      <c r="O64" s="13">
        <v>3.1766666666666672</v>
      </c>
      <c r="P64" s="25">
        <v>3.08</v>
      </c>
      <c r="R64" s="45">
        <v>2.7256999999999998</v>
      </c>
      <c r="T64" s="13">
        <v>3.37</v>
      </c>
      <c r="U64" s="13"/>
    </row>
    <row r="65" spans="1:21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28.5</v>
      </c>
      <c r="H65" s="1">
        <v>0.20799999999999999</v>
      </c>
      <c r="I65" s="13">
        <v>1.01</v>
      </c>
      <c r="J65" s="1">
        <f t="shared" si="1"/>
        <v>0</v>
      </c>
      <c r="K65" s="38">
        <v>0</v>
      </c>
      <c r="L65" s="1">
        <v>0.64700000000000002</v>
      </c>
      <c r="M65" s="13">
        <v>3.54</v>
      </c>
      <c r="N65" s="13">
        <v>3.62</v>
      </c>
      <c r="O65" s="13">
        <v>3.7600000000000002</v>
      </c>
      <c r="P65" s="25">
        <v>3.58</v>
      </c>
      <c r="R65" s="45">
        <v>-0.55810000000000004</v>
      </c>
      <c r="T65" s="13">
        <v>4.12</v>
      </c>
      <c r="U65" s="13"/>
    </row>
    <row r="66" spans="1:21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29.2</v>
      </c>
      <c r="H66" s="1">
        <v>0.245</v>
      </c>
      <c r="I66" s="13">
        <v>2.75</v>
      </c>
      <c r="J66" s="1">
        <f t="shared" ref="J66:J95" si="2">F66*(L66-K66)</f>
        <v>-2.8000000000000025E-2</v>
      </c>
      <c r="K66" s="38">
        <v>0.72</v>
      </c>
      <c r="L66" s="1">
        <v>0.69199999999999995</v>
      </c>
      <c r="M66" s="13">
        <v>2.86</v>
      </c>
      <c r="N66" s="13">
        <v>3.78</v>
      </c>
      <c r="O66" s="13">
        <v>3.5199999999999996</v>
      </c>
      <c r="P66" s="25">
        <v>3.32</v>
      </c>
      <c r="R66" s="45">
        <v>0.96250000000000002</v>
      </c>
      <c r="T66" s="13">
        <v>3.92</v>
      </c>
      <c r="U66" s="13"/>
    </row>
    <row r="67" spans="1:21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32.9</v>
      </c>
      <c r="H67" s="1">
        <v>0.26100000000000001</v>
      </c>
      <c r="I67" s="13">
        <v>2.2599999999999998</v>
      </c>
      <c r="J67" s="1">
        <f t="shared" si="2"/>
        <v>0</v>
      </c>
      <c r="K67" s="38">
        <v>0</v>
      </c>
      <c r="L67" s="1">
        <v>0.69199999999999995</v>
      </c>
      <c r="M67" s="13">
        <v>2.87</v>
      </c>
      <c r="N67" s="13">
        <v>3.32</v>
      </c>
      <c r="O67" s="13">
        <v>3.19</v>
      </c>
      <c r="P67" s="25">
        <v>3.0949999999999998</v>
      </c>
      <c r="R67" s="45">
        <v>-1.5760000000000001</v>
      </c>
      <c r="T67" s="13">
        <v>3.38</v>
      </c>
      <c r="U67" s="13"/>
    </row>
    <row r="68" spans="1:21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27.7</v>
      </c>
      <c r="H68" s="1">
        <v>0.22700000000000001</v>
      </c>
      <c r="I68" s="13">
        <v>2.5299999999999998</v>
      </c>
      <c r="J68" s="1">
        <f t="shared" si="2"/>
        <v>0</v>
      </c>
      <c r="K68" s="38">
        <v>0</v>
      </c>
      <c r="L68" s="1">
        <v>0.627</v>
      </c>
      <c r="M68" s="13">
        <v>3.06</v>
      </c>
      <c r="N68" s="13">
        <v>3.24</v>
      </c>
      <c r="O68" s="13">
        <v>3.2433333333333336</v>
      </c>
      <c r="P68" s="25">
        <v>3.1500000000000004</v>
      </c>
      <c r="R68" s="45">
        <v>-0.64070000000000005</v>
      </c>
      <c r="T68" s="13">
        <v>3.43</v>
      </c>
      <c r="U68" s="13"/>
    </row>
    <row r="69" spans="1:21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27.9</v>
      </c>
      <c r="H69" s="1">
        <v>0.253</v>
      </c>
      <c r="I69" s="13">
        <v>3.78</v>
      </c>
      <c r="J69" s="1">
        <f t="shared" si="2"/>
        <v>-7.0000000000000062E-3</v>
      </c>
      <c r="K69" s="38">
        <v>0.72099999999999997</v>
      </c>
      <c r="L69" s="1">
        <v>0.71399999999999997</v>
      </c>
      <c r="M69" s="13">
        <v>2.64</v>
      </c>
      <c r="N69" s="13">
        <v>3.74</v>
      </c>
      <c r="O69" s="13">
        <v>3.3733333333333335</v>
      </c>
      <c r="P69" s="25">
        <v>3.1900000000000004</v>
      </c>
      <c r="R69" s="45">
        <v>0.80789999999999995</v>
      </c>
      <c r="T69" s="13">
        <v>3.74</v>
      </c>
      <c r="U69" s="13"/>
    </row>
    <row r="70" spans="1:21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29.7</v>
      </c>
      <c r="H70" s="1">
        <v>0.22500000000000001</v>
      </c>
      <c r="I70" s="13">
        <v>2.4900000000000002</v>
      </c>
      <c r="J70" s="1">
        <f t="shared" si="2"/>
        <v>-7.3999999999999955E-2</v>
      </c>
      <c r="K70" s="38">
        <v>0.74199999999999999</v>
      </c>
      <c r="L70" s="1">
        <v>0.66800000000000004</v>
      </c>
      <c r="M70" s="13">
        <v>3.29</v>
      </c>
      <c r="N70" s="13">
        <v>3.43</v>
      </c>
      <c r="O70" s="13">
        <v>3.5400000000000005</v>
      </c>
      <c r="P70" s="25">
        <v>3.3600000000000003</v>
      </c>
      <c r="R70" s="45">
        <v>-0.52080000000000004</v>
      </c>
      <c r="T70" s="13">
        <v>3.9</v>
      </c>
      <c r="U70" s="13"/>
    </row>
    <row r="71" spans="1:21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28</v>
      </c>
      <c r="H71" s="1">
        <v>0.22700000000000001</v>
      </c>
      <c r="I71" s="13">
        <v>2.8</v>
      </c>
      <c r="J71" s="1">
        <f t="shared" si="2"/>
        <v>6.3000000000000056E-2</v>
      </c>
      <c r="K71" s="38">
        <v>0.60299999999999998</v>
      </c>
      <c r="L71" s="1">
        <v>0.66600000000000004</v>
      </c>
      <c r="M71" s="13">
        <v>2.93</v>
      </c>
      <c r="N71" s="13">
        <v>3.25</v>
      </c>
      <c r="O71" s="13">
        <v>3.2033333333333331</v>
      </c>
      <c r="P71" s="25">
        <v>3.09</v>
      </c>
      <c r="R71" s="45">
        <v>-1.15E-2</v>
      </c>
      <c r="T71" s="13">
        <v>3.43</v>
      </c>
      <c r="U71" s="13"/>
    </row>
    <row r="72" spans="1:21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31.4</v>
      </c>
      <c r="H72" s="1">
        <v>0.23699999999999999</v>
      </c>
      <c r="I72" s="13">
        <v>2.37</v>
      </c>
      <c r="J72" s="1">
        <f t="shared" si="2"/>
        <v>-6.700000000000006E-2</v>
      </c>
      <c r="K72" s="38">
        <v>0.76100000000000001</v>
      </c>
      <c r="L72" s="1">
        <v>0.69399999999999995</v>
      </c>
      <c r="M72" s="13">
        <v>2.35</v>
      </c>
      <c r="N72" s="13">
        <v>2.4</v>
      </c>
      <c r="O72" s="13">
        <v>2.5133333333333332</v>
      </c>
      <c r="P72" s="25">
        <v>2.375</v>
      </c>
      <c r="R72" s="45">
        <v>-0.52490000000000003</v>
      </c>
      <c r="T72" s="13">
        <v>2.79</v>
      </c>
      <c r="U72" s="13"/>
    </row>
    <row r="73" spans="1:21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28.9</v>
      </c>
      <c r="H73" s="1">
        <v>0.25600000000000001</v>
      </c>
      <c r="I73" s="13">
        <v>1.95</v>
      </c>
      <c r="J73" s="1">
        <f t="shared" si="2"/>
        <v>2.6000000000000023E-2</v>
      </c>
      <c r="K73" s="38">
        <v>0.625</v>
      </c>
      <c r="L73" s="1">
        <v>0.65100000000000002</v>
      </c>
      <c r="M73" s="13">
        <v>3.52</v>
      </c>
      <c r="N73" s="13">
        <v>3.54</v>
      </c>
      <c r="O73" s="13">
        <v>3.5833333333333335</v>
      </c>
      <c r="P73" s="25">
        <v>3.5300000000000002</v>
      </c>
      <c r="R73" s="45">
        <v>-0.41770000000000002</v>
      </c>
      <c r="T73" s="13">
        <v>3.69</v>
      </c>
      <c r="U73" s="13"/>
    </row>
    <row r="74" spans="1:21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28.2</v>
      </c>
      <c r="H74" s="1">
        <v>0.28000000000000003</v>
      </c>
      <c r="I74" s="13">
        <v>2.17</v>
      </c>
      <c r="J74" s="1">
        <f t="shared" si="2"/>
        <v>0</v>
      </c>
      <c r="K74" s="38">
        <v>0</v>
      </c>
      <c r="L74" s="1">
        <v>0.69799999999999995</v>
      </c>
      <c r="M74" s="13">
        <v>2.88</v>
      </c>
      <c r="N74" s="13">
        <v>3.38</v>
      </c>
      <c r="O74" s="13">
        <v>3.25</v>
      </c>
      <c r="P74" s="25">
        <v>3.13</v>
      </c>
      <c r="R74" s="45">
        <v>-0.50570000000000004</v>
      </c>
      <c r="T74" s="13">
        <v>3.49</v>
      </c>
      <c r="U74" s="13"/>
    </row>
    <row r="75" spans="1:21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29.3</v>
      </c>
      <c r="H75" s="1">
        <v>0.26</v>
      </c>
      <c r="I75" s="13">
        <v>2.2799999999999998</v>
      </c>
      <c r="J75" s="1">
        <f t="shared" si="2"/>
        <v>-3.0000000000000027E-3</v>
      </c>
      <c r="K75" s="38">
        <v>0.70799999999999996</v>
      </c>
      <c r="L75" s="1">
        <v>0.70499999999999996</v>
      </c>
      <c r="M75" s="13">
        <v>3.39</v>
      </c>
      <c r="N75" s="13">
        <v>3.45</v>
      </c>
      <c r="O75" s="13">
        <v>3.4666666666666668</v>
      </c>
      <c r="P75" s="25">
        <v>3.42</v>
      </c>
      <c r="R75" s="45">
        <v>1.8591</v>
      </c>
      <c r="T75" s="13">
        <v>3.56</v>
      </c>
      <c r="U75" s="13"/>
    </row>
    <row r="76" spans="1:21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30.6</v>
      </c>
      <c r="H76" s="1">
        <v>0.221</v>
      </c>
      <c r="I76" s="13">
        <v>1.91</v>
      </c>
      <c r="J76" s="1">
        <f t="shared" si="2"/>
        <v>-0.10599999999999998</v>
      </c>
      <c r="K76" s="38">
        <v>0.78300000000000003</v>
      </c>
      <c r="L76" s="1">
        <v>0.67700000000000005</v>
      </c>
      <c r="M76" s="13">
        <v>3</v>
      </c>
      <c r="N76" s="13">
        <v>3.62</v>
      </c>
      <c r="O76" s="13">
        <v>3.44</v>
      </c>
      <c r="P76" s="25">
        <v>3.31</v>
      </c>
      <c r="R76" s="45">
        <v>-0.53610000000000002</v>
      </c>
      <c r="T76" s="13">
        <v>3.7</v>
      </c>
      <c r="U76" s="13"/>
    </row>
    <row r="77" spans="1:21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29.1</v>
      </c>
      <c r="H77" s="1">
        <v>0.26500000000000001</v>
      </c>
      <c r="I77" s="13">
        <v>2.74</v>
      </c>
      <c r="J77" s="1">
        <f t="shared" si="2"/>
        <v>3.1999999999999917E-2</v>
      </c>
      <c r="K77" s="38">
        <v>0.68500000000000005</v>
      </c>
      <c r="L77" s="1">
        <v>0.71699999999999997</v>
      </c>
      <c r="M77" s="13">
        <v>2.94</v>
      </c>
      <c r="N77" s="13">
        <v>3.39</v>
      </c>
      <c r="O77" s="13">
        <v>3.4266666666666672</v>
      </c>
      <c r="P77" s="25">
        <v>3.165</v>
      </c>
      <c r="R77" s="45">
        <v>-4.9799999999999997E-2</v>
      </c>
      <c r="T77" s="13">
        <v>3.95</v>
      </c>
      <c r="U77" s="13"/>
    </row>
    <row r="78" spans="1:21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28.6</v>
      </c>
      <c r="H78" s="1">
        <v>0.254</v>
      </c>
      <c r="I78" s="13">
        <v>2.2400000000000002</v>
      </c>
      <c r="J78" s="1">
        <f t="shared" si="2"/>
        <v>-0.128</v>
      </c>
      <c r="K78" s="38">
        <v>0.83199999999999996</v>
      </c>
      <c r="L78" s="1">
        <v>0.70399999999999996</v>
      </c>
      <c r="M78" s="13">
        <v>2.4</v>
      </c>
      <c r="N78" s="13">
        <v>4.43</v>
      </c>
      <c r="O78" s="13">
        <v>3.86</v>
      </c>
      <c r="P78" s="25">
        <v>3.415</v>
      </c>
      <c r="R78" s="45">
        <v>1.1052999999999999</v>
      </c>
      <c r="T78" s="13">
        <v>4.75</v>
      </c>
      <c r="U78" s="13"/>
    </row>
    <row r="79" spans="1:21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28.2</v>
      </c>
      <c r="H79" s="1">
        <v>0.23</v>
      </c>
      <c r="I79" s="13">
        <v>2.1800000000000002</v>
      </c>
      <c r="J79" s="1">
        <f t="shared" si="2"/>
        <v>-0.19199999999999995</v>
      </c>
      <c r="K79" s="38">
        <v>0.873</v>
      </c>
      <c r="L79" s="1">
        <v>0.68100000000000005</v>
      </c>
      <c r="M79" s="13">
        <v>2.82</v>
      </c>
      <c r="N79" s="13">
        <v>2.95</v>
      </c>
      <c r="O79" s="13">
        <v>3.0866666666666664</v>
      </c>
      <c r="P79" s="25">
        <v>2.8849999999999998</v>
      </c>
      <c r="R79" s="45">
        <v>-1</v>
      </c>
      <c r="T79" s="13">
        <v>3.49</v>
      </c>
      <c r="U79" s="13"/>
    </row>
    <row r="80" spans="1:21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31.8</v>
      </c>
      <c r="H80" s="1">
        <v>0.23499999999999999</v>
      </c>
      <c r="I80" s="13">
        <v>2.96</v>
      </c>
      <c r="J80" s="1">
        <f t="shared" si="2"/>
        <v>0</v>
      </c>
      <c r="K80" s="38">
        <v>0</v>
      </c>
      <c r="L80" s="1">
        <v>0.73099999999999998</v>
      </c>
      <c r="M80" s="13">
        <v>2.44</v>
      </c>
      <c r="N80" s="13">
        <v>2.76</v>
      </c>
      <c r="O80" s="13">
        <v>2.7533333333333334</v>
      </c>
      <c r="P80" s="25">
        <v>2.5999999999999996</v>
      </c>
      <c r="R80" s="45">
        <v>0.39739999999999998</v>
      </c>
      <c r="T80" s="13">
        <v>3.06</v>
      </c>
      <c r="U80" s="13"/>
    </row>
    <row r="81" spans="1:21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28.8</v>
      </c>
      <c r="H81" s="1">
        <v>0.248</v>
      </c>
      <c r="I81" s="13">
        <v>3.84</v>
      </c>
      <c r="J81" s="1">
        <f t="shared" si="2"/>
        <v>-3.0000000000000027E-2</v>
      </c>
      <c r="K81" s="38">
        <v>0.72699999999999998</v>
      </c>
      <c r="L81" s="1">
        <v>0.69699999999999995</v>
      </c>
      <c r="M81" s="13">
        <v>3.51</v>
      </c>
      <c r="N81" s="13">
        <v>3.64</v>
      </c>
      <c r="O81" s="13">
        <v>3.6766666666666672</v>
      </c>
      <c r="P81" s="25">
        <v>3.5750000000000002</v>
      </c>
      <c r="R81" s="45">
        <v>-1.458</v>
      </c>
      <c r="T81" s="13">
        <v>3.88</v>
      </c>
      <c r="U81" s="13"/>
    </row>
    <row r="82" spans="1:21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29.6</v>
      </c>
      <c r="H82" s="1">
        <v>0.25800000000000001</v>
      </c>
      <c r="I82" s="13">
        <v>1.81</v>
      </c>
      <c r="J82" s="1">
        <f t="shared" si="2"/>
        <v>0</v>
      </c>
      <c r="K82" s="38">
        <v>0</v>
      </c>
      <c r="L82" s="1">
        <v>0.66900000000000004</v>
      </c>
      <c r="M82" s="13">
        <v>3</v>
      </c>
      <c r="N82" s="13">
        <v>3.07</v>
      </c>
      <c r="O82" s="13">
        <v>3.0700000000000003</v>
      </c>
      <c r="P82" s="25">
        <v>3.0350000000000001</v>
      </c>
      <c r="R82" s="45">
        <v>3.4578000000000002</v>
      </c>
      <c r="T82" s="13">
        <v>3.14</v>
      </c>
      <c r="U82" s="13"/>
    </row>
    <row r="83" spans="1:21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28.6</v>
      </c>
      <c r="H83" s="1">
        <v>0.24099999999999999</v>
      </c>
      <c r="I83" s="13">
        <v>1.43</v>
      </c>
      <c r="J83" s="1">
        <f t="shared" si="2"/>
        <v>0</v>
      </c>
      <c r="K83" s="38">
        <v>0</v>
      </c>
      <c r="L83" s="1">
        <v>0.63800000000000001</v>
      </c>
      <c r="M83" s="13">
        <v>2.83</v>
      </c>
      <c r="N83" s="13">
        <v>3.33</v>
      </c>
      <c r="O83" s="13">
        <v>3.3866666666666667</v>
      </c>
      <c r="P83" s="25">
        <v>3.08</v>
      </c>
      <c r="R83" s="45">
        <v>-0.91210000000000002</v>
      </c>
      <c r="T83" s="13">
        <v>4</v>
      </c>
      <c r="U83" s="13"/>
    </row>
    <row r="84" spans="1:21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27.5</v>
      </c>
      <c r="H84" s="1">
        <v>0.23799999999999999</v>
      </c>
      <c r="I84" s="13">
        <v>1.73</v>
      </c>
      <c r="J84" s="1">
        <f t="shared" si="2"/>
        <v>2.8000000000000025E-2</v>
      </c>
      <c r="K84" s="38">
        <v>0.64400000000000002</v>
      </c>
      <c r="L84" s="1">
        <v>0.67200000000000004</v>
      </c>
      <c r="M84" s="13">
        <v>2.72</v>
      </c>
      <c r="N84" s="13">
        <v>3.91</v>
      </c>
      <c r="O84" s="13">
        <v>3.2333333333333338</v>
      </c>
      <c r="P84" s="25">
        <v>3.3150000000000004</v>
      </c>
      <c r="R84" s="45">
        <v>-0.64959999999999996</v>
      </c>
      <c r="T84" s="13">
        <v>3.07</v>
      </c>
      <c r="U84" s="13"/>
    </row>
    <row r="85" spans="1:21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28.4</v>
      </c>
      <c r="H85" s="1">
        <v>0.252</v>
      </c>
      <c r="I85" s="13">
        <v>3.12</v>
      </c>
      <c r="J85" s="1">
        <f t="shared" si="2"/>
        <v>-8.2000000000000073E-2</v>
      </c>
      <c r="K85" s="38">
        <v>0.78500000000000003</v>
      </c>
      <c r="L85" s="1">
        <v>0.70299999999999996</v>
      </c>
      <c r="M85" s="13">
        <v>3.62</v>
      </c>
      <c r="N85" s="13">
        <v>3.75</v>
      </c>
      <c r="O85" s="13">
        <v>3.94</v>
      </c>
      <c r="P85" s="25">
        <v>3.6850000000000001</v>
      </c>
      <c r="R85" s="45">
        <v>-1.5403</v>
      </c>
      <c r="T85" s="13">
        <v>4.45</v>
      </c>
      <c r="U85" s="13"/>
    </row>
    <row r="86" spans="1:21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28.3</v>
      </c>
      <c r="H86" s="1">
        <v>0.248</v>
      </c>
      <c r="I86" s="13">
        <v>2.73</v>
      </c>
      <c r="J86" s="1">
        <f t="shared" si="2"/>
        <v>2.200000000000002E-2</v>
      </c>
      <c r="K86" s="38">
        <v>0.65900000000000003</v>
      </c>
      <c r="L86" s="1">
        <v>0.68100000000000005</v>
      </c>
      <c r="M86" s="13">
        <v>3.35</v>
      </c>
      <c r="N86" s="13">
        <v>3.72</v>
      </c>
      <c r="O86" s="13">
        <v>3.6</v>
      </c>
      <c r="P86" s="25">
        <v>3.5350000000000001</v>
      </c>
      <c r="R86" s="45">
        <v>0.21970000000000001</v>
      </c>
      <c r="T86" s="13">
        <v>3.73</v>
      </c>
      <c r="U86" s="13"/>
    </row>
    <row r="87" spans="1:21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30.3</v>
      </c>
      <c r="H87" s="1">
        <v>0.24099999999999999</v>
      </c>
      <c r="I87" s="13">
        <v>1.8</v>
      </c>
      <c r="J87" s="1">
        <f t="shared" si="2"/>
        <v>0</v>
      </c>
      <c r="K87" s="38">
        <v>0</v>
      </c>
      <c r="L87" s="1">
        <v>0.66900000000000004</v>
      </c>
      <c r="M87" s="13">
        <v>3.18</v>
      </c>
      <c r="N87" s="13">
        <v>3.28</v>
      </c>
      <c r="O87" s="13">
        <v>3.5500000000000003</v>
      </c>
      <c r="P87" s="25">
        <v>3.23</v>
      </c>
      <c r="R87" s="45">
        <v>0.46339999999999998</v>
      </c>
      <c r="T87" s="13">
        <v>4.1900000000000004</v>
      </c>
      <c r="U87" s="13"/>
    </row>
    <row r="88" spans="1:21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29.7</v>
      </c>
      <c r="H88" s="1">
        <v>0.27900000000000003</v>
      </c>
      <c r="I88" s="13">
        <v>2.61</v>
      </c>
      <c r="J88" s="1">
        <f t="shared" si="2"/>
        <v>-9.099999999999997E-2</v>
      </c>
      <c r="K88" s="38">
        <v>0.747</v>
      </c>
      <c r="L88" s="1">
        <v>0.65600000000000003</v>
      </c>
      <c r="M88" s="13">
        <v>2.79</v>
      </c>
      <c r="N88" s="13">
        <v>3.23</v>
      </c>
      <c r="O88" s="13">
        <v>3.26</v>
      </c>
      <c r="P88" s="25">
        <v>3.01</v>
      </c>
      <c r="R88" s="45">
        <v>-0.47799999999999998</v>
      </c>
      <c r="T88" s="13">
        <v>3.76</v>
      </c>
      <c r="U88" s="13"/>
    </row>
    <row r="89" spans="1:21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31.3</v>
      </c>
      <c r="H89" s="1">
        <v>0.252</v>
      </c>
      <c r="I89" s="13">
        <v>3.26</v>
      </c>
      <c r="J89" s="1">
        <f t="shared" si="2"/>
        <v>-2.1000000000000019E-2</v>
      </c>
      <c r="K89" s="38">
        <v>0.72899999999999998</v>
      </c>
      <c r="L89" s="1">
        <v>0.70799999999999996</v>
      </c>
      <c r="M89" s="13">
        <v>3.39</v>
      </c>
      <c r="N89" s="13">
        <v>3.63</v>
      </c>
      <c r="O89" s="13">
        <v>3.69</v>
      </c>
      <c r="P89" s="25">
        <v>3.51</v>
      </c>
      <c r="R89" s="45">
        <v>0.84089999999999998</v>
      </c>
      <c r="T89" s="13">
        <v>4.05</v>
      </c>
      <c r="U89" s="13"/>
    </row>
    <row r="90" spans="1:21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28.5</v>
      </c>
      <c r="H90" s="1">
        <v>0.248</v>
      </c>
      <c r="I90" s="13">
        <v>1.92</v>
      </c>
      <c r="J90" s="1">
        <f t="shared" si="2"/>
        <v>0</v>
      </c>
      <c r="K90" s="38">
        <v>0</v>
      </c>
      <c r="L90" s="1">
        <v>0.69899999999999995</v>
      </c>
      <c r="M90" s="13">
        <v>2.2400000000000002</v>
      </c>
      <c r="N90" s="13">
        <v>2.63</v>
      </c>
      <c r="O90" s="13">
        <v>2.7866666666666666</v>
      </c>
      <c r="P90" s="25">
        <v>2.4350000000000001</v>
      </c>
      <c r="R90" s="45">
        <v>-1.4944999999999999</v>
      </c>
      <c r="T90" s="13">
        <v>3.49</v>
      </c>
      <c r="U90" s="13"/>
    </row>
    <row r="91" spans="1:21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27.8</v>
      </c>
      <c r="H91" s="1">
        <v>0.26400000000000001</v>
      </c>
      <c r="I91" s="13">
        <v>3.06</v>
      </c>
      <c r="J91" s="1">
        <f t="shared" si="2"/>
        <v>0</v>
      </c>
      <c r="K91" s="38">
        <v>0</v>
      </c>
      <c r="L91" s="1">
        <v>0.74099999999999999</v>
      </c>
      <c r="M91" s="13">
        <v>3.47</v>
      </c>
      <c r="N91" s="13">
        <v>4.04</v>
      </c>
      <c r="O91" s="13">
        <v>3.89</v>
      </c>
      <c r="P91" s="25">
        <v>3.7549999999999999</v>
      </c>
      <c r="R91" s="45">
        <v>-0.92159999999999997</v>
      </c>
      <c r="T91" s="13">
        <v>4.16</v>
      </c>
      <c r="U91" s="13"/>
    </row>
    <row r="92" spans="1:21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30.6</v>
      </c>
      <c r="H92" s="1">
        <v>0.316</v>
      </c>
      <c r="I92" s="13">
        <v>1.76</v>
      </c>
      <c r="J92" s="1">
        <f t="shared" si="2"/>
        <v>-0.10600000000000009</v>
      </c>
      <c r="K92" s="38">
        <v>0.80700000000000005</v>
      </c>
      <c r="L92" s="1">
        <v>0.70099999999999996</v>
      </c>
      <c r="M92" s="13">
        <v>3.37</v>
      </c>
      <c r="N92" s="13">
        <v>4.04</v>
      </c>
      <c r="O92" s="13">
        <v>3.8566666666666669</v>
      </c>
      <c r="P92" s="25">
        <v>3.7050000000000001</v>
      </c>
      <c r="R92" s="45">
        <v>3.4165999999999999</v>
      </c>
      <c r="T92" s="13">
        <v>4.16</v>
      </c>
      <c r="U92" s="13"/>
    </row>
    <row r="93" spans="1:21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29.6</v>
      </c>
      <c r="H93" s="1">
        <v>0.29399999999999998</v>
      </c>
      <c r="I93" s="13">
        <v>3.93</v>
      </c>
      <c r="J93" s="1">
        <f t="shared" si="2"/>
        <v>-0.124</v>
      </c>
      <c r="K93" s="38">
        <v>0.88500000000000001</v>
      </c>
      <c r="L93" s="1">
        <v>0.76100000000000001</v>
      </c>
      <c r="M93" s="13">
        <v>3.75</v>
      </c>
      <c r="N93" s="13">
        <v>3.83</v>
      </c>
      <c r="O93" s="13">
        <v>4.0599999999999996</v>
      </c>
      <c r="P93" s="25">
        <v>3.79</v>
      </c>
      <c r="R93" s="45">
        <v>0.35959999999999998</v>
      </c>
      <c r="T93" s="13">
        <v>4.5999999999999996</v>
      </c>
      <c r="U93" s="13"/>
    </row>
    <row r="94" spans="1:21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27.6</v>
      </c>
      <c r="H94" s="1">
        <v>0.247</v>
      </c>
      <c r="I94" s="13">
        <v>2.1</v>
      </c>
      <c r="J94" s="1">
        <f t="shared" si="2"/>
        <v>9.8999999999999977E-2</v>
      </c>
      <c r="K94" s="38">
        <v>0.625</v>
      </c>
      <c r="L94" s="1">
        <v>0.72399999999999998</v>
      </c>
      <c r="M94" s="13">
        <v>4.03</v>
      </c>
      <c r="N94" s="13">
        <v>4.37</v>
      </c>
      <c r="O94" s="13">
        <v>4.3466666666666667</v>
      </c>
      <c r="P94" s="25">
        <v>4.2</v>
      </c>
      <c r="R94" s="45">
        <v>-1.3923000000000001</v>
      </c>
      <c r="T94" s="13">
        <v>4.6399999999999997</v>
      </c>
      <c r="U94" s="13"/>
    </row>
    <row r="95" spans="1:21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30</v>
      </c>
      <c r="H95" s="1">
        <v>0.24</v>
      </c>
      <c r="I95" s="13">
        <v>1.85</v>
      </c>
      <c r="J95" s="1">
        <f t="shared" si="2"/>
        <v>0</v>
      </c>
      <c r="K95" s="38">
        <v>0</v>
      </c>
      <c r="L95" s="1">
        <v>0.73399999999999999</v>
      </c>
      <c r="M95" s="13">
        <v>3.41</v>
      </c>
      <c r="N95" s="13">
        <v>3.86</v>
      </c>
      <c r="O95" s="13">
        <v>3.8266666666666667</v>
      </c>
      <c r="P95" s="25">
        <v>3.6349999999999998</v>
      </c>
      <c r="R95" s="45">
        <v>-1.3594999999999999</v>
      </c>
      <c r="T95" s="13">
        <v>4.21</v>
      </c>
      <c r="U95" s="13"/>
    </row>
    <row r="96" spans="1:21">
      <c r="E96" s="11"/>
    </row>
    <row r="97" spans="5:12">
      <c r="E97" s="11"/>
      <c r="F97" s="38"/>
      <c r="G97" s="38"/>
      <c r="I97" s="38"/>
      <c r="J97" s="38"/>
      <c r="L97" s="38"/>
    </row>
    <row r="98" spans="5:12">
      <c r="E98" s="11"/>
    </row>
    <row r="99" spans="5:12">
      <c r="E99" s="11"/>
    </row>
    <row r="100" spans="5:12">
      <c r="E100" s="11"/>
    </row>
    <row r="101" spans="5:12">
      <c r="E101" s="11"/>
    </row>
  </sheetData>
  <autoFilter ref="A1:O95" xr:uid="{EDDD89CF-01B3-E54C-8168-6BF3959EB32E}">
    <sortState xmlns:xlrd2="http://schemas.microsoft.com/office/spreadsheetml/2017/richdata2" ref="A2:O95">
      <sortCondition descending="1" ref="A1:A9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C748-0BF0-E249-80FF-53CF20BDE910}">
  <dimension ref="A1:W125"/>
  <sheetViews>
    <sheetView topLeftCell="E9" zoomScaleNormal="100" workbookViewId="0">
      <selection activeCell="M19" sqref="M19"/>
    </sheetView>
  </sheetViews>
  <sheetFormatPr baseColWidth="10" defaultRowHeight="16"/>
  <cols>
    <col min="1" max="3" width="6.83203125" style="1" customWidth="1"/>
    <col min="4" max="4" width="10.83203125" style="1" customWidth="1"/>
    <col min="5" max="5" width="16" style="1" customWidth="1"/>
    <col min="6" max="6" width="8.83203125" style="15" customWidth="1"/>
    <col min="7" max="7" width="8.83203125" style="38" customWidth="1"/>
    <col min="8" max="8" width="8.83203125" style="13" customWidth="1"/>
    <col min="9" max="9" width="10.83203125" style="1" customWidth="1"/>
    <col min="10" max="11" width="10.83203125" style="13" customWidth="1"/>
    <col min="12" max="14" width="10.83203125" style="25" customWidth="1"/>
  </cols>
  <sheetData>
    <row r="1" spans="1:20">
      <c r="A1" s="35" t="s">
        <v>1</v>
      </c>
      <c r="B1" s="35" t="s">
        <v>2</v>
      </c>
      <c r="C1" s="35" t="s">
        <v>182</v>
      </c>
      <c r="D1" s="35" t="s">
        <v>0</v>
      </c>
      <c r="E1" s="35" t="s">
        <v>204</v>
      </c>
      <c r="F1" s="43" t="s">
        <v>143</v>
      </c>
      <c r="G1" s="37" t="s">
        <v>218</v>
      </c>
      <c r="H1" s="36" t="s">
        <v>217</v>
      </c>
      <c r="I1" s="36" t="s">
        <v>270</v>
      </c>
      <c r="J1" s="36" t="s">
        <v>296</v>
      </c>
      <c r="K1" s="36" t="s">
        <v>183</v>
      </c>
      <c r="L1" s="44" t="s">
        <v>268</v>
      </c>
    </row>
    <row r="2" spans="1:20">
      <c r="A2" s="1">
        <v>2018</v>
      </c>
      <c r="B2" s="1">
        <v>1</v>
      </c>
      <c r="C2" s="1" t="s">
        <v>184</v>
      </c>
      <c r="D2" s="24" t="s">
        <v>191</v>
      </c>
      <c r="E2" s="11" t="s">
        <v>206</v>
      </c>
      <c r="F2" s="15">
        <v>0</v>
      </c>
      <c r="G2" s="1">
        <v>0.25900000000000001</v>
      </c>
      <c r="H2" s="13">
        <v>3.58</v>
      </c>
      <c r="I2" s="1">
        <v>0.68400000000000005</v>
      </c>
      <c r="J2" s="13">
        <v>2.57</v>
      </c>
      <c r="K2" s="1">
        <v>28.9</v>
      </c>
      <c r="L2" s="45">
        <v>0.5101</v>
      </c>
      <c r="O2" s="13"/>
    </row>
    <row r="3" spans="1:20">
      <c r="A3" s="1">
        <v>2018</v>
      </c>
      <c r="B3" s="1">
        <v>2</v>
      </c>
      <c r="C3" s="1" t="s">
        <v>184</v>
      </c>
      <c r="D3" s="24" t="s">
        <v>190</v>
      </c>
      <c r="E3" s="11" t="s">
        <v>205</v>
      </c>
      <c r="F3" s="15">
        <v>1</v>
      </c>
      <c r="G3" s="1">
        <v>0.25600000000000001</v>
      </c>
      <c r="H3" s="13">
        <v>3.01</v>
      </c>
      <c r="I3" s="1">
        <v>0.69</v>
      </c>
      <c r="J3" s="13">
        <v>2.62</v>
      </c>
      <c r="K3" s="1">
        <v>28.1</v>
      </c>
      <c r="L3" s="45">
        <v>1.9300000000000001E-2</v>
      </c>
      <c r="O3" t="s">
        <v>272</v>
      </c>
    </row>
    <row r="4" spans="1:20" ht="17" thickBot="1">
      <c r="A4" s="1">
        <v>2018</v>
      </c>
      <c r="B4" s="1">
        <v>3</v>
      </c>
      <c r="C4" s="1" t="s">
        <v>184</v>
      </c>
      <c r="D4" s="1" t="s">
        <v>189</v>
      </c>
      <c r="E4" s="11" t="s">
        <v>207</v>
      </c>
      <c r="F4" s="15">
        <v>1</v>
      </c>
      <c r="G4" s="1">
        <v>0.26</v>
      </c>
      <c r="H4" s="13">
        <v>2.11</v>
      </c>
      <c r="I4" s="1">
        <v>0.70799999999999996</v>
      </c>
      <c r="J4" s="13">
        <v>2.83</v>
      </c>
      <c r="K4" s="1">
        <v>27.4</v>
      </c>
      <c r="L4" s="45">
        <v>-1</v>
      </c>
    </row>
    <row r="5" spans="1:20">
      <c r="A5" s="1">
        <v>2018</v>
      </c>
      <c r="B5" s="1">
        <v>4</v>
      </c>
      <c r="C5" s="1" t="s">
        <v>184</v>
      </c>
      <c r="D5" s="1" t="s">
        <v>188</v>
      </c>
      <c r="E5" s="11" t="s">
        <v>208</v>
      </c>
      <c r="F5" s="15">
        <v>1</v>
      </c>
      <c r="G5" s="1">
        <v>0.24299999999999999</v>
      </c>
      <c r="H5" s="13">
        <v>1.47</v>
      </c>
      <c r="I5" s="1">
        <v>0.65800000000000003</v>
      </c>
      <c r="J5" s="13">
        <v>3.32</v>
      </c>
      <c r="K5" s="1">
        <v>27.2</v>
      </c>
      <c r="L5" s="45">
        <v>-0.53680000000000005</v>
      </c>
      <c r="O5" s="49" t="s">
        <v>273</v>
      </c>
      <c r="P5" s="49"/>
    </row>
    <row r="6" spans="1:20">
      <c r="A6" s="1">
        <v>2018</v>
      </c>
      <c r="B6" s="1">
        <v>5</v>
      </c>
      <c r="C6" s="1" t="s">
        <v>184</v>
      </c>
      <c r="D6" s="24" t="s">
        <v>187</v>
      </c>
      <c r="E6" s="11" t="s">
        <v>206</v>
      </c>
      <c r="F6" s="15">
        <v>0</v>
      </c>
      <c r="G6" s="1">
        <v>0.24299999999999999</v>
      </c>
      <c r="H6" s="13">
        <v>4.13</v>
      </c>
      <c r="I6" s="1">
        <v>0.74099999999999999</v>
      </c>
      <c r="J6" s="13">
        <v>2.85</v>
      </c>
      <c r="K6" s="1">
        <v>28.7</v>
      </c>
      <c r="L6" s="45">
        <v>4.4699999999999997E-2</v>
      </c>
      <c r="O6" s="46" t="s">
        <v>274</v>
      </c>
      <c r="P6" s="46">
        <v>0.43394697343402344</v>
      </c>
    </row>
    <row r="7" spans="1:20">
      <c r="A7" s="1">
        <v>2018</v>
      </c>
      <c r="B7" s="1">
        <v>1</v>
      </c>
      <c r="C7" s="1" t="s">
        <v>185</v>
      </c>
      <c r="D7" s="24" t="s">
        <v>186</v>
      </c>
      <c r="E7" s="11" t="s">
        <v>238</v>
      </c>
      <c r="F7" s="15">
        <v>1</v>
      </c>
      <c r="G7" s="1">
        <v>0.26600000000000001</v>
      </c>
      <c r="H7" s="13">
        <v>2.74</v>
      </c>
      <c r="I7" s="1">
        <v>0.7</v>
      </c>
      <c r="J7" s="13">
        <v>2.11</v>
      </c>
      <c r="K7" s="1">
        <v>27.7</v>
      </c>
      <c r="L7" s="45">
        <v>4.0298999999999996</v>
      </c>
      <c r="O7" s="46" t="s">
        <v>275</v>
      </c>
      <c r="P7" s="46">
        <v>0.18830997575254904</v>
      </c>
    </row>
    <row r="8" spans="1:20">
      <c r="A8" s="1">
        <v>2018</v>
      </c>
      <c r="B8" s="1">
        <v>2</v>
      </c>
      <c r="C8" s="1" t="s">
        <v>185</v>
      </c>
      <c r="D8" s="1" t="s">
        <v>192</v>
      </c>
      <c r="E8" s="11" t="s">
        <v>241</v>
      </c>
      <c r="F8" s="15">
        <v>1</v>
      </c>
      <c r="G8" s="1">
        <v>0.24299999999999999</v>
      </c>
      <c r="H8" s="13">
        <v>3.2</v>
      </c>
      <c r="I8" s="1">
        <v>0.63</v>
      </c>
      <c r="J8" s="13">
        <v>2.52</v>
      </c>
      <c r="K8" s="1">
        <v>28.1</v>
      </c>
      <c r="L8" s="45">
        <v>-0.1283</v>
      </c>
      <c r="O8" s="46" t="s">
        <v>276</v>
      </c>
      <c r="P8" s="46">
        <v>0.13233135339065585</v>
      </c>
    </row>
    <row r="9" spans="1:20">
      <c r="A9" s="1">
        <v>2018</v>
      </c>
      <c r="B9" s="1">
        <v>3</v>
      </c>
      <c r="C9" s="1" t="s">
        <v>185</v>
      </c>
      <c r="D9" s="1" t="s">
        <v>193</v>
      </c>
      <c r="E9" s="11" t="s">
        <v>242</v>
      </c>
      <c r="F9" s="15">
        <v>1</v>
      </c>
      <c r="G9" s="1">
        <v>0.22500000000000001</v>
      </c>
      <c r="H9" s="13">
        <v>4.7</v>
      </c>
      <c r="I9" s="1">
        <v>0.77200000000000002</v>
      </c>
      <c r="J9" s="13">
        <v>2.89</v>
      </c>
      <c r="K9" s="1">
        <v>29.4</v>
      </c>
      <c r="L9" s="45">
        <v>-1.3853</v>
      </c>
      <c r="O9" s="46" t="s">
        <v>277</v>
      </c>
      <c r="P9" s="46">
        <v>1.2118985247097793</v>
      </c>
    </row>
    <row r="10" spans="1:20" ht="17" thickBot="1">
      <c r="A10" s="1">
        <v>2018</v>
      </c>
      <c r="B10" s="1">
        <v>4</v>
      </c>
      <c r="C10" s="1" t="s">
        <v>185</v>
      </c>
      <c r="D10" s="1" t="s">
        <v>194</v>
      </c>
      <c r="E10" s="11" t="s">
        <v>104</v>
      </c>
      <c r="F10" s="15">
        <v>1</v>
      </c>
      <c r="G10" s="1">
        <v>0.23499999999999999</v>
      </c>
      <c r="H10" s="13">
        <v>2.4500000000000002</v>
      </c>
      <c r="I10" s="1">
        <v>0.66300000000000003</v>
      </c>
      <c r="J10" s="13">
        <v>2.69</v>
      </c>
      <c r="K10" s="1">
        <v>27.2</v>
      </c>
      <c r="L10" s="45">
        <v>-0.48920000000000002</v>
      </c>
      <c r="O10" s="47" t="s">
        <v>278</v>
      </c>
      <c r="P10" s="47">
        <v>94</v>
      </c>
    </row>
    <row r="11" spans="1:20">
      <c r="A11" s="1">
        <v>2018</v>
      </c>
      <c r="B11" s="1">
        <v>5</v>
      </c>
      <c r="C11" s="1" t="s">
        <v>185</v>
      </c>
      <c r="D11" s="1" t="s">
        <v>195</v>
      </c>
      <c r="E11" s="11" t="s">
        <v>206</v>
      </c>
      <c r="F11" s="15">
        <v>0</v>
      </c>
      <c r="G11" s="1">
        <v>0.24199999999999999</v>
      </c>
      <c r="H11" s="13">
        <v>0.78</v>
      </c>
      <c r="I11" s="1">
        <v>0.65800000000000003</v>
      </c>
      <c r="J11" s="13">
        <v>3.33</v>
      </c>
      <c r="K11" s="1">
        <v>28</v>
      </c>
      <c r="L11" s="45">
        <v>-0.48449999999999999</v>
      </c>
    </row>
    <row r="12" spans="1:20" ht="17" thickBot="1">
      <c r="A12" s="1">
        <v>2017</v>
      </c>
      <c r="B12" s="1">
        <v>1</v>
      </c>
      <c r="C12" s="1" t="s">
        <v>184</v>
      </c>
      <c r="D12" s="24" t="s">
        <v>190</v>
      </c>
      <c r="E12" s="11" t="s">
        <v>144</v>
      </c>
      <c r="F12" s="15">
        <v>1</v>
      </c>
      <c r="G12" s="1">
        <v>0.23899999999999999</v>
      </c>
      <c r="H12" s="13">
        <v>1.32</v>
      </c>
      <c r="I12" s="1">
        <v>0.66</v>
      </c>
      <c r="J12" s="13">
        <v>2.31</v>
      </c>
      <c r="K12" s="1">
        <v>27.9</v>
      </c>
      <c r="L12" s="45">
        <v>2.4718</v>
      </c>
      <c r="O12" t="s">
        <v>279</v>
      </c>
    </row>
    <row r="13" spans="1:20">
      <c r="A13" s="1">
        <v>2017</v>
      </c>
      <c r="B13" s="1">
        <v>2</v>
      </c>
      <c r="C13" s="1" t="s">
        <v>184</v>
      </c>
      <c r="D13" s="1" t="s">
        <v>196</v>
      </c>
      <c r="E13" s="11" t="s">
        <v>206</v>
      </c>
      <c r="F13" s="15">
        <v>0</v>
      </c>
      <c r="G13" s="1">
        <v>0.24299999999999999</v>
      </c>
      <c r="H13" s="13">
        <v>2.4</v>
      </c>
      <c r="I13" s="1">
        <v>0.73699999999999999</v>
      </c>
      <c r="J13" s="13">
        <v>2.5099999999999998</v>
      </c>
      <c r="K13" s="1">
        <v>29.2</v>
      </c>
      <c r="L13" s="45">
        <v>-1.0958000000000001</v>
      </c>
      <c r="O13" s="48"/>
      <c r="P13" s="48" t="s">
        <v>284</v>
      </c>
      <c r="Q13" s="48" t="s">
        <v>285</v>
      </c>
      <c r="R13" s="48" t="s">
        <v>286</v>
      </c>
      <c r="S13" s="48" t="s">
        <v>287</v>
      </c>
      <c r="T13" s="48" t="s">
        <v>288</v>
      </c>
    </row>
    <row r="14" spans="1:20">
      <c r="A14" s="1">
        <v>2017</v>
      </c>
      <c r="B14" s="1">
        <v>3</v>
      </c>
      <c r="C14" s="1" t="s">
        <v>184</v>
      </c>
      <c r="D14" s="24" t="s">
        <v>188</v>
      </c>
      <c r="E14" s="11" t="s">
        <v>240</v>
      </c>
      <c r="F14" s="15">
        <v>1</v>
      </c>
      <c r="G14" s="1">
        <v>0.22900000000000001</v>
      </c>
      <c r="H14" s="13">
        <v>2.2999999999999998</v>
      </c>
      <c r="I14" s="1">
        <v>0.68799999999999994</v>
      </c>
      <c r="J14" s="13">
        <v>3.03</v>
      </c>
      <c r="K14" s="1">
        <v>27.1</v>
      </c>
      <c r="L14" s="45">
        <v>-1.3765000000000001</v>
      </c>
      <c r="O14" s="46" t="s">
        <v>280</v>
      </c>
      <c r="P14" s="46">
        <v>6</v>
      </c>
      <c r="Q14" s="46">
        <v>29.643868984719262</v>
      </c>
      <c r="R14" s="46">
        <v>4.9406448307865434</v>
      </c>
      <c r="S14" s="46">
        <v>3.3639623093107587</v>
      </c>
      <c r="T14" s="46">
        <v>4.9784330667089153E-3</v>
      </c>
    </row>
    <row r="15" spans="1:20">
      <c r="A15" s="1">
        <v>2017</v>
      </c>
      <c r="B15" s="1">
        <v>4</v>
      </c>
      <c r="C15" s="1" t="s">
        <v>184</v>
      </c>
      <c r="D15" s="1" t="s">
        <v>197</v>
      </c>
      <c r="E15" s="11" t="s">
        <v>247</v>
      </c>
      <c r="F15" s="15">
        <v>1</v>
      </c>
      <c r="G15" s="1">
        <v>0.22900000000000001</v>
      </c>
      <c r="H15" s="13">
        <v>4.2300000000000004</v>
      </c>
      <c r="I15" s="1">
        <v>0.69499999999999995</v>
      </c>
      <c r="J15" s="13">
        <v>2.89</v>
      </c>
      <c r="K15" s="1">
        <v>28.3</v>
      </c>
      <c r="L15" s="45">
        <v>-0.40699999999999997</v>
      </c>
      <c r="O15" s="46" t="s">
        <v>281</v>
      </c>
      <c r="P15" s="46">
        <v>87</v>
      </c>
      <c r="Q15" s="46">
        <v>127.77672897485533</v>
      </c>
      <c r="R15" s="46">
        <v>1.4686980341937395</v>
      </c>
      <c r="S15" s="46"/>
      <c r="T15" s="46"/>
    </row>
    <row r="16" spans="1:20" ht="17" thickBot="1">
      <c r="A16" s="1">
        <v>2017</v>
      </c>
      <c r="B16" s="1">
        <v>5</v>
      </c>
      <c r="C16" s="1" t="s">
        <v>184</v>
      </c>
      <c r="D16" s="1" t="s">
        <v>187</v>
      </c>
      <c r="E16" s="11" t="s">
        <v>248</v>
      </c>
      <c r="F16" s="15">
        <v>1</v>
      </c>
      <c r="G16" s="1">
        <v>0.23300000000000001</v>
      </c>
      <c r="H16" s="13">
        <v>3.61</v>
      </c>
      <c r="I16" s="1">
        <v>0.72699999999999998</v>
      </c>
      <c r="J16" s="13">
        <v>3.67</v>
      </c>
      <c r="K16" s="1">
        <v>28.3</v>
      </c>
      <c r="L16" s="45">
        <v>-0.4713</v>
      </c>
      <c r="O16" s="47" t="s">
        <v>282</v>
      </c>
      <c r="P16" s="47">
        <v>93</v>
      </c>
      <c r="Q16" s="47">
        <v>157.42059795957459</v>
      </c>
      <c r="R16" s="47"/>
      <c r="S16" s="47"/>
      <c r="T16" s="47"/>
    </row>
    <row r="17" spans="1:23" ht="17" thickBot="1">
      <c r="A17" s="1">
        <v>2017</v>
      </c>
      <c r="B17" s="1">
        <v>1</v>
      </c>
      <c r="C17" s="1" t="s">
        <v>185</v>
      </c>
      <c r="D17" s="1" t="s">
        <v>193</v>
      </c>
      <c r="E17" s="11" t="s">
        <v>244</v>
      </c>
      <c r="F17" s="15">
        <v>1</v>
      </c>
      <c r="G17" s="1">
        <v>0.219</v>
      </c>
      <c r="H17" s="13">
        <v>2.94</v>
      </c>
      <c r="I17" s="1">
        <v>0.63400000000000001</v>
      </c>
      <c r="J17" s="13">
        <v>2.25</v>
      </c>
      <c r="K17" s="1">
        <v>28.1</v>
      </c>
      <c r="L17" s="45">
        <v>-0.14030000000000001</v>
      </c>
    </row>
    <row r="18" spans="1:23">
      <c r="A18" s="1">
        <v>2017</v>
      </c>
      <c r="B18" s="1">
        <v>2</v>
      </c>
      <c r="C18" s="1" t="s">
        <v>185</v>
      </c>
      <c r="D18" s="24" t="s">
        <v>192</v>
      </c>
      <c r="E18" s="11" t="s">
        <v>243</v>
      </c>
      <c r="F18" s="15">
        <v>1</v>
      </c>
      <c r="G18" s="1">
        <v>0.29199999999999998</v>
      </c>
      <c r="H18" s="13">
        <v>2.2999999999999998</v>
      </c>
      <c r="I18" s="1">
        <v>0.71899999999999997</v>
      </c>
      <c r="J18" s="13">
        <v>2.9</v>
      </c>
      <c r="K18" s="1">
        <v>28.8</v>
      </c>
      <c r="L18" s="45">
        <v>1.5681</v>
      </c>
      <c r="O18" s="48"/>
      <c r="P18" s="48" t="s">
        <v>289</v>
      </c>
      <c r="Q18" s="48" t="s">
        <v>277</v>
      </c>
      <c r="R18" s="48" t="s">
        <v>290</v>
      </c>
      <c r="S18" s="48" t="s">
        <v>291</v>
      </c>
      <c r="T18" s="48" t="s">
        <v>292</v>
      </c>
      <c r="U18" s="48" t="s">
        <v>293</v>
      </c>
      <c r="V18" s="48" t="s">
        <v>294</v>
      </c>
      <c r="W18" s="48" t="s">
        <v>295</v>
      </c>
    </row>
    <row r="19" spans="1:23">
      <c r="A19" s="1">
        <v>2017</v>
      </c>
      <c r="B19" s="1">
        <v>3</v>
      </c>
      <c r="C19" s="1" t="s">
        <v>185</v>
      </c>
      <c r="D19" s="1" t="s">
        <v>186</v>
      </c>
      <c r="E19" s="11" t="s">
        <v>245</v>
      </c>
      <c r="F19" s="15">
        <v>1</v>
      </c>
      <c r="G19" s="1">
        <v>0.24</v>
      </c>
      <c r="H19" s="13">
        <v>1.43</v>
      </c>
      <c r="I19" s="1">
        <v>0.65700000000000003</v>
      </c>
      <c r="J19" s="13">
        <v>2.9</v>
      </c>
      <c r="K19" s="1">
        <v>27.3</v>
      </c>
      <c r="L19" s="45">
        <v>-0.91820000000000002</v>
      </c>
      <c r="O19" s="46" t="s">
        <v>283</v>
      </c>
      <c r="P19" s="46">
        <v>-2.1142362315703727</v>
      </c>
      <c r="Q19" s="46">
        <v>3.6940170164793287</v>
      </c>
      <c r="R19" s="46">
        <v>-0.57234068552975859</v>
      </c>
      <c r="S19" s="46">
        <v>0.56856726175177408</v>
      </c>
      <c r="T19" s="46">
        <v>-9.4564950458556503</v>
      </c>
      <c r="U19" s="46">
        <v>5.2280225827149058</v>
      </c>
      <c r="V19" s="46">
        <v>-9.4564950458556503</v>
      </c>
      <c r="W19" s="46">
        <v>5.2280225827149058</v>
      </c>
    </row>
    <row r="20" spans="1:23">
      <c r="A20" s="1">
        <v>2017</v>
      </c>
      <c r="B20" s="1">
        <v>4</v>
      </c>
      <c r="C20" s="1" t="s">
        <v>185</v>
      </c>
      <c r="D20" s="24" t="s">
        <v>194</v>
      </c>
      <c r="E20" s="11" t="s">
        <v>239</v>
      </c>
      <c r="F20" s="15">
        <v>1</v>
      </c>
      <c r="G20" s="1">
        <v>0.23</v>
      </c>
      <c r="H20" s="13">
        <v>3.22</v>
      </c>
      <c r="I20" s="1">
        <v>0.621</v>
      </c>
      <c r="J20" s="13">
        <v>2.98</v>
      </c>
      <c r="K20" s="1">
        <v>28.6</v>
      </c>
      <c r="L20" s="45">
        <v>0.76870000000000005</v>
      </c>
      <c r="O20" s="46" t="s">
        <v>143</v>
      </c>
      <c r="P20" s="46">
        <v>0.46933499824654096</v>
      </c>
      <c r="Q20" s="46">
        <v>0.26683382798523753</v>
      </c>
      <c r="R20" s="46">
        <v>1.7589036659643722</v>
      </c>
      <c r="S20" s="46">
        <v>8.2109939920259639E-2</v>
      </c>
      <c r="T20" s="46">
        <v>-6.102612806503166E-2</v>
      </c>
      <c r="U20" s="46">
        <v>0.99969612455811352</v>
      </c>
      <c r="V20" s="46">
        <v>-6.102612806503166E-2</v>
      </c>
      <c r="W20" s="46">
        <v>0.99969612455811352</v>
      </c>
    </row>
    <row r="21" spans="1:23">
      <c r="A21" s="1">
        <v>2017</v>
      </c>
      <c r="B21" s="1">
        <v>5</v>
      </c>
      <c r="C21" s="1" t="s">
        <v>185</v>
      </c>
      <c r="D21" s="1" t="s">
        <v>198</v>
      </c>
      <c r="E21" s="11" t="s">
        <v>246</v>
      </c>
      <c r="F21" s="15">
        <v>1</v>
      </c>
      <c r="G21" s="1">
        <v>0.217</v>
      </c>
      <c r="H21" s="13">
        <v>2.78</v>
      </c>
      <c r="I21" s="1">
        <v>0.752</v>
      </c>
      <c r="J21" s="13">
        <v>3.28</v>
      </c>
      <c r="K21" s="1">
        <v>27.1</v>
      </c>
      <c r="L21" s="45">
        <v>-0.51759999999999995</v>
      </c>
      <c r="O21" s="46" t="s">
        <v>218</v>
      </c>
      <c r="P21" s="46">
        <v>23.598249475160891</v>
      </c>
      <c r="Q21" s="46">
        <v>7.1207944504683391</v>
      </c>
      <c r="R21" s="46">
        <v>3.3139911058110685</v>
      </c>
      <c r="S21" s="46">
        <v>1.341901774349425E-3</v>
      </c>
      <c r="T21" s="46">
        <v>9.4448994539164968</v>
      </c>
      <c r="U21" s="46">
        <v>37.751599496405284</v>
      </c>
      <c r="V21" s="46">
        <v>9.4448994539164968</v>
      </c>
      <c r="W21" s="46">
        <v>37.751599496405284</v>
      </c>
    </row>
    <row r="22" spans="1:23">
      <c r="A22" s="1">
        <v>2016</v>
      </c>
      <c r="B22" s="1">
        <v>1</v>
      </c>
      <c r="C22" s="1" t="s">
        <v>184</v>
      </c>
      <c r="D22" s="24" t="s">
        <v>188</v>
      </c>
      <c r="E22" s="11" t="s">
        <v>206</v>
      </c>
      <c r="F22" s="15">
        <v>0</v>
      </c>
      <c r="G22" s="1">
        <v>0.23</v>
      </c>
      <c r="H22" s="13">
        <v>3.53</v>
      </c>
      <c r="I22" s="1">
        <v>0.64300000000000002</v>
      </c>
      <c r="J22" s="13">
        <v>2.13</v>
      </c>
      <c r="K22" s="1">
        <v>27.4</v>
      </c>
      <c r="L22" s="45">
        <v>2.2656000000000001</v>
      </c>
      <c r="O22" s="46" t="s">
        <v>217</v>
      </c>
      <c r="P22" s="46">
        <v>-0.11874319701635593</v>
      </c>
      <c r="Q22" s="46">
        <v>0.14996638552604685</v>
      </c>
      <c r="R22" s="46">
        <v>-0.79179875276604605</v>
      </c>
      <c r="S22" s="46">
        <v>0.43063161318289278</v>
      </c>
      <c r="T22" s="46">
        <v>-0.41681762684790657</v>
      </c>
      <c r="U22" s="46">
        <v>0.1793312328151947</v>
      </c>
      <c r="V22" s="46">
        <v>-0.41681762684790657</v>
      </c>
      <c r="W22" s="46">
        <v>0.1793312328151947</v>
      </c>
    </row>
    <row r="23" spans="1:23">
      <c r="A23" s="1">
        <v>2016</v>
      </c>
      <c r="B23" s="1">
        <v>2</v>
      </c>
      <c r="C23" s="1" t="s">
        <v>184</v>
      </c>
      <c r="D23" s="1" t="s">
        <v>196</v>
      </c>
      <c r="E23" s="11" t="s">
        <v>206</v>
      </c>
      <c r="F23" s="15">
        <v>0</v>
      </c>
      <c r="G23" s="1">
        <v>0.24399999999999999</v>
      </c>
      <c r="H23" s="13">
        <v>4.37</v>
      </c>
      <c r="I23" s="1">
        <v>0.67300000000000004</v>
      </c>
      <c r="J23" s="13">
        <v>2.83</v>
      </c>
      <c r="K23" s="1">
        <v>28.8</v>
      </c>
      <c r="L23" s="45">
        <v>-0.55740000000000001</v>
      </c>
      <c r="O23" s="46" t="s">
        <v>270</v>
      </c>
      <c r="P23" s="46">
        <v>-4.6473332089346648</v>
      </c>
      <c r="Q23" s="46">
        <v>3.9164973286643461</v>
      </c>
      <c r="R23" s="46">
        <v>-1.1866044628503698</v>
      </c>
      <c r="S23" s="46">
        <v>0.2386138992878758</v>
      </c>
      <c r="T23" s="46">
        <v>-12.431795734209405</v>
      </c>
      <c r="U23" s="46">
        <v>3.1371293163400766</v>
      </c>
      <c r="V23" s="46">
        <v>-12.431795734209405</v>
      </c>
      <c r="W23" s="46">
        <v>3.1371293163400766</v>
      </c>
    </row>
    <row r="24" spans="1:23">
      <c r="A24" s="1">
        <v>2016</v>
      </c>
      <c r="B24" s="1">
        <v>3</v>
      </c>
      <c r="C24" s="1" t="s">
        <v>184</v>
      </c>
      <c r="D24" s="1" t="s">
        <v>190</v>
      </c>
      <c r="E24" s="11" t="s">
        <v>147</v>
      </c>
      <c r="F24" s="15">
        <v>1</v>
      </c>
      <c r="G24" s="1">
        <v>0.21199999999999999</v>
      </c>
      <c r="H24" s="13">
        <v>1.83</v>
      </c>
      <c r="I24" s="1">
        <v>0.65200000000000002</v>
      </c>
      <c r="J24" s="13">
        <v>1.69</v>
      </c>
      <c r="K24" s="1">
        <v>28.9</v>
      </c>
      <c r="L24" s="45">
        <v>-0.30709999999999998</v>
      </c>
      <c r="O24" s="46" t="s">
        <v>296</v>
      </c>
      <c r="P24" s="46">
        <v>-0.53224248033407096</v>
      </c>
      <c r="Q24" s="46">
        <v>0.26396090728042815</v>
      </c>
      <c r="R24" s="46">
        <v>-2.0163685820666788</v>
      </c>
      <c r="S24" s="46">
        <v>4.6845842838124548E-2</v>
      </c>
      <c r="T24" s="46">
        <v>-1.0568933656604158</v>
      </c>
      <c r="U24" s="46">
        <v>-7.5915950077261041E-3</v>
      </c>
      <c r="V24" s="46">
        <v>-1.0568933656604158</v>
      </c>
      <c r="W24" s="46">
        <v>-7.5915950077261041E-3</v>
      </c>
    </row>
    <row r="25" spans="1:23" ht="17" thickBot="1">
      <c r="A25" s="1">
        <v>2016</v>
      </c>
      <c r="B25" s="1">
        <v>4</v>
      </c>
      <c r="C25" s="1" t="s">
        <v>184</v>
      </c>
      <c r="D25" s="1" t="s">
        <v>199</v>
      </c>
      <c r="E25" s="11" t="s">
        <v>206</v>
      </c>
      <c r="F25" s="15">
        <v>0</v>
      </c>
      <c r="G25" s="1">
        <v>0.223</v>
      </c>
      <c r="H25" s="13">
        <v>2.5499999999999998</v>
      </c>
      <c r="I25" s="1">
        <v>0.68</v>
      </c>
      <c r="J25" s="13">
        <v>2.6</v>
      </c>
      <c r="K25" s="1">
        <v>29.5</v>
      </c>
      <c r="L25" s="45">
        <v>-0.51160000000000005</v>
      </c>
      <c r="O25" s="47" t="s">
        <v>183</v>
      </c>
      <c r="P25" s="47">
        <v>3.3528661998546885E-2</v>
      </c>
      <c r="Q25" s="47">
        <v>0.11360606173180041</v>
      </c>
      <c r="R25" s="47">
        <v>0.29513092424329329</v>
      </c>
      <c r="S25" s="47">
        <v>0.76859703007721225</v>
      </c>
      <c r="T25" s="47">
        <v>-0.19227568713829923</v>
      </c>
      <c r="U25" s="47">
        <v>0.25933301113539303</v>
      </c>
      <c r="V25" s="47">
        <v>-0.19227568713829923</v>
      </c>
      <c r="W25" s="47">
        <v>0.25933301113539303</v>
      </c>
    </row>
    <row r="26" spans="1:23">
      <c r="A26" s="1">
        <v>2016</v>
      </c>
      <c r="B26" s="1">
        <v>5</v>
      </c>
      <c r="C26" s="1" t="s">
        <v>184</v>
      </c>
      <c r="D26" s="1" t="s">
        <v>200</v>
      </c>
      <c r="E26" s="11" t="s">
        <v>206</v>
      </c>
      <c r="F26" s="15">
        <v>0</v>
      </c>
      <c r="G26" s="1">
        <v>0.22500000000000001</v>
      </c>
      <c r="H26" s="13">
        <v>3.57</v>
      </c>
      <c r="I26" s="1">
        <v>0.68500000000000005</v>
      </c>
      <c r="J26" s="13">
        <v>2.74</v>
      </c>
      <c r="K26" s="1">
        <v>29.1</v>
      </c>
      <c r="L26" s="45">
        <v>-0.43109999999999998</v>
      </c>
    </row>
    <row r="27" spans="1:23">
      <c r="A27" s="1">
        <v>2016</v>
      </c>
      <c r="B27" s="1">
        <v>1</v>
      </c>
      <c r="C27" s="1" t="s">
        <v>185</v>
      </c>
      <c r="D27" s="1" t="s">
        <v>201</v>
      </c>
      <c r="E27" s="11" t="s">
        <v>206</v>
      </c>
      <c r="F27" s="15">
        <v>0</v>
      </c>
      <c r="G27" s="1">
        <v>0.27100000000000002</v>
      </c>
      <c r="H27" s="13">
        <v>2.4300000000000002</v>
      </c>
      <c r="I27" s="1">
        <v>0.747</v>
      </c>
      <c r="J27" s="13">
        <v>3.32</v>
      </c>
      <c r="K27" s="1">
        <v>28.4</v>
      </c>
      <c r="L27" s="45">
        <v>-1.5463</v>
      </c>
    </row>
    <row r="28" spans="1:23">
      <c r="A28" s="1">
        <v>2016</v>
      </c>
      <c r="B28" s="1">
        <v>2</v>
      </c>
      <c r="C28" s="1" t="s">
        <v>185</v>
      </c>
      <c r="D28" s="24" t="s">
        <v>193</v>
      </c>
      <c r="E28" s="11" t="s">
        <v>256</v>
      </c>
      <c r="F28" s="15">
        <v>1</v>
      </c>
      <c r="G28" s="1">
        <v>0.24299999999999999</v>
      </c>
      <c r="H28" s="13">
        <v>2.5099999999999998</v>
      </c>
      <c r="I28" s="1">
        <v>0.68500000000000005</v>
      </c>
      <c r="J28" s="13">
        <v>3.14</v>
      </c>
      <c r="K28" s="1">
        <v>29</v>
      </c>
      <c r="L28" s="45">
        <v>0.62150000000000005</v>
      </c>
    </row>
    <row r="29" spans="1:23">
      <c r="A29" s="1">
        <v>2016</v>
      </c>
      <c r="B29" s="1">
        <v>3</v>
      </c>
      <c r="C29" s="1" t="s">
        <v>185</v>
      </c>
      <c r="D29" s="1" t="s">
        <v>186</v>
      </c>
      <c r="E29" s="11" t="s">
        <v>255</v>
      </c>
      <c r="F29" s="15">
        <v>1</v>
      </c>
      <c r="G29" s="1">
        <v>0.26200000000000001</v>
      </c>
      <c r="H29" s="13">
        <v>3.4</v>
      </c>
      <c r="I29" s="1">
        <v>0.68100000000000005</v>
      </c>
      <c r="J29" s="13">
        <v>3.15</v>
      </c>
      <c r="K29" s="1">
        <v>28.5</v>
      </c>
      <c r="L29" s="45">
        <v>-1.5202</v>
      </c>
      <c r="O29" t="s">
        <v>302</v>
      </c>
    </row>
    <row r="30" spans="1:23" ht="17" thickBot="1">
      <c r="A30" s="1">
        <v>2016</v>
      </c>
      <c r="B30" s="1">
        <v>4</v>
      </c>
      <c r="C30" s="1" t="s">
        <v>185</v>
      </c>
      <c r="D30" s="24" t="s">
        <v>202</v>
      </c>
      <c r="E30" s="11" t="s">
        <v>206</v>
      </c>
      <c r="F30" s="15">
        <v>0</v>
      </c>
      <c r="G30" s="1">
        <v>0.24199999999999999</v>
      </c>
      <c r="H30" s="13">
        <v>2.68</v>
      </c>
      <c r="I30" s="1">
        <v>0.73399999999999999</v>
      </c>
      <c r="J30" s="13">
        <v>3</v>
      </c>
      <c r="K30" s="1">
        <v>30.1</v>
      </c>
      <c r="L30" s="45">
        <v>0.42659999999999998</v>
      </c>
    </row>
    <row r="31" spans="1:23">
      <c r="A31" s="1">
        <v>2016</v>
      </c>
      <c r="B31" s="1">
        <v>5</v>
      </c>
      <c r="C31" s="1" t="s">
        <v>185</v>
      </c>
      <c r="D31" s="1" t="s">
        <v>203</v>
      </c>
      <c r="E31" s="11" t="s">
        <v>254</v>
      </c>
      <c r="F31" s="15">
        <v>1</v>
      </c>
      <c r="G31" s="1">
        <v>0.252</v>
      </c>
      <c r="H31" s="13">
        <v>0.54</v>
      </c>
      <c r="I31" s="1">
        <v>0.70099999999999996</v>
      </c>
      <c r="J31" s="13">
        <v>3.61</v>
      </c>
      <c r="K31" s="1">
        <v>28.5</v>
      </c>
      <c r="L31" s="45">
        <v>-0.43819999999999998</v>
      </c>
      <c r="O31" s="48" t="s">
        <v>303</v>
      </c>
      <c r="P31" s="48" t="s">
        <v>304</v>
      </c>
      <c r="Q31" s="48" t="s">
        <v>305</v>
      </c>
    </row>
    <row r="32" spans="1:23">
      <c r="A32" s="1">
        <v>2015</v>
      </c>
      <c r="B32" s="1">
        <v>1</v>
      </c>
      <c r="C32" s="1" t="s">
        <v>184</v>
      </c>
      <c r="D32" s="1" t="s">
        <v>209</v>
      </c>
      <c r="E32" s="11" t="s">
        <v>104</v>
      </c>
      <c r="F32" s="15">
        <v>1</v>
      </c>
      <c r="G32" s="1">
        <v>0.25700000000000001</v>
      </c>
      <c r="H32" s="13">
        <v>2.1</v>
      </c>
      <c r="I32" s="1">
        <v>0.67300000000000004</v>
      </c>
      <c r="J32" s="13">
        <v>2.4300000000000002</v>
      </c>
      <c r="K32" s="1">
        <v>28.4</v>
      </c>
      <c r="L32" s="45">
        <v>-0.96799999999999997</v>
      </c>
      <c r="O32" s="46">
        <v>1</v>
      </c>
      <c r="P32" s="46">
        <v>-5.0510204341243092E-3</v>
      </c>
      <c r="Q32" s="46">
        <v>0.51515102043412431</v>
      </c>
    </row>
    <row r="33" spans="1:17">
      <c r="A33" s="1">
        <v>2015</v>
      </c>
      <c r="B33" s="1">
        <v>2</v>
      </c>
      <c r="C33" s="1" t="s">
        <v>184</v>
      </c>
      <c r="D33" s="1" t="s">
        <v>190</v>
      </c>
      <c r="E33" s="11" t="s">
        <v>259</v>
      </c>
      <c r="F33" s="15">
        <v>1</v>
      </c>
      <c r="G33" s="1">
        <v>0.248</v>
      </c>
      <c r="H33" s="13">
        <v>2.41</v>
      </c>
      <c r="I33" s="1">
        <v>0.70199999999999996</v>
      </c>
      <c r="J33" s="13">
        <v>1.66</v>
      </c>
      <c r="K33" s="1">
        <v>29.5</v>
      </c>
      <c r="L33" s="45">
        <v>-0.52310000000000001</v>
      </c>
      <c r="O33" s="46">
        <v>2</v>
      </c>
      <c r="P33" s="46">
        <v>0.37985379881710812</v>
      </c>
      <c r="Q33" s="46">
        <v>-0.36055379881710814</v>
      </c>
    </row>
    <row r="34" spans="1:17">
      <c r="A34" s="1">
        <v>2015</v>
      </c>
      <c r="B34" s="1">
        <v>3</v>
      </c>
      <c r="C34" s="1" t="s">
        <v>184</v>
      </c>
      <c r="D34" s="24" t="s">
        <v>199</v>
      </c>
      <c r="E34" s="11" t="s">
        <v>249</v>
      </c>
      <c r="F34" s="15">
        <v>1</v>
      </c>
      <c r="G34" s="1">
        <v>0.23799999999999999</v>
      </c>
      <c r="H34" s="13">
        <v>1.85</v>
      </c>
      <c r="I34" s="1">
        <v>0.66800000000000004</v>
      </c>
      <c r="J34" s="13">
        <v>2.54</v>
      </c>
      <c r="K34" s="1">
        <v>28.6</v>
      </c>
      <c r="L34" s="45">
        <v>1.0806</v>
      </c>
      <c r="O34" s="46">
        <v>3</v>
      </c>
      <c r="P34" s="46">
        <v>0.36222269200251123</v>
      </c>
      <c r="Q34" s="46">
        <v>-1.3622226920025113</v>
      </c>
    </row>
    <row r="35" spans="1:17">
      <c r="A35" s="1">
        <v>2015</v>
      </c>
      <c r="B35" s="1">
        <v>4</v>
      </c>
      <c r="C35" s="1" t="s">
        <v>184</v>
      </c>
      <c r="D35" s="1" t="s">
        <v>210</v>
      </c>
      <c r="E35" s="11" t="s">
        <v>206</v>
      </c>
      <c r="F35" s="15">
        <v>0</v>
      </c>
      <c r="G35" s="1">
        <v>0.25800000000000001</v>
      </c>
      <c r="H35" s="13">
        <v>2.23</v>
      </c>
      <c r="I35" s="1">
        <v>0.64</v>
      </c>
      <c r="J35" s="13">
        <v>1.85</v>
      </c>
      <c r="K35" s="1">
        <v>28.2</v>
      </c>
      <c r="L35" s="45">
        <v>-0.52480000000000004</v>
      </c>
      <c r="O35" s="46">
        <v>4</v>
      </c>
      <c r="P35" s="46">
        <v>1.9102096985714745E-3</v>
      </c>
      <c r="Q35" s="46">
        <v>-0.53871020969857153</v>
      </c>
    </row>
    <row r="36" spans="1:17">
      <c r="A36" s="1">
        <v>2015</v>
      </c>
      <c r="B36" s="1">
        <v>5</v>
      </c>
      <c r="C36" s="1" t="s">
        <v>184</v>
      </c>
      <c r="D36" s="1" t="s">
        <v>188</v>
      </c>
      <c r="E36" s="11" t="s">
        <v>206</v>
      </c>
      <c r="F36" s="15">
        <v>0</v>
      </c>
      <c r="G36" s="1">
        <v>0.23400000000000001</v>
      </c>
      <c r="H36" s="13">
        <v>1.67</v>
      </c>
      <c r="I36" s="1">
        <v>0.66900000000000004</v>
      </c>
      <c r="J36" s="13">
        <v>1.77</v>
      </c>
      <c r="K36" s="1">
        <v>26.9</v>
      </c>
      <c r="L36" s="45">
        <v>-0.60570000000000002</v>
      </c>
      <c r="O36" s="46">
        <v>5</v>
      </c>
      <c r="P36" s="46">
        <v>-0.86856339019822004</v>
      </c>
      <c r="Q36" s="46">
        <v>0.91326339019822</v>
      </c>
    </row>
    <row r="37" spans="1:17">
      <c r="A37" s="1">
        <v>2015</v>
      </c>
      <c r="B37" s="1">
        <v>1</v>
      </c>
      <c r="C37" s="1" t="s">
        <v>185</v>
      </c>
      <c r="D37" s="24" t="s">
        <v>211</v>
      </c>
      <c r="E37" s="11" t="s">
        <v>251</v>
      </c>
      <c r="F37" s="15">
        <v>1</v>
      </c>
      <c r="G37" s="1">
        <v>0.25700000000000001</v>
      </c>
      <c r="H37" s="13">
        <v>3.83</v>
      </c>
      <c r="I37" s="1">
        <v>0.629</v>
      </c>
      <c r="J37" s="13">
        <v>3.06</v>
      </c>
      <c r="K37" s="1">
        <v>29.1</v>
      </c>
      <c r="L37" s="45">
        <v>2.6833</v>
      </c>
      <c r="O37" s="46">
        <v>6</v>
      </c>
      <c r="P37" s="46">
        <v>0.85945582484474492</v>
      </c>
      <c r="Q37" s="46">
        <v>3.1704441751552546</v>
      </c>
    </row>
    <row r="38" spans="1:17">
      <c r="A38" s="1">
        <v>2015</v>
      </c>
      <c r="B38" s="1">
        <v>2</v>
      </c>
      <c r="C38" s="1" t="s">
        <v>185</v>
      </c>
      <c r="D38" s="1" t="s">
        <v>202</v>
      </c>
      <c r="E38" s="11" t="s">
        <v>206</v>
      </c>
      <c r="F38" s="15">
        <v>0</v>
      </c>
      <c r="G38" s="1">
        <v>0.24099999999999999</v>
      </c>
      <c r="H38" s="13">
        <v>2.58</v>
      </c>
      <c r="I38" s="1">
        <v>0.66900000000000004</v>
      </c>
      <c r="J38" s="13">
        <v>2.2999999999999998</v>
      </c>
      <c r="K38" s="1">
        <v>29.6</v>
      </c>
      <c r="L38" s="45">
        <v>-0.41220000000000001</v>
      </c>
      <c r="O38" s="46">
        <v>7</v>
      </c>
      <c r="P38" s="46">
        <v>0.38257958877639553</v>
      </c>
      <c r="Q38" s="46">
        <v>-0.5108795887763955</v>
      </c>
    </row>
    <row r="39" spans="1:17">
      <c r="A39" s="1">
        <v>2015</v>
      </c>
      <c r="B39" s="1">
        <v>3</v>
      </c>
      <c r="C39" s="1" t="s">
        <v>185</v>
      </c>
      <c r="D39" s="1" t="s">
        <v>201</v>
      </c>
      <c r="E39" s="11" t="s">
        <v>258</v>
      </c>
      <c r="F39" s="15">
        <v>1</v>
      </c>
      <c r="G39" s="1">
        <v>0.26800000000000002</v>
      </c>
      <c r="H39" s="13">
        <v>2.99</v>
      </c>
      <c r="I39" s="1">
        <v>0.72699999999999998</v>
      </c>
      <c r="J39" s="13">
        <v>3.42</v>
      </c>
      <c r="K39" s="1">
        <v>28.7</v>
      </c>
      <c r="L39" s="45">
        <v>-0.57020000000000004</v>
      </c>
      <c r="O39" s="46">
        <v>8</v>
      </c>
      <c r="P39" s="46">
        <v>-1.0335674700952522</v>
      </c>
      <c r="Q39" s="46">
        <v>-0.35173252990474779</v>
      </c>
    </row>
    <row r="40" spans="1:17">
      <c r="A40" s="1">
        <v>2015</v>
      </c>
      <c r="B40" s="1">
        <v>4</v>
      </c>
      <c r="C40" s="1" t="s">
        <v>185</v>
      </c>
      <c r="D40" s="1" t="s">
        <v>194</v>
      </c>
      <c r="E40" s="11" t="s">
        <v>260</v>
      </c>
      <c r="F40" s="15">
        <v>0</v>
      </c>
      <c r="G40" s="1">
        <v>0.222</v>
      </c>
      <c r="H40" s="13">
        <v>2.04</v>
      </c>
      <c r="I40" s="1">
        <v>0.69</v>
      </c>
      <c r="J40" s="13">
        <v>2.89</v>
      </c>
      <c r="K40" s="1">
        <v>31.4</v>
      </c>
      <c r="L40" s="45">
        <v>-0.57689999999999997</v>
      </c>
      <c r="O40" s="46">
        <v>9</v>
      </c>
      <c r="P40" s="46">
        <v>8.8319773870471074E-3</v>
      </c>
      <c r="Q40" s="46">
        <v>-0.49803197738704713</v>
      </c>
    </row>
    <row r="41" spans="1:17">
      <c r="A41" s="1">
        <v>2015</v>
      </c>
      <c r="B41" s="1">
        <v>5</v>
      </c>
      <c r="C41" s="1" t="s">
        <v>185</v>
      </c>
      <c r="D41" s="24" t="s">
        <v>192</v>
      </c>
      <c r="E41" s="11" t="s">
        <v>257</v>
      </c>
      <c r="F41" s="15">
        <v>1</v>
      </c>
      <c r="G41" s="1">
        <v>0.23499999999999999</v>
      </c>
      <c r="H41" s="13">
        <v>3.1</v>
      </c>
      <c r="I41" s="1">
        <v>0.63800000000000001</v>
      </c>
      <c r="J41" s="13">
        <v>2.48</v>
      </c>
      <c r="K41" s="1">
        <v>26.3</v>
      </c>
      <c r="L41" s="45">
        <v>0.31879999999999997</v>
      </c>
      <c r="O41" s="46">
        <v>10</v>
      </c>
      <c r="P41" s="46">
        <v>-0.38758972728634755</v>
      </c>
      <c r="Q41" s="46">
        <v>-9.6910272713652434E-2</v>
      </c>
    </row>
    <row r="42" spans="1:17">
      <c r="A42" s="1">
        <v>2014</v>
      </c>
      <c r="B42" s="1">
        <v>1</v>
      </c>
      <c r="C42" s="1" t="s">
        <v>184</v>
      </c>
      <c r="D42" s="1" t="s">
        <v>196</v>
      </c>
      <c r="E42" s="11" t="s">
        <v>261</v>
      </c>
      <c r="F42" s="15">
        <v>1</v>
      </c>
      <c r="G42" s="1">
        <v>0.249</v>
      </c>
      <c r="H42" s="13">
        <v>3.19</v>
      </c>
      <c r="I42" s="1">
        <v>0.64</v>
      </c>
      <c r="J42" s="13">
        <v>2.41</v>
      </c>
      <c r="K42" s="1">
        <v>28.8</v>
      </c>
      <c r="L42" s="45">
        <v>-1.0226</v>
      </c>
      <c r="O42" s="46">
        <v>11</v>
      </c>
      <c r="P42" s="46">
        <v>0.47706899346890674</v>
      </c>
      <c r="Q42" s="46">
        <v>1.9947310065310933</v>
      </c>
    </row>
    <row r="43" spans="1:17">
      <c r="A43" s="1">
        <v>2014</v>
      </c>
      <c r="B43" s="1">
        <v>2</v>
      </c>
      <c r="C43" s="1" t="s">
        <v>184</v>
      </c>
      <c r="D43" s="1" t="s">
        <v>190</v>
      </c>
      <c r="E43" s="11" t="s">
        <v>206</v>
      </c>
      <c r="F43" s="15">
        <v>0</v>
      </c>
      <c r="G43" s="1">
        <v>0.23799999999999999</v>
      </c>
      <c r="H43" s="13">
        <v>2.76</v>
      </c>
      <c r="I43" s="1">
        <v>0.67500000000000004</v>
      </c>
      <c r="J43" s="13">
        <v>1.77</v>
      </c>
      <c r="K43" s="1">
        <v>29.3</v>
      </c>
      <c r="L43" s="45">
        <v>-1.1140000000000001</v>
      </c>
      <c r="O43" s="46">
        <v>12</v>
      </c>
      <c r="P43" s="46">
        <v>-0.44682155221132724</v>
      </c>
      <c r="Q43" s="46">
        <v>-0.64897844778867286</v>
      </c>
    </row>
    <row r="44" spans="1:17">
      <c r="A44" s="1">
        <v>2014</v>
      </c>
      <c r="B44" s="1">
        <v>3</v>
      </c>
      <c r="C44" s="1" t="s">
        <v>184</v>
      </c>
      <c r="D44" s="1" t="s">
        <v>209</v>
      </c>
      <c r="E44" s="11" t="s">
        <v>250</v>
      </c>
      <c r="F44" s="15">
        <v>1</v>
      </c>
      <c r="G44" s="1">
        <v>0.24299999999999999</v>
      </c>
      <c r="H44" s="13">
        <v>3.2</v>
      </c>
      <c r="I44" s="1">
        <v>0.66500000000000004</v>
      </c>
      <c r="J44" s="13">
        <v>2.38</v>
      </c>
      <c r="K44" s="1">
        <v>28.6</v>
      </c>
      <c r="L44" s="45">
        <v>-0.27179999999999999</v>
      </c>
      <c r="O44" s="46">
        <v>13</v>
      </c>
      <c r="P44" s="46">
        <v>-0.41544467964826903</v>
      </c>
      <c r="Q44" s="46">
        <v>-0.96105532035173102</v>
      </c>
    </row>
    <row r="45" spans="1:17">
      <c r="A45" s="1">
        <v>2014</v>
      </c>
      <c r="B45" s="1">
        <v>4</v>
      </c>
      <c r="C45" s="1" t="s">
        <v>184</v>
      </c>
      <c r="D45" s="1" t="s">
        <v>210</v>
      </c>
      <c r="E45" s="11" t="s">
        <v>260</v>
      </c>
      <c r="F45" s="15">
        <v>0</v>
      </c>
      <c r="G45" s="1">
        <v>0.25</v>
      </c>
      <c r="H45" s="13">
        <v>3.72</v>
      </c>
      <c r="I45" s="1">
        <v>0.67500000000000004</v>
      </c>
      <c r="J45" s="13">
        <v>2.85</v>
      </c>
      <c r="K45" s="1">
        <v>27.3</v>
      </c>
      <c r="L45" s="45">
        <v>-0.54259999999999997</v>
      </c>
      <c r="O45" s="46">
        <v>14</v>
      </c>
      <c r="P45" s="46">
        <v>-0.56240204070735311</v>
      </c>
      <c r="Q45" s="46">
        <v>0.15540204070735314</v>
      </c>
    </row>
    <row r="46" spans="1:17">
      <c r="A46" s="1">
        <v>2014</v>
      </c>
      <c r="B46" s="1">
        <v>5</v>
      </c>
      <c r="C46" s="1" t="s">
        <v>184</v>
      </c>
      <c r="D46" s="24" t="s">
        <v>200</v>
      </c>
      <c r="E46" s="11" t="s">
        <v>90</v>
      </c>
      <c r="F46" s="15">
        <v>1</v>
      </c>
      <c r="G46" s="1">
        <v>0.27700000000000002</v>
      </c>
      <c r="H46" s="13">
        <v>1.9</v>
      </c>
      <c r="I46" s="1">
        <v>0.61399999999999999</v>
      </c>
      <c r="J46" s="13">
        <v>2.17</v>
      </c>
      <c r="K46" s="1">
        <v>28.6</v>
      </c>
      <c r="L46" s="45">
        <v>3.4487000000000001</v>
      </c>
      <c r="O46" s="46">
        <v>15</v>
      </c>
      <c r="P46" s="46">
        <v>-0.95825205800305402</v>
      </c>
      <c r="Q46" s="46">
        <v>0.48695205800305402</v>
      </c>
    </row>
    <row r="47" spans="1:17">
      <c r="A47" s="1">
        <v>2014</v>
      </c>
      <c r="B47" s="1">
        <v>1</v>
      </c>
      <c r="C47" s="1" t="s">
        <v>185</v>
      </c>
      <c r="D47" s="1" t="s">
        <v>212</v>
      </c>
      <c r="E47" s="11" t="s">
        <v>264</v>
      </c>
      <c r="F47" s="15">
        <v>1</v>
      </c>
      <c r="G47" s="1">
        <v>0.22900000000000001</v>
      </c>
      <c r="H47" s="13">
        <v>1.71</v>
      </c>
      <c r="I47" s="1">
        <v>0.64900000000000002</v>
      </c>
      <c r="J47" s="13">
        <v>2.61</v>
      </c>
      <c r="K47" s="1">
        <v>29.3</v>
      </c>
      <c r="L47" s="45">
        <v>-1.5723</v>
      </c>
      <c r="O47" s="46">
        <v>16</v>
      </c>
      <c r="P47" s="46">
        <v>-2.7789030548752813E-2</v>
      </c>
      <c r="Q47" s="46">
        <v>-0.11251096945124719</v>
      </c>
    </row>
    <row r="48" spans="1:17">
      <c r="A48" s="1">
        <v>2014</v>
      </c>
      <c r="B48" s="1">
        <v>2</v>
      </c>
      <c r="C48" s="1" t="s">
        <v>185</v>
      </c>
      <c r="D48" s="1" t="s">
        <v>203</v>
      </c>
      <c r="E48" s="11" t="s">
        <v>263</v>
      </c>
      <c r="F48" s="15">
        <v>1</v>
      </c>
      <c r="G48" s="1">
        <v>0.26200000000000001</v>
      </c>
      <c r="H48" s="13">
        <v>1.65</v>
      </c>
      <c r="I48" s="1">
        <v>0.64500000000000002</v>
      </c>
      <c r="J48" s="13">
        <v>3.23</v>
      </c>
      <c r="K48" s="1">
        <v>28.3</v>
      </c>
      <c r="L48" s="45">
        <v>-0.5736</v>
      </c>
      <c r="O48" s="46">
        <v>17</v>
      </c>
      <c r="P48" s="46">
        <v>1.0533679556508511</v>
      </c>
      <c r="Q48" s="46">
        <v>0.51473204434914899</v>
      </c>
    </row>
    <row r="49" spans="1:17">
      <c r="A49" s="1">
        <v>2014</v>
      </c>
      <c r="B49" s="1">
        <v>3</v>
      </c>
      <c r="C49" s="1" t="s">
        <v>185</v>
      </c>
      <c r="D49" s="1" t="s">
        <v>213</v>
      </c>
      <c r="E49" s="11" t="s">
        <v>108</v>
      </c>
      <c r="F49" s="15">
        <v>1</v>
      </c>
      <c r="G49" s="1">
        <v>0.26100000000000001</v>
      </c>
      <c r="H49" s="13">
        <v>4.8099999999999996</v>
      </c>
      <c r="I49" s="1">
        <v>0.752</v>
      </c>
      <c r="J49" s="13">
        <v>3.15</v>
      </c>
      <c r="K49" s="1">
        <v>29.8</v>
      </c>
      <c r="L49" s="45">
        <v>-1.4944999999999999</v>
      </c>
      <c r="O49" s="46">
        <v>18</v>
      </c>
      <c r="P49" s="46">
        <v>0.16740723030284266</v>
      </c>
      <c r="Q49" s="46">
        <v>-1.0856072303028426</v>
      </c>
    </row>
    <row r="50" spans="1:17">
      <c r="A50" s="1">
        <v>2014</v>
      </c>
      <c r="B50" s="1">
        <v>4</v>
      </c>
      <c r="C50" s="1" t="s">
        <v>185</v>
      </c>
      <c r="D50" s="24" t="s">
        <v>211</v>
      </c>
      <c r="E50" s="11" t="s">
        <v>251</v>
      </c>
      <c r="F50" s="15">
        <v>1</v>
      </c>
      <c r="G50" s="1">
        <v>0.245</v>
      </c>
      <c r="H50" s="13">
        <v>1.44</v>
      </c>
      <c r="I50" s="1">
        <v>0.65100000000000002</v>
      </c>
      <c r="J50" s="13">
        <v>3.2</v>
      </c>
      <c r="K50" s="1">
        <v>28.2</v>
      </c>
      <c r="L50" s="45">
        <v>3.5670999999999999</v>
      </c>
      <c r="O50" s="46">
        <v>19</v>
      </c>
      <c r="P50" s="46">
        <v>-0.11281372941501067</v>
      </c>
      <c r="Q50" s="46">
        <v>0.88151372941501072</v>
      </c>
    </row>
    <row r="51" spans="1:17">
      <c r="A51" s="1">
        <v>2014</v>
      </c>
      <c r="B51" s="1">
        <v>5</v>
      </c>
      <c r="C51" s="1" t="s">
        <v>185</v>
      </c>
      <c r="D51" s="1" t="s">
        <v>195</v>
      </c>
      <c r="E51" s="11" t="s">
        <v>262</v>
      </c>
      <c r="F51" s="15">
        <v>1</v>
      </c>
      <c r="G51" s="1">
        <v>0.23699999999999999</v>
      </c>
      <c r="H51" s="13">
        <v>2.73</v>
      </c>
      <c r="I51" s="1">
        <v>0.60899999999999999</v>
      </c>
      <c r="J51" s="13">
        <v>3.08</v>
      </c>
      <c r="K51" s="1">
        <v>29.6</v>
      </c>
      <c r="L51" s="45">
        <v>-0.45450000000000002</v>
      </c>
      <c r="O51" s="46">
        <v>20</v>
      </c>
      <c r="P51" s="46">
        <v>-1.1861103533733877</v>
      </c>
      <c r="Q51" s="46">
        <v>0.66851035337338771</v>
      </c>
    </row>
    <row r="52" spans="1:17">
      <c r="A52" s="1">
        <v>2013</v>
      </c>
      <c r="B52" s="1">
        <v>1</v>
      </c>
      <c r="C52" s="1" t="s">
        <v>184</v>
      </c>
      <c r="D52" s="24" t="s">
        <v>209</v>
      </c>
      <c r="E52" s="11" t="s">
        <v>129</v>
      </c>
      <c r="F52" s="15">
        <v>1</v>
      </c>
      <c r="G52" s="1">
        <v>0.23100000000000001</v>
      </c>
      <c r="H52" s="13">
        <v>2.78</v>
      </c>
      <c r="I52" s="1">
        <v>0.67600000000000005</v>
      </c>
      <c r="J52" s="13">
        <v>2.94</v>
      </c>
      <c r="K52" s="1">
        <v>28.7</v>
      </c>
      <c r="L52" s="45">
        <v>0.5111</v>
      </c>
      <c r="O52" s="46">
        <v>21</v>
      </c>
      <c r="P52" s="46">
        <v>-0.30902873544748</v>
      </c>
      <c r="Q52" s="46">
        <v>2.5746287354474799</v>
      </c>
    </row>
    <row r="53" spans="1:17">
      <c r="A53" s="1">
        <v>2013</v>
      </c>
      <c r="B53" s="1">
        <v>2</v>
      </c>
      <c r="C53" s="1" t="s">
        <v>184</v>
      </c>
      <c r="D53" s="1" t="s">
        <v>189</v>
      </c>
      <c r="E53" s="11" t="s">
        <v>206</v>
      </c>
      <c r="F53" s="15">
        <v>0</v>
      </c>
      <c r="G53" s="1">
        <v>0.23300000000000001</v>
      </c>
      <c r="H53" s="13">
        <v>1.21</v>
      </c>
      <c r="I53" s="1">
        <v>0.60699999999999998</v>
      </c>
      <c r="J53" s="13">
        <v>3.11</v>
      </c>
      <c r="K53" s="1">
        <v>26.8</v>
      </c>
      <c r="L53" s="45">
        <v>-0.94220000000000004</v>
      </c>
      <c r="O53" s="46">
        <v>22</v>
      </c>
      <c r="P53" s="46">
        <v>-0.54344713399289113</v>
      </c>
      <c r="Q53" s="46">
        <v>-1.3952866007108877E-2</v>
      </c>
    </row>
    <row r="54" spans="1:17">
      <c r="A54" s="1">
        <v>2013</v>
      </c>
      <c r="B54" s="1">
        <v>3</v>
      </c>
      <c r="C54" s="1" t="s">
        <v>184</v>
      </c>
      <c r="D54" s="1" t="s">
        <v>190</v>
      </c>
      <c r="E54" s="11" t="s">
        <v>252</v>
      </c>
      <c r="F54" s="15">
        <v>1</v>
      </c>
      <c r="G54" s="1">
        <v>0.23899999999999999</v>
      </c>
      <c r="H54" s="13">
        <v>1.88</v>
      </c>
      <c r="I54" s="1">
        <v>0.66800000000000004</v>
      </c>
      <c r="J54" s="13">
        <v>1.83</v>
      </c>
      <c r="K54" s="1">
        <v>30.6</v>
      </c>
      <c r="L54" s="45">
        <v>-9.2799999999999994E-2</v>
      </c>
      <c r="O54" s="46">
        <v>23</v>
      </c>
      <c r="P54" s="46">
        <v>0.18005489263836894</v>
      </c>
      <c r="Q54" s="46">
        <v>-0.48715489263836892</v>
      </c>
    </row>
    <row r="55" spans="1:17">
      <c r="A55" s="1">
        <v>2013</v>
      </c>
      <c r="B55" s="1">
        <v>4</v>
      </c>
      <c r="C55" s="1" t="s">
        <v>184</v>
      </c>
      <c r="D55" s="1" t="s">
        <v>210</v>
      </c>
      <c r="E55" s="11" t="s">
        <v>206</v>
      </c>
      <c r="F55" s="15">
        <v>0</v>
      </c>
      <c r="G55" s="1">
        <v>0.249</v>
      </c>
      <c r="H55" s="13">
        <v>2.7</v>
      </c>
      <c r="I55" s="1">
        <v>0.621</v>
      </c>
      <c r="J55" s="13">
        <v>3.02</v>
      </c>
      <c r="K55" s="1">
        <v>27.9</v>
      </c>
      <c r="L55" s="45">
        <v>-3.2000000000000001E-2</v>
      </c>
      <c r="O55" s="46">
        <v>24</v>
      </c>
      <c r="P55" s="46">
        <v>-0.70954325298822452</v>
      </c>
      <c r="Q55" s="46">
        <v>0.19794325298822446</v>
      </c>
    </row>
    <row r="56" spans="1:17">
      <c r="A56" s="1">
        <v>2013</v>
      </c>
      <c r="B56" s="1">
        <v>5</v>
      </c>
      <c r="C56" s="1" t="s">
        <v>184</v>
      </c>
      <c r="D56" s="1" t="s">
        <v>214</v>
      </c>
      <c r="E56" s="11" t="s">
        <v>206</v>
      </c>
      <c r="F56" s="15">
        <v>0</v>
      </c>
      <c r="G56" s="1">
        <v>0.217</v>
      </c>
      <c r="H56" s="13">
        <v>2.54</v>
      </c>
      <c r="I56" s="1">
        <v>0.66</v>
      </c>
      <c r="J56" s="13">
        <v>2.82</v>
      </c>
      <c r="K56" s="1">
        <v>28.5</v>
      </c>
      <c r="L56" s="45">
        <v>-0.44940000000000002</v>
      </c>
      <c r="O56" s="46">
        <v>25</v>
      </c>
      <c r="P56" s="46">
        <v>-0.89462689308544852</v>
      </c>
      <c r="Q56" s="46">
        <v>0.46352689308544853</v>
      </c>
    </row>
    <row r="57" spans="1:17">
      <c r="A57" s="1">
        <v>2013</v>
      </c>
      <c r="B57" s="1">
        <v>1</v>
      </c>
      <c r="C57" s="1" t="s">
        <v>185</v>
      </c>
      <c r="D57" s="24" t="s">
        <v>186</v>
      </c>
      <c r="E57" s="11" t="s">
        <v>266</v>
      </c>
      <c r="F57" s="15">
        <v>1</v>
      </c>
      <c r="G57" s="1">
        <v>0.24</v>
      </c>
      <c r="H57" s="13">
        <v>1.0900000000000001</v>
      </c>
      <c r="I57" s="1">
        <v>0.71</v>
      </c>
      <c r="J57" s="13">
        <v>1.74</v>
      </c>
      <c r="K57" s="1">
        <v>29.6</v>
      </c>
      <c r="L57" s="45">
        <v>2.9075000000000002</v>
      </c>
      <c r="O57" s="46">
        <v>26</v>
      </c>
      <c r="P57" s="46">
        <v>-0.29404553357609442</v>
      </c>
      <c r="Q57" s="46">
        <v>-1.2522544664239055</v>
      </c>
    </row>
    <row r="58" spans="1:17">
      <c r="A58" s="1">
        <v>2013</v>
      </c>
      <c r="B58" s="1">
        <v>2</v>
      </c>
      <c r="C58" s="1" t="s">
        <v>185</v>
      </c>
      <c r="D58" s="1" t="s">
        <v>195</v>
      </c>
      <c r="E58" s="11" t="s">
        <v>206</v>
      </c>
      <c r="F58" s="15">
        <v>0</v>
      </c>
      <c r="G58" s="1">
        <v>0.20699999999999999</v>
      </c>
      <c r="H58" s="13">
        <v>2.59</v>
      </c>
      <c r="I58" s="1">
        <v>0.65700000000000003</v>
      </c>
      <c r="J58" s="13">
        <v>2.65</v>
      </c>
      <c r="K58" s="1">
        <v>28.3</v>
      </c>
      <c r="L58" s="45">
        <v>-0.57620000000000005</v>
      </c>
      <c r="O58" s="46">
        <v>27</v>
      </c>
      <c r="P58" s="46">
        <v>-9.090547378215752E-2</v>
      </c>
      <c r="Q58" s="46">
        <v>0.71240547378215757</v>
      </c>
    </row>
    <row r="59" spans="1:17">
      <c r="A59" s="1">
        <v>2013</v>
      </c>
      <c r="B59" s="1">
        <v>3</v>
      </c>
      <c r="C59" s="1" t="s">
        <v>185</v>
      </c>
      <c r="D59" s="1" t="s">
        <v>213</v>
      </c>
      <c r="E59" s="11" t="s">
        <v>253</v>
      </c>
      <c r="F59" s="15">
        <v>1</v>
      </c>
      <c r="G59" s="1">
        <v>0.24099999999999999</v>
      </c>
      <c r="H59" s="13">
        <v>2.0099999999999998</v>
      </c>
      <c r="I59" s="1">
        <v>0.70899999999999996</v>
      </c>
      <c r="J59" s="13">
        <v>2.57</v>
      </c>
      <c r="K59" s="1">
        <v>30</v>
      </c>
      <c r="L59" s="45">
        <v>-0.39389999999999997</v>
      </c>
      <c r="O59" s="46">
        <v>28</v>
      </c>
      <c r="P59" s="46">
        <v>0.24828239793446671</v>
      </c>
      <c r="Q59" s="46">
        <v>-1.7684823979344668</v>
      </c>
    </row>
    <row r="60" spans="1:17">
      <c r="A60" s="1">
        <v>2013</v>
      </c>
      <c r="B60" s="1">
        <v>4</v>
      </c>
      <c r="C60" s="1" t="s">
        <v>185</v>
      </c>
      <c r="D60" s="1" t="s">
        <v>193</v>
      </c>
      <c r="E60" s="11" t="s">
        <v>265</v>
      </c>
      <c r="F60" s="15">
        <v>1</v>
      </c>
      <c r="G60" s="1">
        <v>0.254</v>
      </c>
      <c r="H60" s="13">
        <v>4.33</v>
      </c>
      <c r="I60" s="1">
        <v>0.69</v>
      </c>
      <c r="J60" s="13">
        <v>3.3</v>
      </c>
      <c r="K60" s="1">
        <v>28.7</v>
      </c>
      <c r="L60" s="45">
        <v>-0.55740000000000001</v>
      </c>
      <c r="O60" s="46">
        <v>29</v>
      </c>
      <c r="P60" s="46">
        <v>-0.72034891678926605</v>
      </c>
      <c r="Q60" s="46">
        <v>1.1469489167892659</v>
      </c>
    </row>
    <row r="61" spans="1:17">
      <c r="A61" s="1">
        <v>2013</v>
      </c>
      <c r="B61" s="1">
        <v>5</v>
      </c>
      <c r="C61" s="1" t="s">
        <v>185</v>
      </c>
      <c r="D61" s="1" t="s">
        <v>215</v>
      </c>
      <c r="E61" s="11" t="s">
        <v>267</v>
      </c>
      <c r="F61" s="15">
        <v>1</v>
      </c>
      <c r="G61" s="1">
        <v>0.26100000000000001</v>
      </c>
      <c r="H61" s="13">
        <v>3.38</v>
      </c>
      <c r="I61" s="1">
        <v>0.64500000000000002</v>
      </c>
      <c r="J61" s="13">
        <v>2.76</v>
      </c>
      <c r="K61" s="1">
        <v>29.5</v>
      </c>
      <c r="L61" s="45">
        <v>-0.40160000000000001</v>
      </c>
      <c r="O61" s="46">
        <v>30</v>
      </c>
      <c r="P61" s="46">
        <v>1.4127241517270739E-2</v>
      </c>
      <c r="Q61" s="46">
        <v>-0.45232724151727072</v>
      </c>
    </row>
    <row r="62" spans="1:17">
      <c r="A62" s="1">
        <v>2012</v>
      </c>
      <c r="B62" s="1">
        <v>1</v>
      </c>
      <c r="C62" s="1" t="s">
        <v>184</v>
      </c>
      <c r="D62" s="1" t="s">
        <v>196</v>
      </c>
      <c r="E62" s="11" t="s">
        <v>206</v>
      </c>
      <c r="F62" s="15">
        <v>0</v>
      </c>
      <c r="G62" s="1">
        <v>0.24299999999999999</v>
      </c>
      <c r="H62" s="13">
        <v>3.72</v>
      </c>
      <c r="I62" s="1">
        <v>0.67400000000000004</v>
      </c>
      <c r="J62" s="13">
        <v>2.89</v>
      </c>
      <c r="K62" s="1">
        <v>27.2</v>
      </c>
      <c r="L62" s="45">
        <v>-0.68410000000000004</v>
      </c>
      <c r="O62" s="46">
        <v>31</v>
      </c>
      <c r="P62" s="46">
        <v>0.70169769199207999</v>
      </c>
      <c r="Q62" s="46">
        <v>-1.6696976919920798</v>
      </c>
    </row>
    <row r="63" spans="1:17">
      <c r="A63" s="1">
        <v>2012</v>
      </c>
      <c r="B63" s="1">
        <v>2</v>
      </c>
      <c r="C63" s="1" t="s">
        <v>184</v>
      </c>
      <c r="D63" s="1" t="s">
        <v>214</v>
      </c>
      <c r="E63" s="11" t="s">
        <v>206</v>
      </c>
      <c r="F63" s="15">
        <v>0</v>
      </c>
      <c r="G63" s="1">
        <v>0.26600000000000001</v>
      </c>
      <c r="H63" s="13">
        <v>1.51</v>
      </c>
      <c r="I63" s="1">
        <v>0.63900000000000001</v>
      </c>
      <c r="J63" s="13">
        <v>2.78</v>
      </c>
      <c r="K63" s="1">
        <v>28.8</v>
      </c>
      <c r="L63" s="45">
        <v>-0.53159999999999996</v>
      </c>
      <c r="O63" s="46">
        <v>32</v>
      </c>
      <c r="P63" s="46">
        <v>0.76443863063709283</v>
      </c>
      <c r="Q63" s="46">
        <v>-1.2875386306370928</v>
      </c>
    </row>
    <row r="64" spans="1:17">
      <c r="A64" s="1">
        <v>2012</v>
      </c>
      <c r="B64" s="1">
        <v>3</v>
      </c>
      <c r="C64" s="1" t="s">
        <v>184</v>
      </c>
      <c r="D64" s="24" t="s">
        <v>200</v>
      </c>
      <c r="E64" s="11" t="s">
        <v>90</v>
      </c>
      <c r="F64" s="15">
        <v>1</v>
      </c>
      <c r="G64" s="1">
        <v>0.26500000000000001</v>
      </c>
      <c r="H64" s="13">
        <v>2.84</v>
      </c>
      <c r="I64" s="1">
        <v>0.71099999999999997</v>
      </c>
      <c r="J64" s="13">
        <v>2.79</v>
      </c>
      <c r="K64" s="1">
        <v>27.8</v>
      </c>
      <c r="L64" s="45">
        <v>2.7256999999999998</v>
      </c>
      <c r="O64" s="46">
        <v>33</v>
      </c>
      <c r="P64" s="46">
        <v>0.25441247682574608</v>
      </c>
      <c r="Q64" s="46">
        <v>0.82618752317425392</v>
      </c>
    </row>
    <row r="65" spans="1:17">
      <c r="A65" s="1">
        <v>2012</v>
      </c>
      <c r="B65" s="1">
        <v>4</v>
      </c>
      <c r="C65" s="1" t="s">
        <v>184</v>
      </c>
      <c r="D65" s="1" t="s">
        <v>189</v>
      </c>
      <c r="E65" s="11" t="s">
        <v>206</v>
      </c>
      <c r="F65" s="15">
        <v>0</v>
      </c>
      <c r="G65" s="1">
        <v>0.20799999999999999</v>
      </c>
      <c r="H65" s="13">
        <v>1.01</v>
      </c>
      <c r="I65" s="1">
        <v>0.64700000000000002</v>
      </c>
      <c r="J65" s="13">
        <v>3.54</v>
      </c>
      <c r="K65" s="1">
        <v>28.5</v>
      </c>
      <c r="L65" s="45">
        <v>-0.55810000000000004</v>
      </c>
      <c r="O65" s="46">
        <v>34</v>
      </c>
      <c r="P65" s="46">
        <v>0.69588122969746868</v>
      </c>
      <c r="Q65" s="46">
        <v>-1.2206812296974687</v>
      </c>
    </row>
    <row r="66" spans="1:17">
      <c r="A66" s="1">
        <v>2012</v>
      </c>
      <c r="B66" s="1">
        <v>5</v>
      </c>
      <c r="C66" s="1" t="s">
        <v>184</v>
      </c>
      <c r="D66" s="24" t="s">
        <v>209</v>
      </c>
      <c r="E66" s="11" t="s">
        <v>105</v>
      </c>
      <c r="F66" s="15">
        <v>1</v>
      </c>
      <c r="G66" s="1">
        <v>0.245</v>
      </c>
      <c r="H66" s="13">
        <v>2.75</v>
      </c>
      <c r="I66" s="1">
        <v>0.69199999999999995</v>
      </c>
      <c r="J66" s="13">
        <v>2.86</v>
      </c>
      <c r="K66" s="1">
        <v>29.2</v>
      </c>
      <c r="L66" s="45">
        <v>0.96250000000000002</v>
      </c>
      <c r="O66" s="46">
        <v>35</v>
      </c>
      <c r="P66" s="46">
        <v>6.023890739227622E-2</v>
      </c>
      <c r="Q66" s="46">
        <v>-0.66593890739227624</v>
      </c>
    </row>
    <row r="67" spans="1:17">
      <c r="A67" s="1">
        <v>2012</v>
      </c>
      <c r="B67" s="1">
        <v>1</v>
      </c>
      <c r="C67" s="1" t="s">
        <v>185</v>
      </c>
      <c r="D67" s="1" t="s">
        <v>194</v>
      </c>
      <c r="E67" s="11" t="s">
        <v>206</v>
      </c>
      <c r="F67" s="15">
        <v>0</v>
      </c>
      <c r="G67" s="1">
        <v>0.26100000000000001</v>
      </c>
      <c r="H67" s="13">
        <v>2.2599999999999998</v>
      </c>
      <c r="I67" s="1">
        <v>0.69199999999999995</v>
      </c>
      <c r="J67" s="13">
        <v>2.87</v>
      </c>
      <c r="K67" s="1">
        <v>32.9</v>
      </c>
      <c r="L67" s="45">
        <v>-1.5760000000000001</v>
      </c>
      <c r="O67" s="46">
        <v>36</v>
      </c>
      <c r="P67" s="46">
        <v>0.38891192313542822</v>
      </c>
      <c r="Q67" s="46">
        <v>2.2943880768645717</v>
      </c>
    </row>
    <row r="68" spans="1:17">
      <c r="A68" s="1">
        <v>2012</v>
      </c>
      <c r="B68" s="1">
        <v>2</v>
      </c>
      <c r="C68" s="1" t="s">
        <v>185</v>
      </c>
      <c r="D68" s="1" t="s">
        <v>195</v>
      </c>
      <c r="E68" s="11" t="s">
        <v>206</v>
      </c>
      <c r="F68" s="15">
        <v>0</v>
      </c>
      <c r="G68" s="1">
        <v>0.22700000000000001</v>
      </c>
      <c r="H68" s="13">
        <v>2.5299999999999998</v>
      </c>
      <c r="I68" s="1">
        <v>0.627</v>
      </c>
      <c r="J68" s="13">
        <v>3.06</v>
      </c>
      <c r="K68" s="1">
        <v>27.7</v>
      </c>
      <c r="L68" s="45">
        <v>-0.64070000000000005</v>
      </c>
      <c r="O68" s="46">
        <v>37</v>
      </c>
      <c r="P68" s="46">
        <v>-7.4190782747462714E-2</v>
      </c>
      <c r="Q68" s="46">
        <v>-0.3380092172525373</v>
      </c>
    </row>
    <row r="69" spans="1:17">
      <c r="A69" s="1">
        <v>2012</v>
      </c>
      <c r="B69" s="1">
        <v>3</v>
      </c>
      <c r="C69" s="1" t="s">
        <v>185</v>
      </c>
      <c r="D69" s="24" t="s">
        <v>213</v>
      </c>
      <c r="E69" s="11" t="s">
        <v>227</v>
      </c>
      <c r="F69" s="15">
        <v>1</v>
      </c>
      <c r="G69" s="1">
        <v>0.253</v>
      </c>
      <c r="H69" s="13">
        <v>3.78</v>
      </c>
      <c r="I69" s="1">
        <v>0.71399999999999997</v>
      </c>
      <c r="J69" s="13">
        <v>2.64</v>
      </c>
      <c r="K69" s="1">
        <v>27.9</v>
      </c>
      <c r="L69" s="45">
        <v>0.80789999999999995</v>
      </c>
      <c r="O69" s="46">
        <v>38</v>
      </c>
      <c r="P69" s="46">
        <v>8.7779540660654631E-2</v>
      </c>
      <c r="Q69" s="46">
        <v>-0.65797954066065467</v>
      </c>
    </row>
    <row r="70" spans="1:17">
      <c r="A70" s="1">
        <v>2012</v>
      </c>
      <c r="B70" s="1">
        <v>4</v>
      </c>
      <c r="C70" s="1" t="s">
        <v>185</v>
      </c>
      <c r="D70" s="1" t="s">
        <v>201</v>
      </c>
      <c r="E70" s="11" t="s">
        <v>116</v>
      </c>
      <c r="F70" s="15">
        <v>1</v>
      </c>
      <c r="G70" s="1">
        <v>0.22500000000000001</v>
      </c>
      <c r="H70" s="13">
        <v>2.4900000000000002</v>
      </c>
      <c r="I70" s="1">
        <v>0.66800000000000004</v>
      </c>
      <c r="J70" s="13">
        <v>3.29</v>
      </c>
      <c r="K70" s="1">
        <v>29.7</v>
      </c>
      <c r="L70" s="45">
        <v>-0.52080000000000004</v>
      </c>
      <c r="O70" s="46">
        <v>39</v>
      </c>
      <c r="P70" s="46">
        <v>-0.80970166557403234</v>
      </c>
      <c r="Q70" s="46">
        <v>0.23280166557403237</v>
      </c>
    </row>
    <row r="71" spans="1:17">
      <c r="A71" s="1">
        <v>2012</v>
      </c>
      <c r="B71" s="1">
        <v>5</v>
      </c>
      <c r="C71" s="1" t="s">
        <v>185</v>
      </c>
      <c r="D71" s="1" t="s">
        <v>203</v>
      </c>
      <c r="E71" s="11" t="s">
        <v>237</v>
      </c>
      <c r="F71" s="15">
        <v>1</v>
      </c>
      <c r="G71" s="1">
        <v>0.22700000000000001</v>
      </c>
      <c r="H71" s="13">
        <v>2.8</v>
      </c>
      <c r="I71" s="1">
        <v>0.66600000000000004</v>
      </c>
      <c r="J71" s="13">
        <v>2.93</v>
      </c>
      <c r="K71" s="1">
        <v>28</v>
      </c>
      <c r="L71" s="45">
        <v>-1.15E-2</v>
      </c>
      <c r="O71" s="46">
        <v>40</v>
      </c>
      <c r="P71" s="46">
        <v>0.12942735462124477</v>
      </c>
      <c r="Q71" s="46">
        <v>0.1893726453787552</v>
      </c>
    </row>
    <row r="72" spans="1:17">
      <c r="A72" s="1">
        <v>2011</v>
      </c>
      <c r="B72" s="1">
        <v>1</v>
      </c>
      <c r="C72" s="1" t="s">
        <v>184</v>
      </c>
      <c r="D72" s="1" t="s">
        <v>216</v>
      </c>
      <c r="E72" s="11" t="s">
        <v>233</v>
      </c>
      <c r="F72" s="15">
        <v>1</v>
      </c>
      <c r="G72" s="1">
        <v>0.23699999999999999</v>
      </c>
      <c r="H72" s="13">
        <v>2.37</v>
      </c>
      <c r="I72" s="1">
        <v>0.69399999999999995</v>
      </c>
      <c r="J72" s="13">
        <v>2.35</v>
      </c>
      <c r="K72" s="1">
        <v>31.4</v>
      </c>
      <c r="L72" s="45">
        <v>-0.52490000000000003</v>
      </c>
      <c r="O72" s="46">
        <v>41</v>
      </c>
      <c r="P72" s="46">
        <v>0.56089992174390868</v>
      </c>
      <c r="Q72" s="46">
        <v>-1.5834999217439085</v>
      </c>
    </row>
    <row r="73" spans="1:17">
      <c r="A73" s="1">
        <v>2011</v>
      </c>
      <c r="B73" s="1">
        <v>2</v>
      </c>
      <c r="C73" s="1" t="s">
        <v>184</v>
      </c>
      <c r="D73" s="1" t="s">
        <v>191</v>
      </c>
      <c r="E73" s="11" t="s">
        <v>232</v>
      </c>
      <c r="F73" s="15">
        <v>1</v>
      </c>
      <c r="G73" s="1">
        <v>0.25600000000000001</v>
      </c>
      <c r="H73" s="13">
        <v>1.95</v>
      </c>
      <c r="I73" s="1">
        <v>0.65100000000000002</v>
      </c>
      <c r="J73" s="13">
        <v>3.52</v>
      </c>
      <c r="K73" s="1">
        <v>28.9</v>
      </c>
      <c r="L73" s="45">
        <v>-0.41770000000000002</v>
      </c>
      <c r="O73" s="46">
        <v>42</v>
      </c>
      <c r="P73" s="46">
        <v>7.7786610087995811E-2</v>
      </c>
      <c r="Q73" s="46">
        <v>-1.1917866100879959</v>
      </c>
    </row>
    <row r="74" spans="1:17">
      <c r="A74" s="1">
        <v>2011</v>
      </c>
      <c r="B74" s="1">
        <v>3</v>
      </c>
      <c r="C74" s="1" t="s">
        <v>184</v>
      </c>
      <c r="D74" s="1" t="s">
        <v>197</v>
      </c>
      <c r="E74" s="11" t="s">
        <v>206</v>
      </c>
      <c r="F74" s="15">
        <v>0</v>
      </c>
      <c r="G74" s="1">
        <v>0.28000000000000003</v>
      </c>
      <c r="H74" s="13">
        <v>2.17</v>
      </c>
      <c r="I74" s="1">
        <v>0.69799999999999995</v>
      </c>
      <c r="J74" s="13">
        <v>2.88</v>
      </c>
      <c r="K74" s="1">
        <v>28.2</v>
      </c>
      <c r="L74" s="45">
        <v>-0.50570000000000004</v>
      </c>
      <c r="O74" s="46">
        <v>43</v>
      </c>
      <c r="P74" s="46">
        <v>0.31120120470972568</v>
      </c>
      <c r="Q74" s="46">
        <v>-0.58300120470972572</v>
      </c>
    </row>
    <row r="75" spans="1:17">
      <c r="A75" s="1">
        <v>2011</v>
      </c>
      <c r="B75" s="1">
        <v>4</v>
      </c>
      <c r="C75" s="1" t="s">
        <v>184</v>
      </c>
      <c r="D75" s="24" t="s">
        <v>209</v>
      </c>
      <c r="E75" s="11" t="s">
        <v>97</v>
      </c>
      <c r="F75" s="15">
        <v>1</v>
      </c>
      <c r="G75" s="1">
        <v>0.26</v>
      </c>
      <c r="H75" s="13">
        <v>2.2799999999999998</v>
      </c>
      <c r="I75" s="1">
        <v>0.70499999999999996</v>
      </c>
      <c r="J75" s="13">
        <v>3.39</v>
      </c>
      <c r="K75" s="1">
        <v>29.3</v>
      </c>
      <c r="L75" s="45">
        <v>1.8591</v>
      </c>
      <c r="O75" s="46">
        <v>44</v>
      </c>
      <c r="P75" s="46">
        <v>-0.39490706810366527</v>
      </c>
      <c r="Q75" s="46">
        <v>-0.1476929318963347</v>
      </c>
    </row>
    <row r="76" spans="1:17">
      <c r="A76" s="1">
        <v>2011</v>
      </c>
      <c r="B76" s="1">
        <v>1</v>
      </c>
      <c r="C76" s="1" t="s">
        <v>185</v>
      </c>
      <c r="D76" s="1" t="s">
        <v>194</v>
      </c>
      <c r="E76" s="11" t="s">
        <v>236</v>
      </c>
      <c r="F76" s="15">
        <v>1</v>
      </c>
      <c r="G76" s="1">
        <v>0.221</v>
      </c>
      <c r="H76" s="13">
        <v>1.91</v>
      </c>
      <c r="I76" s="1">
        <v>0.67700000000000005</v>
      </c>
      <c r="J76" s="13">
        <v>3</v>
      </c>
      <c r="K76" s="1">
        <v>30.6</v>
      </c>
      <c r="L76" s="45">
        <v>-0.53610000000000002</v>
      </c>
      <c r="O76" s="46">
        <v>45</v>
      </c>
      <c r="P76" s="46">
        <v>1.6166927575122816</v>
      </c>
      <c r="Q76" s="46">
        <v>1.8320072424877185</v>
      </c>
    </row>
    <row r="77" spans="1:17">
      <c r="A77" s="1">
        <v>2011</v>
      </c>
      <c r="B77" s="1">
        <v>2</v>
      </c>
      <c r="C77" s="1" t="s">
        <v>185</v>
      </c>
      <c r="D77" s="1" t="s">
        <v>201</v>
      </c>
      <c r="E77" s="11" t="s">
        <v>235</v>
      </c>
      <c r="F77" s="15">
        <v>1</v>
      </c>
      <c r="G77" s="1">
        <v>0.26500000000000001</v>
      </c>
      <c r="H77" s="13">
        <v>2.74</v>
      </c>
      <c r="I77" s="1">
        <v>0.71699999999999997</v>
      </c>
      <c r="J77" s="13">
        <v>2.94</v>
      </c>
      <c r="K77" s="1">
        <v>29.1</v>
      </c>
      <c r="L77" s="45">
        <v>-4.9799999999999997E-2</v>
      </c>
      <c r="O77" s="46">
        <v>46</v>
      </c>
      <c r="P77" s="46">
        <v>0.13316469987694535</v>
      </c>
      <c r="Q77" s="46">
        <v>-1.7054646998769454</v>
      </c>
    </row>
    <row r="78" spans="1:17">
      <c r="A78" s="1">
        <v>2011</v>
      </c>
      <c r="B78" s="1">
        <v>3</v>
      </c>
      <c r="C78" s="1" t="s">
        <v>185</v>
      </c>
      <c r="D78" s="24" t="s">
        <v>213</v>
      </c>
      <c r="E78" s="11" t="s">
        <v>226</v>
      </c>
      <c r="F78" s="15">
        <v>1</v>
      </c>
      <c r="G78" s="1">
        <v>0.254</v>
      </c>
      <c r="H78" s="13">
        <v>2.2400000000000002</v>
      </c>
      <c r="I78" s="1">
        <v>0.70399999999999996</v>
      </c>
      <c r="J78" s="13">
        <v>2.4</v>
      </c>
      <c r="K78" s="1">
        <v>28.6</v>
      </c>
      <c r="L78" s="45">
        <v>1.1052999999999999</v>
      </c>
      <c r="O78" s="46">
        <v>47</v>
      </c>
      <c r="P78" s="46">
        <v>0.57410185740830322</v>
      </c>
      <c r="Q78" s="46">
        <v>-1.1477018574083031</v>
      </c>
    </row>
    <row r="79" spans="1:17">
      <c r="A79" s="1">
        <v>2011</v>
      </c>
      <c r="B79" s="1">
        <v>4</v>
      </c>
      <c r="C79" s="1" t="s">
        <v>185</v>
      </c>
      <c r="D79" s="1" t="s">
        <v>215</v>
      </c>
      <c r="E79" s="11" t="s">
        <v>234</v>
      </c>
      <c r="F79" s="15">
        <v>1</v>
      </c>
      <c r="G79" s="1">
        <v>0.23</v>
      </c>
      <c r="H79" s="13">
        <v>2.1800000000000002</v>
      </c>
      <c r="I79" s="1">
        <v>0.68100000000000005</v>
      </c>
      <c r="J79" s="13">
        <v>2.82</v>
      </c>
      <c r="K79" s="1">
        <v>28.2</v>
      </c>
      <c r="L79" s="45">
        <v>-1</v>
      </c>
      <c r="O79" s="46">
        <v>48</v>
      </c>
      <c r="P79" s="46">
        <v>-0.22911715657000531</v>
      </c>
      <c r="Q79" s="46">
        <v>-1.2653828434299945</v>
      </c>
    </row>
    <row r="80" spans="1:17">
      <c r="A80" s="1">
        <v>2010</v>
      </c>
      <c r="B80" s="1">
        <v>1</v>
      </c>
      <c r="C80" s="1" t="s">
        <v>184</v>
      </c>
      <c r="D80" s="24" t="s">
        <v>216</v>
      </c>
      <c r="E80" s="11" t="s">
        <v>206</v>
      </c>
      <c r="F80" s="15">
        <v>0</v>
      </c>
      <c r="G80" s="1">
        <v>0.23499999999999999</v>
      </c>
      <c r="H80" s="13">
        <v>2.96</v>
      </c>
      <c r="I80" s="1">
        <v>0.73099999999999998</v>
      </c>
      <c r="J80" s="13">
        <v>2.44</v>
      </c>
      <c r="K80" s="1">
        <v>31.8</v>
      </c>
      <c r="L80" s="45">
        <v>0.39739999999999998</v>
      </c>
      <c r="O80" s="46">
        <v>49</v>
      </c>
      <c r="P80" s="46">
        <v>0.18259809666056293</v>
      </c>
      <c r="Q80" s="46">
        <v>3.3845019033394372</v>
      </c>
    </row>
    <row r="81" spans="1:17">
      <c r="A81" s="1">
        <v>2010</v>
      </c>
      <c r="B81" s="1">
        <v>2</v>
      </c>
      <c r="C81" s="1" t="s">
        <v>184</v>
      </c>
      <c r="D81" s="1" t="s">
        <v>214</v>
      </c>
      <c r="E81" s="11" t="s">
        <v>229</v>
      </c>
      <c r="F81" s="15">
        <v>1</v>
      </c>
      <c r="G81" s="1">
        <v>0.248</v>
      </c>
      <c r="H81" s="13">
        <v>3.84</v>
      </c>
      <c r="I81" s="1">
        <v>0.69699999999999995</v>
      </c>
      <c r="J81" s="13">
        <v>3.51</v>
      </c>
      <c r="K81" s="1">
        <v>28.8</v>
      </c>
      <c r="L81" s="45">
        <v>-1.458</v>
      </c>
      <c r="O81" s="46">
        <v>50</v>
      </c>
      <c r="P81" s="46">
        <v>0.14663059592148608</v>
      </c>
      <c r="Q81" s="46">
        <v>-0.6011305959214861</v>
      </c>
    </row>
    <row r="82" spans="1:17">
      <c r="A82" s="1">
        <v>2010</v>
      </c>
      <c r="B82" s="1">
        <v>3</v>
      </c>
      <c r="C82" s="1" t="s">
        <v>184</v>
      </c>
      <c r="D82" s="24" t="s">
        <v>200</v>
      </c>
      <c r="E82" s="11" t="s">
        <v>206</v>
      </c>
      <c r="F82" s="15">
        <v>0</v>
      </c>
      <c r="G82" s="1">
        <v>0.25800000000000001</v>
      </c>
      <c r="H82" s="13">
        <v>1.81</v>
      </c>
      <c r="I82" s="1">
        <v>0.66900000000000004</v>
      </c>
      <c r="J82" s="13">
        <v>3</v>
      </c>
      <c r="K82" s="1">
        <v>29.6</v>
      </c>
      <c r="L82" s="45">
        <v>3.4578000000000002</v>
      </c>
      <c r="O82" s="46">
        <v>51</v>
      </c>
      <c r="P82" s="46">
        <v>-0.26792923433084159</v>
      </c>
      <c r="Q82" s="46">
        <v>0.77902923433084159</v>
      </c>
    </row>
    <row r="83" spans="1:17">
      <c r="A83" s="1">
        <v>2010</v>
      </c>
      <c r="B83" s="1">
        <v>4</v>
      </c>
      <c r="C83" s="1" t="s">
        <v>184</v>
      </c>
      <c r="D83" s="1" t="s">
        <v>189</v>
      </c>
      <c r="E83" s="11" t="s">
        <v>206</v>
      </c>
      <c r="F83" s="15">
        <v>0</v>
      </c>
      <c r="G83" s="1">
        <v>0.24099999999999999</v>
      </c>
      <c r="H83" s="13">
        <v>1.43</v>
      </c>
      <c r="I83" s="1">
        <v>0.63800000000000001</v>
      </c>
      <c r="J83" s="13">
        <v>2.83</v>
      </c>
      <c r="K83" s="1">
        <v>28.6</v>
      </c>
      <c r="L83" s="45">
        <v>-0.91210000000000002</v>
      </c>
      <c r="O83" s="46">
        <v>52</v>
      </c>
      <c r="P83" s="46">
        <v>-0.3371606023489212</v>
      </c>
      <c r="Q83" s="46">
        <v>-0.60503939765107884</v>
      </c>
    </row>
    <row r="84" spans="1:17">
      <c r="A84" s="1">
        <v>2010</v>
      </c>
      <c r="B84" s="1">
        <v>1</v>
      </c>
      <c r="C84" s="1" t="s">
        <v>185</v>
      </c>
      <c r="D84" s="1" t="s">
        <v>215</v>
      </c>
      <c r="E84" s="11" t="s">
        <v>230</v>
      </c>
      <c r="F84" s="15">
        <v>1</v>
      </c>
      <c r="G84" s="1">
        <v>0.23799999999999999</v>
      </c>
      <c r="H84" s="13">
        <v>1.73</v>
      </c>
      <c r="I84" s="1">
        <v>0.67200000000000004</v>
      </c>
      <c r="J84" s="13">
        <v>2.72</v>
      </c>
      <c r="K84" s="1">
        <v>27.5</v>
      </c>
      <c r="L84" s="45">
        <v>-0.64959999999999996</v>
      </c>
      <c r="O84" s="46">
        <v>53</v>
      </c>
      <c r="P84" s="46">
        <v>0.719397915424701</v>
      </c>
      <c r="Q84" s="46">
        <v>-0.81219791542470099</v>
      </c>
    </row>
    <row r="85" spans="1:17">
      <c r="A85" s="1">
        <v>2010</v>
      </c>
      <c r="B85" s="1">
        <v>2</v>
      </c>
      <c r="C85" s="1" t="s">
        <v>185</v>
      </c>
      <c r="D85" s="1" t="s">
        <v>198</v>
      </c>
      <c r="E85" s="11" t="s">
        <v>231</v>
      </c>
      <c r="F85" s="15">
        <v>1</v>
      </c>
      <c r="G85" s="1">
        <v>0.252</v>
      </c>
      <c r="H85" s="13">
        <v>3.12</v>
      </c>
      <c r="I85" s="1">
        <v>0.70299999999999996</v>
      </c>
      <c r="J85" s="13">
        <v>3.62</v>
      </c>
      <c r="K85" s="1">
        <v>28.4</v>
      </c>
      <c r="L85" s="45">
        <v>-1.5403</v>
      </c>
      <c r="O85" s="46">
        <v>54</v>
      </c>
      <c r="P85" s="46">
        <v>-0.1167952877973355</v>
      </c>
      <c r="Q85" s="46">
        <v>8.47952877973355E-2</v>
      </c>
    </row>
    <row r="86" spans="1:17">
      <c r="A86" s="1">
        <v>2010</v>
      </c>
      <c r="B86" s="1">
        <v>3</v>
      </c>
      <c r="C86" s="1" t="s">
        <v>185</v>
      </c>
      <c r="D86" s="24" t="s">
        <v>201</v>
      </c>
      <c r="E86" s="11" t="s">
        <v>116</v>
      </c>
      <c r="F86" s="15">
        <v>1</v>
      </c>
      <c r="G86" s="1">
        <v>0.248</v>
      </c>
      <c r="H86" s="13">
        <v>2.73</v>
      </c>
      <c r="I86" s="1">
        <v>0.68100000000000005</v>
      </c>
      <c r="J86" s="13">
        <v>3.35</v>
      </c>
      <c r="K86" s="1">
        <v>28.3</v>
      </c>
      <c r="L86" s="45">
        <v>0.21970000000000001</v>
      </c>
      <c r="O86" s="46">
        <v>55</v>
      </c>
      <c r="P86" s="46">
        <v>-0.90762066136237529</v>
      </c>
      <c r="Q86" s="46">
        <v>0.45822066136237527</v>
      </c>
    </row>
    <row r="87" spans="1:17">
      <c r="A87" s="1">
        <v>2010</v>
      </c>
      <c r="B87" s="1">
        <v>4</v>
      </c>
      <c r="C87" s="1" t="s">
        <v>185</v>
      </c>
      <c r="D87" s="24" t="s">
        <v>194</v>
      </c>
      <c r="E87" s="11" t="s">
        <v>206</v>
      </c>
      <c r="F87" s="15">
        <v>0</v>
      </c>
      <c r="G87" s="1">
        <v>0.24099999999999999</v>
      </c>
      <c r="H87" s="13">
        <v>1.8</v>
      </c>
      <c r="I87" s="1">
        <v>0.66900000000000004</v>
      </c>
      <c r="J87" s="13">
        <v>3.18</v>
      </c>
      <c r="K87" s="1">
        <v>30.3</v>
      </c>
      <c r="L87" s="45">
        <v>0.46339999999999998</v>
      </c>
      <c r="O87" s="46">
        <v>56</v>
      </c>
      <c r="P87" s="46">
        <v>0.65598845699904662</v>
      </c>
      <c r="Q87" s="46">
        <v>2.2515115430009534</v>
      </c>
    </row>
    <row r="88" spans="1:17">
      <c r="A88" s="1">
        <v>2009</v>
      </c>
      <c r="B88" s="1">
        <v>1</v>
      </c>
      <c r="C88" s="1" t="s">
        <v>184</v>
      </c>
      <c r="D88" s="24" t="s">
        <v>190</v>
      </c>
      <c r="E88" s="11" t="s">
        <v>228</v>
      </c>
      <c r="F88" s="15">
        <v>1</v>
      </c>
      <c r="G88" s="1">
        <v>0.27900000000000003</v>
      </c>
      <c r="H88" s="13">
        <v>2.61</v>
      </c>
      <c r="I88" s="1">
        <v>0.65600000000000003</v>
      </c>
      <c r="J88" s="13">
        <v>2.79</v>
      </c>
      <c r="K88" s="1">
        <v>29.7</v>
      </c>
      <c r="L88" s="45">
        <v>-0.47799999999999998</v>
      </c>
      <c r="O88" s="46">
        <v>57</v>
      </c>
      <c r="P88" s="46">
        <v>-1.0518228270809162</v>
      </c>
      <c r="Q88" s="46">
        <v>0.47562282708091619</v>
      </c>
    </row>
    <row r="89" spans="1:17">
      <c r="A89" s="1">
        <v>2009</v>
      </c>
      <c r="B89" s="1">
        <v>2</v>
      </c>
      <c r="C89" s="1" t="s">
        <v>184</v>
      </c>
      <c r="D89" s="24" t="s">
        <v>216</v>
      </c>
      <c r="E89" s="11" t="s">
        <v>225</v>
      </c>
      <c r="F89" s="15">
        <v>1</v>
      </c>
      <c r="G89" s="1">
        <v>0.252</v>
      </c>
      <c r="H89" s="13">
        <v>3.26</v>
      </c>
      <c r="I89" s="1">
        <v>0.70799999999999996</v>
      </c>
      <c r="J89" s="13">
        <v>3.39</v>
      </c>
      <c r="K89" s="1">
        <v>31.3</v>
      </c>
      <c r="L89" s="45">
        <v>0.84089999999999998</v>
      </c>
      <c r="O89" s="46">
        <v>58</v>
      </c>
      <c r="P89" s="46">
        <v>0.14664050455023392</v>
      </c>
      <c r="Q89" s="46">
        <v>-0.54054050455023384</v>
      </c>
    </row>
    <row r="90" spans="1:17">
      <c r="A90" s="1">
        <v>2009</v>
      </c>
      <c r="B90" s="1">
        <v>3</v>
      </c>
      <c r="C90" s="1" t="s">
        <v>184</v>
      </c>
      <c r="D90" s="1" t="s">
        <v>209</v>
      </c>
      <c r="E90" s="11" t="s">
        <v>206</v>
      </c>
      <c r="F90" s="15">
        <v>0</v>
      </c>
      <c r="G90" s="1">
        <v>0.248</v>
      </c>
      <c r="H90" s="13">
        <v>1.92</v>
      </c>
      <c r="I90" s="1">
        <v>0.69899999999999995</v>
      </c>
      <c r="J90" s="13">
        <v>2.2400000000000002</v>
      </c>
      <c r="K90" s="1">
        <v>28.5</v>
      </c>
      <c r="L90" s="45">
        <v>-1.4944999999999999</v>
      </c>
      <c r="O90" s="46">
        <v>59</v>
      </c>
      <c r="P90" s="46">
        <v>-0.16589140962284288</v>
      </c>
      <c r="Q90" s="46">
        <v>-0.39150859037715713</v>
      </c>
    </row>
    <row r="91" spans="1:17">
      <c r="A91" s="1">
        <v>2009</v>
      </c>
      <c r="B91" s="1">
        <v>4</v>
      </c>
      <c r="C91" s="1" t="s">
        <v>184</v>
      </c>
      <c r="D91" s="1" t="s">
        <v>187</v>
      </c>
      <c r="E91" s="11" t="s">
        <v>206</v>
      </c>
      <c r="F91" s="15">
        <v>0</v>
      </c>
      <c r="G91" s="1">
        <v>0.26400000000000001</v>
      </c>
      <c r="H91" s="13">
        <v>3.06</v>
      </c>
      <c r="I91" s="1">
        <v>0.74099999999999999</v>
      </c>
      <c r="J91" s="13">
        <v>3.47</v>
      </c>
      <c r="K91" s="1">
        <v>27.8</v>
      </c>
      <c r="L91" s="45">
        <v>-0.92159999999999997</v>
      </c>
      <c r="O91" s="46">
        <v>60</v>
      </c>
      <c r="P91" s="46">
        <v>0.63546623725011708</v>
      </c>
      <c r="Q91" s="46">
        <v>-1.0370662372501172</v>
      </c>
    </row>
    <row r="92" spans="1:17">
      <c r="A92" s="1">
        <v>2009</v>
      </c>
      <c r="B92" s="1">
        <v>1</v>
      </c>
      <c r="C92" s="1" t="s">
        <v>185</v>
      </c>
      <c r="D92" s="1" t="s">
        <v>194</v>
      </c>
      <c r="E92" s="11" t="s">
        <v>223</v>
      </c>
      <c r="F92" s="15">
        <v>1</v>
      </c>
      <c r="G92" s="1">
        <v>0.316</v>
      </c>
      <c r="H92" s="13">
        <v>1.76</v>
      </c>
      <c r="I92" s="1">
        <v>0.70099999999999996</v>
      </c>
      <c r="J92" s="13">
        <v>3.37</v>
      </c>
      <c r="K92" s="1">
        <v>30.6</v>
      </c>
      <c r="L92" s="45">
        <v>3.4165999999999999</v>
      </c>
      <c r="O92" s="46">
        <v>61</v>
      </c>
      <c r="P92" s="46">
        <v>-0.5800900466340746</v>
      </c>
      <c r="Q92" s="46">
        <v>-0.10400995336592544</v>
      </c>
    </row>
    <row r="93" spans="1:17">
      <c r="A93" s="1">
        <v>2009</v>
      </c>
      <c r="B93" s="1">
        <v>2</v>
      </c>
      <c r="C93" s="1" t="s">
        <v>185</v>
      </c>
      <c r="D93" s="1" t="s">
        <v>212</v>
      </c>
      <c r="E93" s="11" t="s">
        <v>224</v>
      </c>
      <c r="F93" s="15">
        <v>1</v>
      </c>
      <c r="G93" s="1">
        <v>0.29399999999999998</v>
      </c>
      <c r="H93" s="13">
        <v>3.93</v>
      </c>
      <c r="I93" s="1">
        <v>0.76100000000000001</v>
      </c>
      <c r="J93" s="13">
        <v>3.75</v>
      </c>
      <c r="K93" s="1">
        <v>29.6</v>
      </c>
      <c r="L93" s="45">
        <v>0.35959999999999998</v>
      </c>
      <c r="O93" s="46">
        <v>62</v>
      </c>
      <c r="P93" s="46">
        <v>0.49994135104790949</v>
      </c>
      <c r="Q93" s="46">
        <v>-1.0315413510479094</v>
      </c>
    </row>
    <row r="94" spans="1:17">
      <c r="A94" s="1">
        <v>2009</v>
      </c>
      <c r="B94" s="1">
        <v>3</v>
      </c>
      <c r="C94" s="1" t="s">
        <v>185</v>
      </c>
      <c r="D94" s="24" t="s">
        <v>198</v>
      </c>
      <c r="E94" s="11" t="s">
        <v>222</v>
      </c>
      <c r="F94" s="15">
        <v>1</v>
      </c>
      <c r="G94" s="1">
        <v>0.247</v>
      </c>
      <c r="H94" s="13">
        <v>2.1</v>
      </c>
      <c r="I94" s="1">
        <v>0.72399999999999998</v>
      </c>
      <c r="J94" s="13">
        <v>4.03</v>
      </c>
      <c r="K94" s="1">
        <v>27.6</v>
      </c>
      <c r="L94" s="45">
        <v>-1.3923000000000001</v>
      </c>
      <c r="O94" s="46">
        <v>63</v>
      </c>
      <c r="P94" s="46">
        <v>0.41429056994235214</v>
      </c>
      <c r="Q94" s="46">
        <v>2.3114094300576475</v>
      </c>
    </row>
    <row r="95" spans="1:17">
      <c r="A95" s="1">
        <v>2009</v>
      </c>
      <c r="B95" s="1">
        <v>4</v>
      </c>
      <c r="C95" s="1" t="s">
        <v>185</v>
      </c>
      <c r="D95" s="1" t="s">
        <v>186</v>
      </c>
      <c r="E95" s="11" t="s">
        <v>206</v>
      </c>
      <c r="F95" s="15">
        <v>0</v>
      </c>
      <c r="G95" s="1">
        <v>0.24</v>
      </c>
      <c r="H95" s="13">
        <v>1.85</v>
      </c>
      <c r="I95" s="1">
        <v>0.73399999999999999</v>
      </c>
      <c r="J95" s="13">
        <v>3.41</v>
      </c>
      <c r="K95" s="1">
        <v>30</v>
      </c>
      <c r="L95" s="45">
        <v>-1.3594999999999999</v>
      </c>
      <c r="O95" s="46">
        <v>64</v>
      </c>
      <c r="P95" s="46">
        <v>-1.2611270693281798</v>
      </c>
      <c r="Q95" s="46">
        <v>0.70302706932817971</v>
      </c>
    </row>
    <row r="96" spans="1:17">
      <c r="E96" s="11"/>
      <c r="O96" s="46">
        <v>65</v>
      </c>
      <c r="P96" s="46">
        <v>5.099495231494644E-2</v>
      </c>
      <c r="Q96" s="46">
        <v>0.91150504768505358</v>
      </c>
    </row>
    <row r="97" spans="5:17">
      <c r="E97" s="11"/>
      <c r="F97" s="38"/>
      <c r="H97" s="38"/>
      <c r="I97" s="38"/>
      <c r="O97" s="46">
        <v>66</v>
      </c>
      <c r="P97" s="46">
        <v>0.1361497368002762</v>
      </c>
      <c r="Q97" s="46">
        <v>-1.7121497368002763</v>
      </c>
    </row>
    <row r="98" spans="5:17">
      <c r="E98" s="11"/>
      <c r="O98" s="46">
        <v>67</v>
      </c>
      <c r="P98" s="46">
        <v>-0.67164986362477441</v>
      </c>
      <c r="Q98" s="46">
        <v>3.0949863624774365E-2</v>
      </c>
    </row>
    <row r="99" spans="5:17">
      <c r="E99" s="11"/>
      <c r="O99" s="46">
        <v>68</v>
      </c>
      <c r="P99" s="46">
        <v>8.8740209668208392E-2</v>
      </c>
      <c r="Q99" s="46">
        <v>0.71915979033179156</v>
      </c>
    </row>
    <row r="100" spans="5:17">
      <c r="E100" s="11"/>
      <c r="O100" s="46">
        <v>69</v>
      </c>
      <c r="P100" s="46">
        <v>-0.49066074449396446</v>
      </c>
      <c r="Q100" s="46">
        <v>-3.0139255506035578E-2</v>
      </c>
    </row>
    <row r="101" spans="5:17">
      <c r="E101" s="11"/>
      <c r="O101" s="46">
        <v>70</v>
      </c>
      <c r="P101" s="46">
        <v>-0.33637140267810817</v>
      </c>
      <c r="Q101" s="46">
        <v>0.32487140267810816</v>
      </c>
    </row>
    <row r="102" spans="5:17">
      <c r="O102" s="46">
        <v>71</v>
      </c>
      <c r="P102" s="46">
        <v>0.24324342632918361</v>
      </c>
      <c r="Q102" s="46">
        <v>-0.76814342632918364</v>
      </c>
    </row>
    <row r="103" spans="5:17">
      <c r="O103" s="46">
        <v>72</v>
      </c>
      <c r="P103" s="46">
        <v>0.23477228010107076</v>
      </c>
      <c r="Q103" s="46">
        <v>-0.65247228010107072</v>
      </c>
    </row>
    <row r="104" spans="5:17">
      <c r="O104" s="46">
        <v>73</v>
      </c>
      <c r="P104" s="46">
        <v>0.40441222910968655</v>
      </c>
      <c r="Q104" s="46">
        <v>-0.91011222910968659</v>
      </c>
    </row>
    <row r="105" spans="5:17">
      <c r="O105" s="46">
        <v>74</v>
      </c>
      <c r="P105" s="46">
        <v>0.12162701694669398</v>
      </c>
      <c r="Q105" s="46">
        <v>1.737472983053306</v>
      </c>
    </row>
    <row r="106" spans="5:17">
      <c r="O106" s="46">
        <v>75</v>
      </c>
      <c r="P106" s="46">
        <v>-0.37348257190996126</v>
      </c>
      <c r="Q106" s="46">
        <v>-0.16261742809003876</v>
      </c>
    </row>
    <row r="107" spans="5:17">
      <c r="O107" s="46">
        <v>76</v>
      </c>
      <c r="P107" s="46">
        <v>0.36203177893838012</v>
      </c>
      <c r="Q107" s="46">
        <v>-0.41183177893838013</v>
      </c>
    </row>
    <row r="108" spans="5:17">
      <c r="O108" s="46">
        <v>77</v>
      </c>
      <c r="P108" s="46">
        <v>0.49288457331706437</v>
      </c>
      <c r="Q108" s="46">
        <v>0.61241542668293558</v>
      </c>
    </row>
    <row r="109" spans="5:17">
      <c r="O109" s="46">
        <v>78</v>
      </c>
      <c r="P109" s="46">
        <v>-0.19641346500004775</v>
      </c>
      <c r="Q109" s="46">
        <v>-0.80358653499995225</v>
      </c>
    </row>
    <row r="110" spans="5:17">
      <c r="O110" s="46">
        <v>79</v>
      </c>
      <c r="P110" s="46">
        <v>-0.54978824426855888</v>
      </c>
      <c r="Q110" s="46">
        <v>0.94718824426855885</v>
      </c>
    </row>
    <row r="111" spans="5:17">
      <c r="O111" s="46">
        <v>80</v>
      </c>
      <c r="P111" s="46">
        <v>-0.39024612706863626</v>
      </c>
      <c r="Q111" s="46">
        <v>-1.0677538729313638</v>
      </c>
    </row>
    <row r="112" spans="5:17">
      <c r="O112" s="46">
        <v>81</v>
      </c>
      <c r="P112" s="46">
        <v>4.5841983799016606E-2</v>
      </c>
      <c r="Q112" s="46">
        <v>3.4119580162009835</v>
      </c>
    </row>
    <row r="113" spans="15:17">
      <c r="O113" s="46">
        <v>82</v>
      </c>
      <c r="P113" s="46">
        <v>-0.10918595327728342</v>
      </c>
      <c r="Q113" s="46">
        <v>-0.8029140467227166</v>
      </c>
    </row>
    <row r="114" spans="15:17">
      <c r="O114" s="46">
        <v>83</v>
      </c>
      <c r="P114" s="46">
        <v>0.1173871529734356</v>
      </c>
      <c r="Q114" s="46">
        <v>-0.76698715297343556</v>
      </c>
    </row>
    <row r="115" spans="15:17">
      <c r="O115" s="46">
        <v>84</v>
      </c>
      <c r="P115" s="46">
        <v>-0.31020016420599206</v>
      </c>
      <c r="Q115" s="46">
        <v>-1.2300998357940078</v>
      </c>
    </row>
    <row r="116" spans="15:17">
      <c r="O116" s="46">
        <v>85</v>
      </c>
      <c r="P116" s="46">
        <v>-0.11568938118334948</v>
      </c>
      <c r="Q116" s="46">
        <v>0.33538938118334949</v>
      </c>
    </row>
    <row r="117" spans="15:17">
      <c r="O117" s="46">
        <v>86</v>
      </c>
      <c r="P117" s="46">
        <v>-0.42647440836970518</v>
      </c>
      <c r="Q117" s="46">
        <v>0.88987440836970522</v>
      </c>
    </row>
    <row r="118" spans="15:17">
      <c r="O118" s="46">
        <v>87</v>
      </c>
      <c r="P118" s="46">
        <v>1.0912847821970129</v>
      </c>
      <c r="Q118" s="46">
        <v>-1.5692847821970128</v>
      </c>
    </row>
    <row r="119" spans="15:17">
      <c r="O119" s="46">
        <v>88</v>
      </c>
      <c r="P119" s="46">
        <v>-0.13041198756033268</v>
      </c>
      <c r="Q119" s="46">
        <v>0.97131198756033266</v>
      </c>
    </row>
    <row r="120" spans="15:17">
      <c r="O120" s="46">
        <v>89</v>
      </c>
      <c r="P120" s="46">
        <v>2.500049796306214E-2</v>
      </c>
      <c r="Q120" s="46">
        <v>-1.5195004979630622</v>
      </c>
    </row>
    <row r="121" spans="15:17">
      <c r="O121" s="46">
        <v>90</v>
      </c>
      <c r="P121" s="46">
        <v>-0.60611106401815606</v>
      </c>
      <c r="Q121" s="46">
        <v>-0.31548893598184391</v>
      </c>
    </row>
    <row r="122" spans="15:17">
      <c r="O122" s="46">
        <v>91</v>
      </c>
      <c r="P122" s="46">
        <v>1.5776968930447399</v>
      </c>
      <c r="Q122" s="46">
        <v>1.8389031069552599</v>
      </c>
    </row>
    <row r="123" spans="15:17">
      <c r="O123" s="46">
        <v>92</v>
      </c>
      <c r="P123" s="46">
        <v>0.28624187000413259</v>
      </c>
      <c r="Q123" s="46">
        <v>7.3358129995867383E-2</v>
      </c>
    </row>
    <row r="124" spans="15:17">
      <c r="O124" s="46">
        <v>93</v>
      </c>
      <c r="P124" s="46">
        <v>-0.64970969454854877</v>
      </c>
      <c r="Q124" s="46">
        <v>-0.74259030545145133</v>
      </c>
    </row>
    <row r="125" spans="15:17" ht="17" thickBot="1">
      <c r="O125" s="47">
        <v>94</v>
      </c>
      <c r="P125" s="47">
        <v>-0.89056084535283708</v>
      </c>
      <c r="Q125" s="47">
        <v>-0.46893915464716285</v>
      </c>
    </row>
  </sheetData>
  <autoFilter ref="A1:J95" xr:uid="{EDDD89CF-01B3-E54C-8168-6BF3959EB32E}">
    <sortState xmlns:xlrd2="http://schemas.microsoft.com/office/spreadsheetml/2017/richdata2" ref="A2:J95">
      <sortCondition descending="1" ref="A1:A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Flagged Teams</vt:lpstr>
      <vt:lpstr>All Teams Data</vt:lpstr>
      <vt:lpstr>Run Diff Regression</vt:lpstr>
      <vt:lpstr>New Best Regression w BA OPS</vt:lpstr>
      <vt:lpstr>2019 Predictions</vt:lpstr>
      <vt:lpstr>Old Best Regression</vt:lpstr>
      <vt:lpstr>older regression</vt:lpstr>
      <vt:lpstr>additional regression</vt:lpstr>
      <vt:lpstr>Regression + (7)</vt:lpstr>
      <vt:lpstr>Regression + (2)</vt:lpstr>
      <vt:lpstr>Regression + (5)</vt:lpstr>
      <vt:lpstr>Regression + (3)</vt:lpstr>
      <vt:lpstr>Regression + (4)</vt:lpstr>
      <vt:lpstr>2018</vt:lpstr>
      <vt:lpstr>2009</vt:lpstr>
      <vt:lpstr>09-12</vt:lpstr>
      <vt:lpstr>13-15</vt:lpstr>
      <vt:lpstr>16-18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2019-05-21T13:24:45Z</dcterms:created>
  <dcterms:modified xsi:type="dcterms:W3CDTF">2019-12-23T17:28:35Z</dcterms:modified>
</cp:coreProperties>
</file>