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D:\Kulyeah\Semester 5\Big Data &amp; Data Mining\Tugas\"/>
    </mc:Choice>
  </mc:AlternateContent>
  <xr:revisionPtr revIDLastSave="0" documentId="13_ncr:1_{42C923D1-0FCA-4633-8B10-390FA7582F89}" xr6:coauthVersionLast="47" xr6:coauthVersionMax="47" xr10:uidLastSave="{00000000-0000-0000-0000-000000000000}"/>
  <bookViews>
    <workbookView xWindow="-120" yWindow="-120" windowWidth="20730" windowHeight="11310" xr2:uid="{1623CFAD-2972-4D80-BC57-15A963FC805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0" i="1" l="1"/>
  <c r="D77" i="1"/>
  <c r="D79" i="1"/>
  <c r="D76" i="1"/>
  <c r="D74" i="1"/>
  <c r="D73" i="1"/>
  <c r="C39" i="1"/>
  <c r="C40" i="1"/>
  <c r="D43" i="1"/>
  <c r="D44" i="1"/>
  <c r="D46" i="1"/>
  <c r="D47" i="1"/>
  <c r="D49" i="1"/>
  <c r="D50" i="1"/>
  <c r="D51" i="1" s="1"/>
  <c r="D62" i="1"/>
  <c r="D63" i="1"/>
  <c r="D65" i="1"/>
  <c r="D66" i="1"/>
  <c r="D68" i="1"/>
  <c r="D69" i="1"/>
  <c r="D78" i="1" l="1"/>
  <c r="D75" i="1"/>
  <c r="D81" i="1"/>
  <c r="D48" i="1"/>
  <c r="C41" i="1"/>
  <c r="E41" i="1" s="1"/>
  <c r="D67" i="1"/>
  <c r="D45" i="1"/>
  <c r="D70" i="1"/>
  <c r="D64" i="1"/>
  <c r="D82" i="1" l="1"/>
  <c r="D52" i="1"/>
  <c r="D71" i="1"/>
  <c r="D84" i="1" s="1"/>
</calcChain>
</file>

<file path=xl/sharedStrings.xml><?xml version="1.0" encoding="utf-8"?>
<sst xmlns="http://schemas.openxmlformats.org/spreadsheetml/2006/main" count="94" uniqueCount="35">
  <si>
    <t>Soal Tugas pekan 10</t>
  </si>
  <si>
    <t>Hasil Prediksi</t>
  </si>
  <si>
    <t>Sistem sudah dilatih untuk membedakan hewan antara kucing, kelinci dan
musang(terdapat 3 kelas prediksi). Jumlah hewan 100 ekor, terdiri dari 35 ekor kucing, 25 ekor kelinci, 40 ekor musang. Sedangkan hasil prediksi klasifikasinya seperti tabel
di bawah ini. Lakukan pengukuran terhadap kinerja klasifikasi</t>
  </si>
  <si>
    <t>Kucing</t>
  </si>
  <si>
    <t>Kelinci</t>
  </si>
  <si>
    <t>Musang</t>
  </si>
  <si>
    <t>Kelas Aktual</t>
  </si>
  <si>
    <t>Accuracy:</t>
  </si>
  <si>
    <t>TP/Jumlah</t>
  </si>
  <si>
    <t>%</t>
  </si>
  <si>
    <t>Precision:</t>
  </si>
  <si>
    <t>Kucing:</t>
  </si>
  <si>
    <t>TP:</t>
  </si>
  <si>
    <t>Jumlah:</t>
  </si>
  <si>
    <t>→</t>
  </si>
  <si>
    <t>FP</t>
  </si>
  <si>
    <t>TP/(TP+FP):</t>
  </si>
  <si>
    <t>Musang:</t>
  </si>
  <si>
    <t>Kelinci:</t>
  </si>
  <si>
    <t>Jumlah/Fitur:</t>
  </si>
  <si>
    <t>Recall:</t>
  </si>
  <si>
    <t>TP</t>
  </si>
  <si>
    <t>FN</t>
  </si>
  <si>
    <t>FN:</t>
  </si>
  <si>
    <t>TP/(TP+FN):</t>
  </si>
  <si>
    <t>Specificity:</t>
  </si>
  <si>
    <t>a. Hitung Nilai confusision matrix untuk masing-masing kelas
b. Hitung performa Classifier tsb: Accuaracy, precision, recall, specificity, dan F1
scorenya.</t>
  </si>
  <si>
    <t>TN:</t>
  </si>
  <si>
    <t>FP:</t>
  </si>
  <si>
    <t>TN/(TN+FP):</t>
  </si>
  <si>
    <t>F1 Score:</t>
  </si>
  <si>
    <t>2(Recall+Precision)</t>
  </si>
  <si>
    <t>Recall+Precision</t>
  </si>
  <si>
    <t>Confusion Matrix:</t>
  </si>
  <si>
    <t>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</si>
</sst>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font>
  </fonts>
  <fills count="11">
    <fill>
      <patternFill patternType="none"/>
    </fill>
    <fill>
      <patternFill patternType="gray125"/>
    </fill>
    <fill>
      <patternFill patternType="solid">
        <fgColor theme="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00B050"/>
        <bgColor indexed="64"/>
      </patternFill>
    </fill>
    <fill>
      <patternFill patternType="solid">
        <fgColor theme="7" tint="-0.249977111117893"/>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medium">
        <color indexed="64"/>
      </top>
      <bottom/>
      <diagonal/>
    </border>
  </borders>
  <cellStyleXfs count="1">
    <xf numFmtId="0" fontId="0" fillId="0" borderId="0"/>
  </cellStyleXfs>
  <cellXfs count="29">
    <xf numFmtId="0" fontId="0" fillId="0" borderId="0" xfId="0"/>
    <xf numFmtId="0" fontId="0" fillId="0" borderId="0" xfId="0" applyAlignment="1">
      <alignment horizontal="center"/>
    </xf>
    <xf numFmtId="0" fontId="0" fillId="0" borderId="0" xfId="0" applyAlignment="1">
      <alignment horizontal="left" wrapText="1"/>
    </xf>
    <xf numFmtId="0" fontId="0" fillId="0" borderId="0" xfId="0" applyAlignment="1">
      <alignment horizontal="left"/>
    </xf>
    <xf numFmtId="0" fontId="0" fillId="3" borderId="1" xfId="0" applyFill="1" applyBorder="1"/>
    <xf numFmtId="0" fontId="0" fillId="3" borderId="2" xfId="0" applyFill="1" applyBorder="1"/>
    <xf numFmtId="0" fontId="0" fillId="4" borderId="1" xfId="0" applyFill="1" applyBorder="1" applyAlignment="1">
      <alignment horizontal="center" vertical="center"/>
    </xf>
    <xf numFmtId="0" fontId="0" fillId="0" borderId="0" xfId="0" applyFill="1" applyBorder="1"/>
    <xf numFmtId="0" fontId="0" fillId="0" borderId="0" xfId="0" applyAlignment="1">
      <alignment horizontal="left"/>
    </xf>
    <xf numFmtId="0" fontId="1" fillId="0" borderId="0" xfId="0" applyFont="1"/>
    <xf numFmtId="0" fontId="0" fillId="5" borderId="0" xfId="0" applyFill="1"/>
    <xf numFmtId="0" fontId="0" fillId="2" borderId="2" xfId="0" applyFill="1" applyBorder="1" applyAlignment="1">
      <alignment horizontal="center" vertical="top"/>
    </xf>
    <xf numFmtId="0" fontId="0" fillId="2" borderId="3" xfId="0" applyFill="1" applyBorder="1" applyAlignment="1">
      <alignment horizontal="center" vertical="top"/>
    </xf>
    <xf numFmtId="0" fontId="0" fillId="2" borderId="4" xfId="0" applyFill="1" applyBorder="1" applyAlignment="1">
      <alignment horizontal="center" vertical="top"/>
    </xf>
    <xf numFmtId="0" fontId="0" fillId="2" borderId="5" xfId="0" applyFill="1" applyBorder="1" applyAlignment="1">
      <alignment horizontal="left"/>
    </xf>
    <xf numFmtId="0" fontId="0" fillId="2" borderId="6" xfId="0" applyFill="1" applyBorder="1" applyAlignment="1">
      <alignment horizontal="left"/>
    </xf>
    <xf numFmtId="0" fontId="0" fillId="2" borderId="7" xfId="0" applyFill="1" applyBorder="1" applyAlignment="1">
      <alignment horizontal="left"/>
    </xf>
    <xf numFmtId="0" fontId="0" fillId="7" borderId="0" xfId="0" applyFill="1"/>
    <xf numFmtId="0" fontId="0" fillId="0" borderId="8" xfId="0" applyBorder="1" applyAlignment="1">
      <alignment horizontal="center"/>
    </xf>
    <xf numFmtId="0" fontId="0" fillId="0" borderId="9" xfId="0" applyBorder="1" applyAlignment="1">
      <alignment horizontal="center"/>
    </xf>
    <xf numFmtId="0" fontId="0" fillId="8" borderId="0" xfId="0" applyFont="1" applyFill="1" applyAlignment="1">
      <alignment horizontal="center" vertical="center"/>
    </xf>
    <xf numFmtId="0" fontId="0" fillId="9" borderId="0" xfId="0"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0" fillId="10" borderId="0" xfId="0" applyFill="1" applyAlignment="1">
      <alignment horizontal="center"/>
    </xf>
    <xf numFmtId="0" fontId="0" fillId="9" borderId="1" xfId="0"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0" fillId="10" borderId="1"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3D7E7-CA56-4F9F-83F4-D3EC981563A5}">
  <dimension ref="A1:G85"/>
  <sheetViews>
    <sheetView tabSelected="1" topLeftCell="A52" workbookViewId="0">
      <selection activeCell="G90" sqref="G90"/>
    </sheetView>
  </sheetViews>
  <sheetFormatPr defaultRowHeight="15" x14ac:dyDescent="0.25"/>
  <cols>
    <col min="1" max="18" width="12.7109375" customWidth="1"/>
  </cols>
  <sheetData>
    <row r="1" spans="1:7" x14ac:dyDescent="0.25">
      <c r="A1" s="1" t="s">
        <v>0</v>
      </c>
      <c r="B1" s="1"/>
      <c r="C1" s="1"/>
      <c r="D1" s="1"/>
      <c r="E1" s="1"/>
      <c r="F1" s="1"/>
      <c r="G1" s="1"/>
    </row>
    <row r="2" spans="1:7" x14ac:dyDescent="0.25">
      <c r="A2" s="2" t="s">
        <v>2</v>
      </c>
      <c r="B2" s="3"/>
      <c r="C2" s="3"/>
      <c r="D2" s="3"/>
      <c r="E2" s="3"/>
      <c r="F2" s="3"/>
      <c r="G2" s="3"/>
    </row>
    <row r="3" spans="1:7" x14ac:dyDescent="0.25">
      <c r="A3" s="3"/>
      <c r="B3" s="3"/>
      <c r="C3" s="3"/>
      <c r="D3" s="3"/>
      <c r="E3" s="3"/>
      <c r="F3" s="3"/>
      <c r="G3" s="3"/>
    </row>
    <row r="4" spans="1:7" x14ac:dyDescent="0.25">
      <c r="A4" s="3"/>
      <c r="B4" s="3"/>
      <c r="C4" s="3"/>
      <c r="D4" s="3"/>
      <c r="E4" s="3"/>
      <c r="F4" s="3"/>
      <c r="G4" s="3"/>
    </row>
    <row r="5" spans="1:7" x14ac:dyDescent="0.25">
      <c r="A5" s="3"/>
      <c r="B5" s="3"/>
      <c r="C5" s="3"/>
      <c r="D5" s="3"/>
      <c r="E5" s="3"/>
      <c r="F5" s="3"/>
      <c r="G5" s="3"/>
    </row>
    <row r="6" spans="1:7" ht="15" customHeight="1" x14ac:dyDescent="0.25">
      <c r="A6" s="2" t="s">
        <v>26</v>
      </c>
      <c r="B6" s="2"/>
      <c r="C6" s="2"/>
      <c r="D6" s="2"/>
      <c r="E6" s="2"/>
      <c r="F6" s="2"/>
      <c r="G6" s="2"/>
    </row>
    <row r="7" spans="1:7" x14ac:dyDescent="0.25">
      <c r="A7" s="2"/>
      <c r="B7" s="2"/>
      <c r="C7" s="2"/>
      <c r="D7" s="2"/>
      <c r="E7" s="2"/>
      <c r="F7" s="2"/>
      <c r="G7" s="2"/>
    </row>
    <row r="8" spans="1:7" x14ac:dyDescent="0.25">
      <c r="A8" s="2"/>
      <c r="B8" s="2"/>
      <c r="C8" s="2"/>
      <c r="D8" s="2"/>
      <c r="E8" s="2"/>
      <c r="F8" s="2"/>
      <c r="G8" s="2"/>
    </row>
    <row r="9" spans="1:7" x14ac:dyDescent="0.25">
      <c r="A9" s="8"/>
      <c r="B9" s="8"/>
      <c r="C9" s="8"/>
      <c r="D9" s="8"/>
      <c r="E9" s="8"/>
      <c r="F9" s="8"/>
      <c r="G9" s="8"/>
    </row>
    <row r="10" spans="1:7" x14ac:dyDescent="0.25">
      <c r="C10" s="14" t="s">
        <v>1</v>
      </c>
      <c r="D10" s="15"/>
      <c r="E10" s="16"/>
    </row>
    <row r="11" spans="1:7" x14ac:dyDescent="0.25">
      <c r="C11" s="5" t="s">
        <v>3</v>
      </c>
      <c r="D11" s="5" t="s">
        <v>4</v>
      </c>
      <c r="E11" s="5" t="s">
        <v>5</v>
      </c>
    </row>
    <row r="12" spans="1:7" x14ac:dyDescent="0.25">
      <c r="A12" s="11" t="s">
        <v>6</v>
      </c>
      <c r="B12" s="4" t="s">
        <v>3</v>
      </c>
      <c r="C12" s="6">
        <v>20</v>
      </c>
      <c r="D12" s="6">
        <v>15</v>
      </c>
      <c r="E12" s="6">
        <v>0</v>
      </c>
    </row>
    <row r="13" spans="1:7" x14ac:dyDescent="0.25">
      <c r="A13" s="12"/>
      <c r="B13" s="4" t="s">
        <v>4</v>
      </c>
      <c r="C13" s="6">
        <v>10</v>
      </c>
      <c r="D13" s="6">
        <v>12</v>
      </c>
      <c r="E13" s="6">
        <v>3</v>
      </c>
    </row>
    <row r="14" spans="1:7" x14ac:dyDescent="0.25">
      <c r="A14" s="13"/>
      <c r="B14" s="4" t="s">
        <v>5</v>
      </c>
      <c r="C14" s="6">
        <v>0</v>
      </c>
      <c r="D14" s="6">
        <v>1</v>
      </c>
      <c r="E14" s="6">
        <v>39</v>
      </c>
    </row>
    <row r="16" spans="1:7" x14ac:dyDescent="0.25">
      <c r="A16" s="3" t="s">
        <v>33</v>
      </c>
      <c r="B16" s="3"/>
      <c r="C16" s="21" t="s">
        <v>21</v>
      </c>
      <c r="D16" s="22" t="s">
        <v>15</v>
      </c>
      <c r="E16" s="23" t="s">
        <v>22</v>
      </c>
      <c r="F16" s="24" t="s">
        <v>34</v>
      </c>
    </row>
    <row r="18" spans="1:5" x14ac:dyDescent="0.25">
      <c r="A18" t="s">
        <v>11</v>
      </c>
    </row>
    <row r="19" spans="1:5" x14ac:dyDescent="0.25">
      <c r="C19" s="14" t="s">
        <v>1</v>
      </c>
      <c r="D19" s="15"/>
      <c r="E19" s="16"/>
    </row>
    <row r="20" spans="1:5" x14ac:dyDescent="0.25">
      <c r="C20" s="5" t="s">
        <v>3</v>
      </c>
      <c r="D20" s="5" t="s">
        <v>4</v>
      </c>
      <c r="E20" s="5" t="s">
        <v>5</v>
      </c>
    </row>
    <row r="21" spans="1:5" x14ac:dyDescent="0.25">
      <c r="A21" s="11" t="s">
        <v>6</v>
      </c>
      <c r="B21" s="4" t="s">
        <v>3</v>
      </c>
      <c r="C21" s="25">
        <v>20</v>
      </c>
      <c r="D21" s="26">
        <v>15</v>
      </c>
      <c r="E21" s="26">
        <v>0</v>
      </c>
    </row>
    <row r="22" spans="1:5" x14ac:dyDescent="0.25">
      <c r="A22" s="12"/>
      <c r="B22" s="4" t="s">
        <v>4</v>
      </c>
      <c r="C22" s="27">
        <v>10</v>
      </c>
      <c r="D22" s="28">
        <v>12</v>
      </c>
      <c r="E22" s="28">
        <v>3</v>
      </c>
    </row>
    <row r="23" spans="1:5" x14ac:dyDescent="0.25">
      <c r="A23" s="13"/>
      <c r="B23" s="4" t="s">
        <v>5</v>
      </c>
      <c r="C23" s="27">
        <v>0</v>
      </c>
      <c r="D23" s="28">
        <v>1</v>
      </c>
      <c r="E23" s="28">
        <v>39</v>
      </c>
    </row>
    <row r="25" spans="1:5" x14ac:dyDescent="0.25">
      <c r="A25" t="s">
        <v>18</v>
      </c>
    </row>
    <row r="26" spans="1:5" x14ac:dyDescent="0.25">
      <c r="C26" s="14" t="s">
        <v>1</v>
      </c>
      <c r="D26" s="15"/>
      <c r="E26" s="16"/>
    </row>
    <row r="27" spans="1:5" x14ac:dyDescent="0.25">
      <c r="C27" s="5" t="s">
        <v>3</v>
      </c>
      <c r="D27" s="5" t="s">
        <v>4</v>
      </c>
      <c r="E27" s="5" t="s">
        <v>5</v>
      </c>
    </row>
    <row r="28" spans="1:5" x14ac:dyDescent="0.25">
      <c r="A28" s="11" t="s">
        <v>6</v>
      </c>
      <c r="B28" s="4" t="s">
        <v>3</v>
      </c>
      <c r="C28" s="28">
        <v>20</v>
      </c>
      <c r="D28" s="27">
        <v>15</v>
      </c>
      <c r="E28" s="28">
        <v>0</v>
      </c>
    </row>
    <row r="29" spans="1:5" x14ac:dyDescent="0.25">
      <c r="A29" s="12"/>
      <c r="B29" s="4" t="s">
        <v>4</v>
      </c>
      <c r="C29" s="26">
        <v>10</v>
      </c>
      <c r="D29" s="25">
        <v>12</v>
      </c>
      <c r="E29" s="26">
        <v>3</v>
      </c>
    </row>
    <row r="30" spans="1:5" x14ac:dyDescent="0.25">
      <c r="A30" s="13"/>
      <c r="B30" s="4" t="s">
        <v>5</v>
      </c>
      <c r="C30" s="28">
        <v>0</v>
      </c>
      <c r="D30" s="27">
        <v>1</v>
      </c>
      <c r="E30" s="28">
        <v>39</v>
      </c>
    </row>
    <row r="32" spans="1:5" x14ac:dyDescent="0.25">
      <c r="A32" t="s">
        <v>17</v>
      </c>
    </row>
    <row r="33" spans="1:6" x14ac:dyDescent="0.25">
      <c r="C33" s="14" t="s">
        <v>1</v>
      </c>
      <c r="D33" s="15"/>
      <c r="E33" s="16"/>
    </row>
    <row r="34" spans="1:6" x14ac:dyDescent="0.25">
      <c r="C34" s="5" t="s">
        <v>3</v>
      </c>
      <c r="D34" s="5" t="s">
        <v>4</v>
      </c>
      <c r="E34" s="5" t="s">
        <v>5</v>
      </c>
    </row>
    <row r="35" spans="1:6" x14ac:dyDescent="0.25">
      <c r="A35" s="11" t="s">
        <v>6</v>
      </c>
      <c r="B35" s="4" t="s">
        <v>3</v>
      </c>
      <c r="C35" s="28">
        <v>20</v>
      </c>
      <c r="D35" s="28">
        <v>15</v>
      </c>
      <c r="E35" s="27">
        <v>0</v>
      </c>
    </row>
    <row r="36" spans="1:6" x14ac:dyDescent="0.25">
      <c r="A36" s="12"/>
      <c r="B36" s="4" t="s">
        <v>4</v>
      </c>
      <c r="C36" s="28">
        <v>10</v>
      </c>
      <c r="D36" s="28">
        <v>12</v>
      </c>
      <c r="E36" s="27">
        <v>3</v>
      </c>
    </row>
    <row r="37" spans="1:6" x14ac:dyDescent="0.25">
      <c r="A37" s="13"/>
      <c r="B37" s="4" t="s">
        <v>5</v>
      </c>
      <c r="C37" s="26">
        <v>0</v>
      </c>
      <c r="D37" s="26">
        <v>1</v>
      </c>
      <c r="E37" s="25">
        <v>39</v>
      </c>
    </row>
    <row r="39" spans="1:6" x14ac:dyDescent="0.25">
      <c r="A39" t="s">
        <v>7</v>
      </c>
      <c r="B39" s="7" t="s">
        <v>12</v>
      </c>
      <c r="C39" s="8">
        <f>SUM(C12,D13,E14)</f>
        <v>71</v>
      </c>
      <c r="F39" s="7"/>
    </row>
    <row r="40" spans="1:6" x14ac:dyDescent="0.25">
      <c r="B40" s="7" t="s">
        <v>13</v>
      </c>
      <c r="C40" s="8">
        <f>SUM(C12,D12,E12,C13,D13,E13,C14,D14,E14)</f>
        <v>100</v>
      </c>
    </row>
    <row r="41" spans="1:6" x14ac:dyDescent="0.25">
      <c r="B41" s="7" t="s">
        <v>8</v>
      </c>
      <c r="C41" s="8">
        <f>C39/C40</f>
        <v>0.71</v>
      </c>
      <c r="D41" s="9" t="s">
        <v>14</v>
      </c>
      <c r="E41" s="8">
        <f>C41*100</f>
        <v>71</v>
      </c>
      <c r="F41" t="s">
        <v>9</v>
      </c>
    </row>
    <row r="43" spans="1:6" x14ac:dyDescent="0.25">
      <c r="A43" t="s">
        <v>10</v>
      </c>
      <c r="B43" t="s">
        <v>11</v>
      </c>
      <c r="C43" t="s">
        <v>12</v>
      </c>
      <c r="D43">
        <f>C12</f>
        <v>20</v>
      </c>
    </row>
    <row r="44" spans="1:6" x14ac:dyDescent="0.25">
      <c r="C44" t="s">
        <v>15</v>
      </c>
      <c r="D44">
        <f>SUM(D12,E12)</f>
        <v>15</v>
      </c>
    </row>
    <row r="45" spans="1:6" x14ac:dyDescent="0.25">
      <c r="C45" t="s">
        <v>16</v>
      </c>
      <c r="D45" s="10">
        <f>D43/(SUM(D43,D44))</f>
        <v>0.5714285714285714</v>
      </c>
    </row>
    <row r="46" spans="1:6" x14ac:dyDescent="0.25">
      <c r="B46" t="s">
        <v>18</v>
      </c>
      <c r="C46" t="s">
        <v>12</v>
      </c>
      <c r="D46">
        <f>D13</f>
        <v>12</v>
      </c>
    </row>
    <row r="47" spans="1:6" x14ac:dyDescent="0.25">
      <c r="C47" t="s">
        <v>15</v>
      </c>
      <c r="D47">
        <f>SUM(C13,E13)</f>
        <v>13</v>
      </c>
    </row>
    <row r="48" spans="1:6" x14ac:dyDescent="0.25">
      <c r="C48" t="s">
        <v>16</v>
      </c>
      <c r="D48" s="10">
        <f>D46/(SUM(D46,D47))</f>
        <v>0.48</v>
      </c>
    </row>
    <row r="49" spans="1:4" x14ac:dyDescent="0.25">
      <c r="B49" t="s">
        <v>17</v>
      </c>
      <c r="C49" t="s">
        <v>12</v>
      </c>
      <c r="D49">
        <f>E14</f>
        <v>39</v>
      </c>
    </row>
    <row r="50" spans="1:4" x14ac:dyDescent="0.25">
      <c r="C50" t="s">
        <v>15</v>
      </c>
      <c r="D50">
        <f>SUM(C14,D14)</f>
        <v>1</v>
      </c>
    </row>
    <row r="51" spans="1:4" x14ac:dyDescent="0.25">
      <c r="C51" t="s">
        <v>16</v>
      </c>
      <c r="D51" s="10">
        <f>D49/(SUM(D49,D50))</f>
        <v>0.97499999999999998</v>
      </c>
    </row>
    <row r="52" spans="1:4" x14ac:dyDescent="0.25">
      <c r="C52" t="s">
        <v>19</v>
      </c>
      <c r="D52" s="17">
        <f>SUM(D45,D48,D51)/3</f>
        <v>0.67547619047619045</v>
      </c>
    </row>
    <row r="62" spans="1:4" x14ac:dyDescent="0.25">
      <c r="A62" t="s">
        <v>20</v>
      </c>
      <c r="B62" t="s">
        <v>11</v>
      </c>
      <c r="C62" t="s">
        <v>12</v>
      </c>
      <c r="D62">
        <f>C12</f>
        <v>20</v>
      </c>
    </row>
    <row r="63" spans="1:4" x14ac:dyDescent="0.25">
      <c r="C63" t="s">
        <v>23</v>
      </c>
      <c r="D63">
        <f>SUM(C13,C14)</f>
        <v>10</v>
      </c>
    </row>
    <row r="64" spans="1:4" x14ac:dyDescent="0.25">
      <c r="C64" t="s">
        <v>24</v>
      </c>
      <c r="D64" s="10">
        <f>D62/(SUM(D62,D63))</f>
        <v>0.66666666666666663</v>
      </c>
    </row>
    <row r="65" spans="1:4" x14ac:dyDescent="0.25">
      <c r="B65" t="s">
        <v>18</v>
      </c>
      <c r="C65" t="s">
        <v>12</v>
      </c>
      <c r="D65">
        <f>D13</f>
        <v>12</v>
      </c>
    </row>
    <row r="66" spans="1:4" x14ac:dyDescent="0.25">
      <c r="C66" t="s">
        <v>23</v>
      </c>
      <c r="D66">
        <f>SUM(D12,D14)</f>
        <v>16</v>
      </c>
    </row>
    <row r="67" spans="1:4" x14ac:dyDescent="0.25">
      <c r="C67" t="s">
        <v>24</v>
      </c>
      <c r="D67" s="10">
        <f>D65/(SUM(D66,D65))</f>
        <v>0.42857142857142855</v>
      </c>
    </row>
    <row r="68" spans="1:4" x14ac:dyDescent="0.25">
      <c r="B68" t="s">
        <v>17</v>
      </c>
      <c r="C68" t="s">
        <v>12</v>
      </c>
      <c r="D68">
        <f>E14</f>
        <v>39</v>
      </c>
    </row>
    <row r="69" spans="1:4" x14ac:dyDescent="0.25">
      <c r="C69" t="s">
        <v>23</v>
      </c>
      <c r="D69">
        <f>SUM(E13,E12)</f>
        <v>3</v>
      </c>
    </row>
    <row r="70" spans="1:4" x14ac:dyDescent="0.25">
      <c r="C70" t="s">
        <v>24</v>
      </c>
      <c r="D70" s="10">
        <f>D68/(SUM(D68,D69))</f>
        <v>0.9285714285714286</v>
      </c>
    </row>
    <row r="71" spans="1:4" x14ac:dyDescent="0.25">
      <c r="C71" t="s">
        <v>19</v>
      </c>
      <c r="D71" s="17">
        <f>SUM(D64,D67,D70)/3</f>
        <v>0.67460317460317454</v>
      </c>
    </row>
    <row r="73" spans="1:4" x14ac:dyDescent="0.25">
      <c r="A73" t="s">
        <v>25</v>
      </c>
      <c r="B73" t="s">
        <v>11</v>
      </c>
      <c r="C73" t="s">
        <v>27</v>
      </c>
      <c r="D73">
        <f>SUM(D13,E13,D14,E14)</f>
        <v>55</v>
      </c>
    </row>
    <row r="74" spans="1:4" x14ac:dyDescent="0.25">
      <c r="C74" t="s">
        <v>28</v>
      </c>
      <c r="D74">
        <f>SUM(D12,E12)</f>
        <v>15</v>
      </c>
    </row>
    <row r="75" spans="1:4" x14ac:dyDescent="0.25">
      <c r="C75" t="s">
        <v>29</v>
      </c>
      <c r="D75" s="10">
        <f>D73/(D73+D74)</f>
        <v>0.7857142857142857</v>
      </c>
    </row>
    <row r="76" spans="1:4" x14ac:dyDescent="0.25">
      <c r="B76" t="s">
        <v>18</v>
      </c>
      <c r="C76" t="s">
        <v>27</v>
      </c>
      <c r="D76">
        <f>SUM(C12,C14,E12,E14)</f>
        <v>59</v>
      </c>
    </row>
    <row r="77" spans="1:4" x14ac:dyDescent="0.25">
      <c r="C77" t="s">
        <v>28</v>
      </c>
      <c r="D77">
        <f>SUM(C13,E13)</f>
        <v>13</v>
      </c>
    </row>
    <row r="78" spans="1:4" x14ac:dyDescent="0.25">
      <c r="C78" t="s">
        <v>29</v>
      </c>
      <c r="D78" s="10">
        <f>D76/(D76+D77)</f>
        <v>0.81944444444444442</v>
      </c>
    </row>
    <row r="79" spans="1:4" x14ac:dyDescent="0.25">
      <c r="B79" t="s">
        <v>17</v>
      </c>
      <c r="C79" t="s">
        <v>27</v>
      </c>
      <c r="D79">
        <f>SUM(C12,D12,D13,C13)</f>
        <v>57</v>
      </c>
    </row>
    <row r="80" spans="1:4" x14ac:dyDescent="0.25">
      <c r="C80" t="s">
        <v>28</v>
      </c>
      <c r="D80">
        <f>SUM(C14,D14)</f>
        <v>1</v>
      </c>
    </row>
    <row r="81" spans="1:4" x14ac:dyDescent="0.25">
      <c r="C81" t="s">
        <v>29</v>
      </c>
      <c r="D81" s="10">
        <f>D79/(D79+D80)</f>
        <v>0.98275862068965514</v>
      </c>
    </row>
    <row r="82" spans="1:4" x14ac:dyDescent="0.25">
      <c r="C82" t="s">
        <v>19</v>
      </c>
      <c r="D82" s="17">
        <f>SUM(D75,D78,D81)/3</f>
        <v>0.86263911694946183</v>
      </c>
    </row>
    <row r="84" spans="1:4" ht="15.75" thickBot="1" x14ac:dyDescent="0.3">
      <c r="A84" t="s">
        <v>30</v>
      </c>
      <c r="B84" s="18" t="s">
        <v>31</v>
      </c>
      <c r="C84" s="18"/>
      <c r="D84" s="20">
        <f>2*(D71*D52)/(D71+D52)</f>
        <v>0.67503940027601184</v>
      </c>
    </row>
    <row r="85" spans="1:4" x14ac:dyDescent="0.25">
      <c r="B85" s="19" t="s">
        <v>32</v>
      </c>
      <c r="C85" s="19"/>
      <c r="D85" s="20"/>
    </row>
  </sheetData>
  <mergeCells count="15">
    <mergeCell ref="A28:A30"/>
    <mergeCell ref="C33:E33"/>
    <mergeCell ref="A35:A37"/>
    <mergeCell ref="A6:G8"/>
    <mergeCell ref="B84:C84"/>
    <mergeCell ref="B85:C85"/>
    <mergeCell ref="D84:D85"/>
    <mergeCell ref="A16:B16"/>
    <mergeCell ref="C19:E19"/>
    <mergeCell ref="A21:A23"/>
    <mergeCell ref="C26:E26"/>
    <mergeCell ref="A12:A14"/>
    <mergeCell ref="C10:E10"/>
    <mergeCell ref="A1:G1"/>
    <mergeCell ref="A2:G5"/>
  </mergeCells>
  <pageMargins left="0.7" right="0.7" top="0.75" bottom="0.75" header="0.3" footer="0.3"/>
  <pageSetup paperSize="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Aizu</dc:creator>
  <cp:lastModifiedBy>Aizu</cp:lastModifiedBy>
  <cp:lastPrinted>2022-12-19T16:07:18Z</cp:lastPrinted>
  <dcterms:created xsi:type="dcterms:W3CDTF">2022-12-19T15:33:39Z</dcterms:created>
  <dcterms:modified xsi:type="dcterms:W3CDTF">2022-12-19T16:42:18Z</dcterms:modified>
</cp:coreProperties>
</file>