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 NILAI" sheetId="1" r:id="rId4"/>
    <sheet state="visible" name="REKAP ABSEN (LMS)" sheetId="2" r:id="rId5"/>
    <sheet state="visible" name="ANGGOTA KELOMPOK" sheetId="3" r:id="rId6"/>
    <sheet state="visible" name="NILAI ASISTENSI" sheetId="4" r:id="rId7"/>
    <sheet state="visible" name="RUBRIK PENILAIAN" sheetId="5" r:id="rId8"/>
    <sheet state="visible" name="SCORE_RAW" sheetId="6" r:id="rId9"/>
    <sheet state="visible" name="raw" sheetId="7" r:id="rId10"/>
  </sheets>
  <definedNames/>
  <calcPr/>
  <extLst>
    <ext uri="GoogleSheetsCustomDataVersion2">
      <go:sheetsCustomData xmlns:go="http://customooxmlschemas.google.com/" r:id="rId11" roundtripDataChecksum="wkA/A2PK8lX+TRD1EtA0QiyxhfAfKbs7IRm62A8ZY/c="/>
    </ext>
  </extLst>
</workbook>
</file>

<file path=xl/sharedStrings.xml><?xml version="1.0" encoding="utf-8"?>
<sst xmlns="http://schemas.openxmlformats.org/spreadsheetml/2006/main" count="1278" uniqueCount="486">
  <si>
    <t>NO</t>
  </si>
  <si>
    <t>ANGGOTA</t>
  </si>
  <si>
    <t>TUGAS 1</t>
  </si>
  <si>
    <t>TUGAS 2</t>
  </si>
  <si>
    <t>TUGAS 3</t>
  </si>
  <si>
    <t>TUGAS 4</t>
  </si>
  <si>
    <t>TUGAS 5</t>
  </si>
  <si>
    <t>TUGAS 6</t>
  </si>
  <si>
    <t>TUGAS 7</t>
  </si>
  <si>
    <t>ASISTENSI</t>
  </si>
  <si>
    <t>NILAI PRAKTIKUM</t>
  </si>
  <si>
    <t>TOTAL</t>
  </si>
  <si>
    <t>NAMA</t>
  </si>
  <si>
    <t>NIM</t>
  </si>
  <si>
    <t>MODUL 1 &amp; 2</t>
  </si>
  <si>
    <t>MODUL 3 &amp; 4</t>
  </si>
  <si>
    <t>MODUL 5</t>
  </si>
  <si>
    <t>MODUL 6</t>
  </si>
  <si>
    <t>MODUL 7</t>
  </si>
  <si>
    <t>MODUL 9</t>
  </si>
  <si>
    <t>MODUL 10 &amp; 11</t>
  </si>
  <si>
    <t>Tam Clement Bryan Kurniawan</t>
  </si>
  <si>
    <t>04231085</t>
  </si>
  <si>
    <t>Ariyo Arianto</t>
  </si>
  <si>
    <t>04231013</t>
  </si>
  <si>
    <t>Nur Mira</t>
  </si>
  <si>
    <t>21231053</t>
  </si>
  <si>
    <t>Sifaa Ul Jannah</t>
  </si>
  <si>
    <t>21231061</t>
  </si>
  <si>
    <t>I Nyoman Wisnu Ferdian</t>
  </si>
  <si>
    <t>21231029</t>
  </si>
  <si>
    <t>Muhammad Adhiem Al Busyra</t>
  </si>
  <si>
    <t>12231049</t>
  </si>
  <si>
    <t>Kevin Arouna Lyrianta Ginting</t>
  </si>
  <si>
    <t>12231045</t>
  </si>
  <si>
    <t>Chairun Nisa</t>
  </si>
  <si>
    <t>12231017</t>
  </si>
  <si>
    <t>Farrel Tobyas Situmorang</t>
  </si>
  <si>
    <t>12231029</t>
  </si>
  <si>
    <t>Dwi Pratiwi</t>
  </si>
  <si>
    <t>04231025</t>
  </si>
  <si>
    <t>Einstivania Gabriela Mustika</t>
  </si>
  <si>
    <t>21231017</t>
  </si>
  <si>
    <t>Nasywa Pingkan Sonya</t>
  </si>
  <si>
    <t>12231061</t>
  </si>
  <si>
    <t>Anindia Aulia Oktavia</t>
  </si>
  <si>
    <t>12231009</t>
  </si>
  <si>
    <t>Revan Auzan Fachri</t>
  </si>
  <si>
    <t>21231057</t>
  </si>
  <si>
    <t>Muhammad Fajar</t>
  </si>
  <si>
    <t>21231045</t>
  </si>
  <si>
    <t>Gabriella Andira Matande</t>
  </si>
  <si>
    <t>21231025</t>
  </si>
  <si>
    <t>Abdul Kahfi</t>
  </si>
  <si>
    <t>04231001</t>
  </si>
  <si>
    <t>Muhamad Ihsan</t>
  </si>
  <si>
    <t>04231049</t>
  </si>
  <si>
    <t>Sehan Tri Mukhtiar</t>
  </si>
  <si>
    <t>12231077</t>
  </si>
  <si>
    <t>Francesco Danang Desputra</t>
  </si>
  <si>
    <t>12231033</t>
  </si>
  <si>
    <t>Dharma Yuwen Fauzan</t>
  </si>
  <si>
    <t>04231021</t>
  </si>
  <si>
    <t>Desi Tamaharani</t>
  </si>
  <si>
    <t>12231021</t>
  </si>
  <si>
    <t>Arya Satya Maharanu</t>
  </si>
  <si>
    <t>12231013</t>
  </si>
  <si>
    <t>Abid Haidar Rofi Nugroho</t>
  </si>
  <si>
    <t>12231001</t>
  </si>
  <si>
    <t>Rias Aurelia Syafira Hasan</t>
  </si>
  <si>
    <t>12231073</t>
  </si>
  <si>
    <t>Feby Glory Nasaretta Br Ginting</t>
  </si>
  <si>
    <t>21231021</t>
  </si>
  <si>
    <t>Sulthan Nadhif P N P Mansyur</t>
  </si>
  <si>
    <t>12231081</t>
  </si>
  <si>
    <t>Muhammad Haekal</t>
  </si>
  <si>
    <t>04231053</t>
  </si>
  <si>
    <t>Alwan Akmllarik</t>
  </si>
  <si>
    <t>04231009</t>
  </si>
  <si>
    <t>Nadhif AuliaAzzami</t>
  </si>
  <si>
    <t>12231057</t>
  </si>
  <si>
    <t>Nur Asyifa</t>
  </si>
  <si>
    <t>12231065</t>
  </si>
  <si>
    <t>Vandri Afli Navi Almas</t>
  </si>
  <si>
    <t>04231089</t>
  </si>
  <si>
    <t>David Jordan Kaki Mbou</t>
  </si>
  <si>
    <t>04231017</t>
  </si>
  <si>
    <t>Radja Jasmin Jamaluddin</t>
  </si>
  <si>
    <t>04231073</t>
  </si>
  <si>
    <t>Muhammad Fikri</t>
  </si>
  <si>
    <t>12231053</t>
  </si>
  <si>
    <t>Mochamad Surya Saputra</t>
  </si>
  <si>
    <t>21231041</t>
  </si>
  <si>
    <t>Tasya Nabila Putri</t>
  </si>
  <si>
    <t>12231085</t>
  </si>
  <si>
    <t>Hanin Rana Attaya</t>
  </si>
  <si>
    <t>12231037</t>
  </si>
  <si>
    <t>Muhammad Rizky Dimas Pratama</t>
  </si>
  <si>
    <t>04231061</t>
  </si>
  <si>
    <t>David Alvari Paelongan</t>
  </si>
  <si>
    <t>21231013</t>
  </si>
  <si>
    <t>Erlangga Dzaky Athaulah</t>
  </si>
  <si>
    <t>12231025</t>
  </si>
  <si>
    <t>Irvan Saputra</t>
  </si>
  <si>
    <t>04231041</t>
  </si>
  <si>
    <t>Zaki Fadillah</t>
  </si>
  <si>
    <t>04231093</t>
  </si>
  <si>
    <t>Aditya Bhismar Kanaya</t>
  </si>
  <si>
    <t>21231001</t>
  </si>
  <si>
    <t>Evan Dwiky Nugraha</t>
  </si>
  <si>
    <t>04231029</t>
  </si>
  <si>
    <t>Zahra Jasmine Anindya S</t>
  </si>
  <si>
    <t>21231069</t>
  </si>
  <si>
    <t>Muhammad Najwan</t>
  </si>
  <si>
    <t>04231057</t>
  </si>
  <si>
    <t>Ferry Kurniawan</t>
  </si>
  <si>
    <t>04231033</t>
  </si>
  <si>
    <t>Hafidz Syaifullah</t>
  </si>
  <si>
    <t>04231037</t>
  </si>
  <si>
    <t>Irfan Kairi</t>
  </si>
  <si>
    <t>12231041</t>
  </si>
  <si>
    <t>Ali Rizqi Nurpebrianto</t>
  </si>
  <si>
    <t>04231005</t>
  </si>
  <si>
    <t>Johannes Raja Guk Guk</t>
  </si>
  <si>
    <t>21231033</t>
  </si>
  <si>
    <t>Nur Hayati S</t>
  </si>
  <si>
    <t>04231069</t>
  </si>
  <si>
    <t>Loviana Anggriany Arianto Subandri</t>
  </si>
  <si>
    <t>21231037</t>
  </si>
  <si>
    <t>Keyshal Naufal Juliantila</t>
  </si>
  <si>
    <t>04231045</t>
  </si>
  <si>
    <t>Rendy Muslim Arifin</t>
  </si>
  <si>
    <t>04231077</t>
  </si>
  <si>
    <t>Suci Yosephin Br Tarigan</t>
  </si>
  <si>
    <t>21231065</t>
  </si>
  <si>
    <t>Alfian Brainaldi</t>
  </si>
  <si>
    <t>21231005</t>
  </si>
  <si>
    <t>Aldi Adji Purnomo</t>
  </si>
  <si>
    <t>12231005</t>
  </si>
  <si>
    <t>Musvita Musvita</t>
  </si>
  <si>
    <t>21231049</t>
  </si>
  <si>
    <t>Putu Sintia Upadewi</t>
  </si>
  <si>
    <t>12231069</t>
  </si>
  <si>
    <t>Mustain Yusuf</t>
  </si>
  <si>
    <t>04231065</t>
  </si>
  <si>
    <t>Asima Rohana Siahaan</t>
  </si>
  <si>
    <t>21231009</t>
  </si>
  <si>
    <t>Silluet Subhan Benjiro</t>
  </si>
  <si>
    <t>04231081</t>
  </si>
  <si>
    <t>HADIR</t>
  </si>
  <si>
    <t>POINT</t>
  </si>
  <si>
    <t>PERCENTAGE</t>
  </si>
  <si>
    <t>RAND</t>
  </si>
  <si>
    <t>desain ui</t>
  </si>
  <si>
    <t>codingg</t>
  </si>
  <si>
    <t>laporan</t>
  </si>
  <si>
    <t>desin ui</t>
  </si>
  <si>
    <t>ngodingg</t>
  </si>
  <si>
    <t>laporan ngoding data</t>
  </si>
  <si>
    <t>ngoding widget</t>
  </si>
  <si>
    <t>laporan data</t>
  </si>
  <si>
    <t>laporan ppt</t>
  </si>
  <si>
    <t>data</t>
  </si>
  <si>
    <t>data laporan</t>
  </si>
  <si>
    <t>tkinter</t>
  </si>
  <si>
    <t>ui</t>
  </si>
  <si>
    <t>afk</t>
  </si>
  <si>
    <t>ppt coding login</t>
  </si>
  <si>
    <t>coding ui</t>
  </si>
  <si>
    <t>data, proposal</t>
  </si>
  <si>
    <t>desain, laporan dikit</t>
  </si>
  <si>
    <t>RESIGN</t>
  </si>
  <si>
    <t>GATAU NGAPAIN</t>
  </si>
  <si>
    <t>ppt</t>
  </si>
  <si>
    <t xml:space="preserve">ngodingg </t>
  </si>
  <si>
    <t xml:space="preserve">laporan </t>
  </si>
  <si>
    <t>gui</t>
  </si>
  <si>
    <t>fungsi</t>
  </si>
  <si>
    <t>semuanya</t>
  </si>
  <si>
    <t>codng</t>
  </si>
  <si>
    <t>-</t>
  </si>
  <si>
    <t>proposal</t>
  </si>
  <si>
    <t>Total Penilaian</t>
  </si>
  <si>
    <t xml:space="preserve">KRITERIA PENILAIAN </t>
  </si>
  <si>
    <t>PERSENTASE NILAI</t>
  </si>
  <si>
    <t xml:space="preserve">KETERANGAN </t>
  </si>
  <si>
    <t>Kehadiran</t>
  </si>
  <si>
    <t>Keaktifan</t>
  </si>
  <si>
    <t>Keaktifan di kelas seperti bertanya, menjawab pertanyaan, dll</t>
  </si>
  <si>
    <t>Tugas Mingguan</t>
  </si>
  <si>
    <t>Asistensi</t>
  </si>
  <si>
    <t>Minimal 2x asistensi</t>
  </si>
  <si>
    <t xml:space="preserve">NILAI </t>
  </si>
  <si>
    <t>Dasar Teori</t>
  </si>
  <si>
    <t>10</t>
  </si>
  <si>
    <t>Orisinalitas</t>
  </si>
  <si>
    <t>Kesesuaian dengan materi</t>
  </si>
  <si>
    <t>SC,SS,Pembahasan</t>
  </si>
  <si>
    <t>50</t>
  </si>
  <si>
    <t>Kesesuaian penulisan code dengan materi dan juga mudah dipahami</t>
  </si>
  <si>
    <t>Penulisan pembahasan yang jelas, mudah dipahami, dan sesuai dengan source code</t>
  </si>
  <si>
    <t>Kesimpulan</t>
  </si>
  <si>
    <t>Kesesuaian kesimpulan dengan materi</t>
  </si>
  <si>
    <t>Saran</t>
  </si>
  <si>
    <t>Saran yang berkaitan dengan KBM saat praktikum alpro</t>
  </si>
  <si>
    <t xml:space="preserve">Kerapian Penulisan </t>
  </si>
  <si>
    <t>20</t>
  </si>
  <si>
    <t xml:space="preserve">TOTAL </t>
  </si>
  <si>
    <t>Asistensi Tugas Akhir</t>
  </si>
  <si>
    <t>Bagi yang tidak hadir, mohon dapat memberikan keterangan</t>
  </si>
  <si>
    <t>Progress Kelompok</t>
  </si>
  <si>
    <t>Progress keseluruhan laporan kelompok</t>
  </si>
  <si>
    <t>Progress Mandiri</t>
  </si>
  <si>
    <t>Progress mahasiswa yang bersangkutan</t>
  </si>
  <si>
    <t>Kerapian Laporan</t>
  </si>
  <si>
    <t>Analisis Program</t>
  </si>
  <si>
    <t xml:space="preserve">Analisis kompleksitas codingan </t>
  </si>
  <si>
    <t>First name</t>
  </si>
  <si>
    <t>Surname</t>
  </si>
  <si>
    <t>Assignment: Tugas Praktikum Modul 1 - 2 (Real)</t>
  </si>
  <si>
    <t>Assignment: Tugas Praktikum Modul 3 &amp; 4 (Real)</t>
  </si>
  <si>
    <t>Assignment: Tugas Praktikum Modul 5 (Real)</t>
  </si>
  <si>
    <t>Assignment: Tugas Praktikum Modul 6 (Real)</t>
  </si>
  <si>
    <t>Assignment: Tugas Praktikum Modul 7 (Real)</t>
  </si>
  <si>
    <t>Assignment: Tugas Praktikum Modul 9 (Real)</t>
  </si>
  <si>
    <t>Assignment: Tugas Praktikum Modul 10 &amp; 11 (Real)</t>
  </si>
  <si>
    <t>Ha</t>
  </si>
  <si>
    <t>Ab</t>
  </si>
  <si>
    <t>Taken sessions</t>
  </si>
  <si>
    <t>Points</t>
  </si>
  <si>
    <t>Percentage</t>
  </si>
  <si>
    <t>Muhammad</t>
  </si>
  <si>
    <t>Adhiem Al Busyra</t>
  </si>
  <si>
    <t>11/13</t>
  </si>
  <si>
    <t>Aldi</t>
  </si>
  <si>
    <t>Adji Purnomo</t>
  </si>
  <si>
    <t>9/13</t>
  </si>
  <si>
    <t>Vandri</t>
  </si>
  <si>
    <t>Afli Navi Almas</t>
  </si>
  <si>
    <t>10/13</t>
  </si>
  <si>
    <t>Alwan</t>
  </si>
  <si>
    <t>Akmllarik</t>
  </si>
  <si>
    <t>7/13</t>
  </si>
  <si>
    <t>David</t>
  </si>
  <si>
    <t>Alvari Paelongan</t>
  </si>
  <si>
    <t>Gabriella</t>
  </si>
  <si>
    <t>Andira Matande</t>
  </si>
  <si>
    <t>Loviana</t>
  </si>
  <si>
    <t>Anggriany Arianto Subandri</t>
  </si>
  <si>
    <t>Ariyo</t>
  </si>
  <si>
    <t>Arianto</t>
  </si>
  <si>
    <t>Kevin</t>
  </si>
  <si>
    <t>Arouna Lyrianta Ginting</t>
  </si>
  <si>
    <t>12/13</t>
  </si>
  <si>
    <t>Nur</t>
  </si>
  <si>
    <t>Asyifa</t>
  </si>
  <si>
    <t>2/13</t>
  </si>
  <si>
    <t>Anindia</t>
  </si>
  <si>
    <t>Aulia Oktavia</t>
  </si>
  <si>
    <t>Nadhif</t>
  </si>
  <si>
    <t>AuliaAzzami</t>
  </si>
  <si>
    <t>8/13</t>
  </si>
  <si>
    <t>Rias</t>
  </si>
  <si>
    <t>Aurelia Syafira Hasan</t>
  </si>
  <si>
    <t>Revan</t>
  </si>
  <si>
    <t>Auzan Fachri</t>
  </si>
  <si>
    <t>Aditya</t>
  </si>
  <si>
    <t>Bhismar Kanaya</t>
  </si>
  <si>
    <t>Alfian</t>
  </si>
  <si>
    <t>Brainaldi</t>
  </si>
  <si>
    <t>Tam</t>
  </si>
  <si>
    <t>Clement Bryan Kurniawan</t>
  </si>
  <si>
    <t>Francesco</t>
  </si>
  <si>
    <t>Danang Desputra</t>
  </si>
  <si>
    <t>Evan</t>
  </si>
  <si>
    <t>Dwiky Nugraha</t>
  </si>
  <si>
    <t>Erlangga</t>
  </si>
  <si>
    <t>Dzaky Athaulah</t>
  </si>
  <si>
    <t>Zaki</t>
  </si>
  <si>
    <t>Fadillah</t>
  </si>
  <si>
    <t>Fajar</t>
  </si>
  <si>
    <t>Fikri</t>
  </si>
  <si>
    <t>Einstivania</t>
  </si>
  <si>
    <t>Gabriela Mustika</t>
  </si>
  <si>
    <t>Feby</t>
  </si>
  <si>
    <t>Glory Nasaretta Br Ginting</t>
  </si>
  <si>
    <t>Haekal</t>
  </si>
  <si>
    <t>Abid</t>
  </si>
  <si>
    <t>Haidar Rofi Nugroho</t>
  </si>
  <si>
    <t>Hayati S</t>
  </si>
  <si>
    <t>Muhamad</t>
  </si>
  <si>
    <t>Ihsan</t>
  </si>
  <si>
    <t>Radja</t>
  </si>
  <si>
    <t>Jasmin Jamaluddin</t>
  </si>
  <si>
    <t>Zahra</t>
  </si>
  <si>
    <t>Jasmine Anindya S</t>
  </si>
  <si>
    <t>Jordan Kaki Mbou</t>
  </si>
  <si>
    <t>Abdul</t>
  </si>
  <si>
    <t>Kahfi</t>
  </si>
  <si>
    <t>Irfan</t>
  </si>
  <si>
    <t>Kairi</t>
  </si>
  <si>
    <t>Ferry</t>
  </si>
  <si>
    <t>Kurniawan</t>
  </si>
  <si>
    <t>Mira</t>
  </si>
  <si>
    <t>Rendy</t>
  </si>
  <si>
    <t>Muslim Arifin</t>
  </si>
  <si>
    <t>Musvita</t>
  </si>
  <si>
    <t>1/13</t>
  </si>
  <si>
    <t>Tasya</t>
  </si>
  <si>
    <t>Nabila Putri</t>
  </si>
  <si>
    <t>Sulthan</t>
  </si>
  <si>
    <t>Nadhif P N P Mansyur</t>
  </si>
  <si>
    <t>Najwan</t>
  </si>
  <si>
    <t>Keyshal</t>
  </si>
  <si>
    <t>Naufal Juliantila</t>
  </si>
  <si>
    <t>Chairun</t>
  </si>
  <si>
    <t>Nisa</t>
  </si>
  <si>
    <t>Nasywa</t>
  </si>
  <si>
    <t>Pingkan Sonya</t>
  </si>
  <si>
    <t>Dwi</t>
  </si>
  <si>
    <t>Pratiwi</t>
  </si>
  <si>
    <t>Johannes</t>
  </si>
  <si>
    <t>Raja Guk Guk</t>
  </si>
  <si>
    <t>Hanin</t>
  </si>
  <si>
    <t>Rana Attaya</t>
  </si>
  <si>
    <t>Rizky Dimas Pratama</t>
  </si>
  <si>
    <t>Ali</t>
  </si>
  <si>
    <t>Rizqi Nurpebrianto</t>
  </si>
  <si>
    <t>Asima</t>
  </si>
  <si>
    <t>Rohana Siahaan</t>
  </si>
  <si>
    <t>Irvan</t>
  </si>
  <si>
    <t>Saputra</t>
  </si>
  <si>
    <t>Arya</t>
  </si>
  <si>
    <t>Satya Maharanu</t>
  </si>
  <si>
    <t>Putu</t>
  </si>
  <si>
    <t>Sintia Upadewi</t>
  </si>
  <si>
    <t>Silluet</t>
  </si>
  <si>
    <t>Subhan Benjiro</t>
  </si>
  <si>
    <t>Mochamad</t>
  </si>
  <si>
    <t>Surya Saputra</t>
  </si>
  <si>
    <t>Hafidz</t>
  </si>
  <si>
    <t>Syaifullah</t>
  </si>
  <si>
    <t>Desi</t>
  </si>
  <si>
    <t>Tamaharani</t>
  </si>
  <si>
    <t>Farrel</t>
  </si>
  <si>
    <t>Tobyas Situmorang</t>
  </si>
  <si>
    <t>Sehan</t>
  </si>
  <si>
    <t>Tri Mukhtiar</t>
  </si>
  <si>
    <t>Sifaa</t>
  </si>
  <si>
    <t>Ul Jannah</t>
  </si>
  <si>
    <t>I Nyoman</t>
  </si>
  <si>
    <t>Wisnu Ferdian</t>
  </si>
  <si>
    <t>Suci</t>
  </si>
  <si>
    <t>Yosephin Br Tarigan</t>
  </si>
  <si>
    <t>Mustain</t>
  </si>
  <si>
    <t>Yusuf</t>
  </si>
  <si>
    <t>Dharma</t>
  </si>
  <si>
    <t>Yuwen Fauzan</t>
  </si>
  <si>
    <t>First nameSort by First name Ascending / SurnameSort by Surname Ascending</t>
  </si>
  <si>
    <t>Email addressSort by Email address Ascending</t>
  </si>
  <si>
    <t>Roles</t>
  </si>
  <si>
    <t>Groups</t>
  </si>
  <si>
    <t>Last access to courseSort by Last access to course Ascending</t>
  </si>
  <si>
    <t>12231049@student.itk.ac.id</t>
  </si>
  <si>
    <t>Student</t>
  </si>
  <si>
    <t>Kelas D</t>
  </si>
  <si>
    <t>14 hours 56 mins</t>
  </si>
  <si>
    <t>12231005@student.itk.ac.id</t>
  </si>
  <si>
    <t>12 hours 29 mins</t>
  </si>
  <si>
    <t>04231089@student.itk.ac.id</t>
  </si>
  <si>
    <t>2 days 16 hours</t>
  </si>
  <si>
    <t>04231009@student.itk.ac.id</t>
  </si>
  <si>
    <t>4 hours 3 mins</t>
  </si>
  <si>
    <t>21231013@student.itk.ac.id</t>
  </si>
  <si>
    <t>13 hours 3 mins</t>
  </si>
  <si>
    <t>21231025@student.itk.ac.id</t>
  </si>
  <si>
    <t>3 days 1 hour</t>
  </si>
  <si>
    <t>21231037@student.itk.ac.id</t>
  </si>
  <si>
    <t>2 days 4 hours</t>
  </si>
  <si>
    <t>04231013@student.itk.ac.id</t>
  </si>
  <si>
    <t>2 days 19 hours</t>
  </si>
  <si>
    <t>12231045@student.itk.ac.id</t>
  </si>
  <si>
    <t>1 day 14 hours</t>
  </si>
  <si>
    <t>12231065@student.itk.ac.id</t>
  </si>
  <si>
    <t>3 hours 44 mins</t>
  </si>
  <si>
    <t>12231009@student.itk.ac.id</t>
  </si>
  <si>
    <t>2 hours 3 mins</t>
  </si>
  <si>
    <t>12231057@student.itk.ac.id</t>
  </si>
  <si>
    <t>3 days 4 hours</t>
  </si>
  <si>
    <t>12231073@student.itk.ac.id</t>
  </si>
  <si>
    <t>1 day 1 hour</t>
  </si>
  <si>
    <t>21231057@student.itk.ac.id</t>
  </si>
  <si>
    <t>1 hour 30 mins</t>
  </si>
  <si>
    <t>21231001@student.itk.ac.id</t>
  </si>
  <si>
    <t>5 hours 53 mins</t>
  </si>
  <si>
    <t>21231005@student.itk.ac.id</t>
  </si>
  <si>
    <t>11 hours 33 mins</t>
  </si>
  <si>
    <t>04231085@student.itk.ac.id</t>
  </si>
  <si>
    <t>1 hour 7 mins</t>
  </si>
  <si>
    <t>12231033@student.itk.ac.id</t>
  </si>
  <si>
    <t>1 hour 24 mins</t>
  </si>
  <si>
    <t>04231029@student.itk.ac.id</t>
  </si>
  <si>
    <t>21 hours 56 mins</t>
  </si>
  <si>
    <t>12231025@student.itk.ac.id</t>
  </si>
  <si>
    <t>04231093@student.itk.ac.id</t>
  </si>
  <si>
    <t>4 hours 44 mins</t>
  </si>
  <si>
    <t>21231045@student.itk.ac.id</t>
  </si>
  <si>
    <t>16 hours 33 mins</t>
  </si>
  <si>
    <t>12231053@student.itk.ac.id</t>
  </si>
  <si>
    <t>14 hours 25 mins</t>
  </si>
  <si>
    <t>21231017@student.itk.ac.id</t>
  </si>
  <si>
    <t>4 hours 12 mins</t>
  </si>
  <si>
    <t>21231021@student.itk.ac.id</t>
  </si>
  <si>
    <t>1 hour 49 mins</t>
  </si>
  <si>
    <t>04231053@student.itk.ac.id</t>
  </si>
  <si>
    <t>19 hours 25 mins</t>
  </si>
  <si>
    <t>12231001@student.itk.ac.id</t>
  </si>
  <si>
    <t>04231069@student.itk.ac.id</t>
  </si>
  <si>
    <t>14 hours 22 mins</t>
  </si>
  <si>
    <t>04231049@student.itk.ac.id</t>
  </si>
  <si>
    <t>19 hours 13 mins</t>
  </si>
  <si>
    <t>04231073@student.itk.ac.id</t>
  </si>
  <si>
    <t>6 hours 23 mins</t>
  </si>
  <si>
    <t>21231069@student.itk.ac.id</t>
  </si>
  <si>
    <t>17 hours 53 mins</t>
  </si>
  <si>
    <t>04231017@student.itk.ac.id</t>
  </si>
  <si>
    <t>04231001@student.itk.ac.id</t>
  </si>
  <si>
    <t>22 hours 24 mins</t>
  </si>
  <si>
    <t>12231041@student.itk.ac.id</t>
  </si>
  <si>
    <t>15 hours 51 mins</t>
  </si>
  <si>
    <t>04231033@student.itk.ac.id</t>
  </si>
  <si>
    <t>2 hours 5 mins</t>
  </si>
  <si>
    <t>21231053@student.itk.ac.id</t>
  </si>
  <si>
    <t>2 days 23 hours</t>
  </si>
  <si>
    <t>04231077@student.itk.ac.id</t>
  </si>
  <si>
    <t>14 hours 18 mins</t>
  </si>
  <si>
    <t>21231049@student.itk.ac.id</t>
  </si>
  <si>
    <t>Never</t>
  </si>
  <si>
    <t>12231085@student.itk.ac.id</t>
  </si>
  <si>
    <t>2 days 2 hours</t>
  </si>
  <si>
    <t>12231081@student.itk.ac.id</t>
  </si>
  <si>
    <t>04231057@student.itk.ac.id</t>
  </si>
  <si>
    <t>04231045@student.itk.ac.id</t>
  </si>
  <si>
    <t>14 hours 23 mins</t>
  </si>
  <si>
    <t>12231017@student.itk.ac.id</t>
  </si>
  <si>
    <t>4 hours 42 mins</t>
  </si>
  <si>
    <t>12231061@student.itk.ac.id</t>
  </si>
  <si>
    <t>20 hours 4 mins</t>
  </si>
  <si>
    <t>04231025@student.itk.ac.id</t>
  </si>
  <si>
    <t>22 hours 19 mins</t>
  </si>
  <si>
    <t>21231033@student.itk.ac.id</t>
  </si>
  <si>
    <t>2 days 14 hours</t>
  </si>
  <si>
    <t>12231037@student.itk.ac.id</t>
  </si>
  <si>
    <t>20 hours 49 mins</t>
  </si>
  <si>
    <t>04231061@student.itk.ac.id</t>
  </si>
  <si>
    <t>17 hours 32 mins</t>
  </si>
  <si>
    <t>04231005@student.itk.ac.id</t>
  </si>
  <si>
    <t>12 hours 30 mins</t>
  </si>
  <si>
    <t>21231009@student.itk.ac.id</t>
  </si>
  <si>
    <t>1 hour 56 mins</t>
  </si>
  <si>
    <t>04231041@student.itk.ac.id</t>
  </si>
  <si>
    <t>2 mins 23 secs</t>
  </si>
  <si>
    <t>12231013@student.itk.ac.id</t>
  </si>
  <si>
    <t>12231069@student.itk.ac.id</t>
  </si>
  <si>
    <t>3 hours 52 mins</t>
  </si>
  <si>
    <t>04231081@student.itk.ac.id</t>
  </si>
  <si>
    <t>1 day 13 hours</t>
  </si>
  <si>
    <t>21231041@student.itk.ac.id</t>
  </si>
  <si>
    <t>14 hours 48 mins</t>
  </si>
  <si>
    <t>04231037@student.itk.ac.id</t>
  </si>
  <si>
    <t>15 hours 3 mins</t>
  </si>
  <si>
    <t>12231021@student.itk.ac.id</t>
  </si>
  <si>
    <t>12231029@student.itk.ac.id</t>
  </si>
  <si>
    <t>3 hours 57 mins</t>
  </si>
  <si>
    <t>12231077@student.itk.ac.id</t>
  </si>
  <si>
    <t>13 hours 45 mins</t>
  </si>
  <si>
    <t>21231061@student.itk.ac.id</t>
  </si>
  <si>
    <t>2 days</t>
  </si>
  <si>
    <t>21231029@student.itk.ac.id</t>
  </si>
  <si>
    <t>3 days 2 hours</t>
  </si>
  <si>
    <t>21231065@student.itk.ac.id</t>
  </si>
  <si>
    <t>13 hours 26 mins</t>
  </si>
  <si>
    <t>04231065@student.itk.ac.id</t>
  </si>
  <si>
    <t>1 hour 53 mins</t>
  </si>
  <si>
    <t>04231021@student.itk.ac.id</t>
  </si>
  <si>
    <t>5 days 21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</si>
</sst>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/>
    <font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8DB5F8"/>
        <bgColor rgb="FF8DB5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4285F4"/>
        <bgColor rgb="FF4285F4"/>
      </patternFill>
    </fill>
    <fill>
      <patternFill patternType="solid">
        <fgColor rgb="FFA2C4C9"/>
        <bgColor rgb="FFA2C4C9"/>
      </patternFill>
    </fill>
    <fill>
      <patternFill patternType="solid">
        <fgColor rgb="FFFBBC04"/>
        <bgColor rgb="FFFBBC0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EA9999"/>
        <bgColor rgb="FFEA9999"/>
      </patternFill>
    </fill>
  </fills>
  <borders count="14">
    <border/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  <border>
      <bottom style="thin">
        <color rgb="FF000000"/>
      </bottom>
    </border>
    <border>
      <right style="thin">
        <color rgb="FF000000"/>
      </righ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4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2" fontId="2" numFmtId="49" xfId="0" applyAlignment="1" applyBorder="1" applyFont="1" applyNumberFormat="1">
      <alignment horizontal="center" vertical="center"/>
    </xf>
    <xf borderId="0" fillId="0" fontId="5" numFmtId="0" xfId="0" applyFont="1"/>
    <xf borderId="0" fillId="0" fontId="6" numFmtId="2" xfId="0" applyFont="1" applyNumberFormat="1"/>
    <xf borderId="2" fillId="3" fontId="4" numFmtId="2" xfId="0" applyBorder="1" applyFill="1" applyFont="1" applyNumberFormat="1"/>
    <xf borderId="3" fillId="0" fontId="7" numFmtId="0" xfId="0" applyBorder="1" applyFont="1"/>
    <xf borderId="4" fillId="0" fontId="7" numFmtId="0" xfId="0" applyBorder="1" applyFont="1"/>
    <xf borderId="1" fillId="4" fontId="2" numFmtId="0" xfId="0" applyAlignment="1" applyBorder="1" applyFill="1" applyFont="1">
      <alignment horizontal="center" vertical="center"/>
    </xf>
    <xf borderId="2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2" fillId="5" fontId="2" numFmtId="0" xfId="0" applyAlignment="1" applyBorder="1" applyFont="1">
      <alignment horizontal="left" vertical="center"/>
    </xf>
    <xf borderId="2" fillId="5" fontId="2" numFmtId="49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2" fillId="6" fontId="2" numFmtId="0" xfId="0" applyAlignment="1" applyBorder="1" applyFont="1">
      <alignment horizontal="left" vertical="center"/>
    </xf>
    <xf borderId="2" fillId="6" fontId="2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readingOrder="0"/>
    </xf>
    <xf borderId="1" fillId="7" fontId="2" numFmtId="0" xfId="0" applyAlignment="1" applyBorder="1" applyFill="1" applyFont="1">
      <alignment horizontal="center" vertical="center"/>
    </xf>
    <xf borderId="2" fillId="7" fontId="2" numFmtId="0" xfId="0" applyAlignment="1" applyBorder="1" applyFont="1">
      <alignment horizontal="left" vertical="center"/>
    </xf>
    <xf borderId="2" fillId="7" fontId="2" numFmtId="49" xfId="0" applyAlignment="1" applyBorder="1" applyFont="1" applyNumberForma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2" fillId="8" fontId="2" numFmtId="0" xfId="0" applyAlignment="1" applyBorder="1" applyFont="1">
      <alignment horizontal="left" vertical="center"/>
    </xf>
    <xf borderId="2" fillId="8" fontId="2" numFmtId="49" xfId="0" applyAlignment="1" applyBorder="1" applyFont="1" applyNumberForma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2" fillId="9" fontId="2" numFmtId="0" xfId="0" applyAlignment="1" applyBorder="1" applyFont="1">
      <alignment horizontal="left" vertical="center"/>
    </xf>
    <xf borderId="2" fillId="9" fontId="2" numFmtId="49" xfId="0" applyAlignment="1" applyBorder="1" applyFont="1" applyNumberFormat="1">
      <alignment horizontal="center" vertical="center"/>
    </xf>
    <xf borderId="1" fillId="10" fontId="2" numFmtId="0" xfId="0" applyAlignment="1" applyBorder="1" applyFill="1" applyFont="1">
      <alignment horizontal="center" vertical="center"/>
    </xf>
    <xf borderId="2" fillId="10" fontId="2" numFmtId="0" xfId="0" applyAlignment="1" applyBorder="1" applyFont="1">
      <alignment horizontal="left" vertical="center"/>
    </xf>
    <xf borderId="2" fillId="10" fontId="2" numFmtId="49" xfId="0" applyAlignment="1" applyBorder="1" applyFont="1" applyNumberFormat="1">
      <alignment horizontal="center" vertical="center"/>
    </xf>
    <xf borderId="1" fillId="11" fontId="2" numFmtId="0" xfId="0" applyAlignment="1" applyBorder="1" applyFill="1" applyFont="1">
      <alignment horizontal="center" vertical="center"/>
    </xf>
    <xf borderId="2" fillId="11" fontId="2" numFmtId="0" xfId="0" applyAlignment="1" applyBorder="1" applyFont="1">
      <alignment horizontal="left" vertical="center"/>
    </xf>
    <xf borderId="2" fillId="11" fontId="2" numFmtId="49" xfId="0" applyAlignment="1" applyBorder="1" applyFont="1" applyNumberFormat="1">
      <alignment horizontal="center" vertical="center"/>
    </xf>
    <xf borderId="1" fillId="12" fontId="2" numFmtId="0" xfId="0" applyAlignment="1" applyBorder="1" applyFill="1" applyFont="1">
      <alignment horizontal="center" vertical="center"/>
    </xf>
    <xf borderId="2" fillId="12" fontId="2" numFmtId="0" xfId="0" applyAlignment="1" applyBorder="1" applyFont="1">
      <alignment horizontal="left" vertical="center"/>
    </xf>
    <xf borderId="2" fillId="12" fontId="2" numFmtId="49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vertical="center"/>
    </xf>
    <xf borderId="2" fillId="7" fontId="2" numFmtId="0" xfId="0" applyAlignment="1" applyBorder="1" applyFont="1">
      <alignment horizontal="center" vertical="center"/>
    </xf>
    <xf borderId="2" fillId="8" fontId="2" numFmtId="0" xfId="0" applyAlignment="1" applyBorder="1" applyFont="1">
      <alignment horizontal="center" vertical="center"/>
    </xf>
    <xf borderId="2" fillId="9" fontId="2" numFmtId="0" xfId="0" applyAlignment="1" applyBorder="1" applyFont="1">
      <alignment horizontal="center" vertical="center"/>
    </xf>
    <xf borderId="2" fillId="10" fontId="2" numFmtId="0" xfId="0" applyAlignment="1" applyBorder="1" applyFont="1">
      <alignment horizontal="center" vertical="center"/>
    </xf>
    <xf borderId="2" fillId="11" fontId="2" numFmtId="0" xfId="0" applyAlignment="1" applyBorder="1" applyFont="1">
      <alignment horizontal="center" vertical="center"/>
    </xf>
    <xf borderId="2" fillId="1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13" fontId="8" numFmtId="0" xfId="0" applyAlignment="1" applyBorder="1" applyFill="1" applyFont="1">
      <alignment horizontal="center"/>
    </xf>
    <xf borderId="8" fillId="0" fontId="7" numFmtId="0" xfId="0" applyBorder="1" applyFont="1"/>
    <xf borderId="9" fillId="0" fontId="7" numFmtId="0" xfId="0" applyBorder="1" applyFont="1"/>
    <xf borderId="10" fillId="14" fontId="8" numFmtId="0" xfId="0" applyAlignment="1" applyBorder="1" applyFill="1" applyFont="1">
      <alignment horizontal="center"/>
    </xf>
    <xf borderId="7" fillId="14" fontId="8" numFmtId="0" xfId="0" applyAlignment="1" applyBorder="1" applyFont="1">
      <alignment horizontal="center"/>
    </xf>
    <xf borderId="10" fillId="7" fontId="8" numFmtId="0" xfId="0" applyAlignment="1" applyBorder="1" applyFont="1">
      <alignment horizontal="center"/>
    </xf>
    <xf borderId="10" fillId="7" fontId="8" numFmtId="0" xfId="0" applyBorder="1" applyFont="1"/>
    <xf borderId="7" fillId="7" fontId="8" numFmtId="9" xfId="0" applyAlignment="1" applyBorder="1" applyFont="1" applyNumberFormat="1">
      <alignment horizontal="center"/>
    </xf>
    <xf borderId="7" fillId="15" fontId="8" numFmtId="0" xfId="0" applyAlignment="1" applyBorder="1" applyFill="1" applyFont="1">
      <alignment horizontal="center"/>
    </xf>
    <xf borderId="10" fillId="16" fontId="8" numFmtId="0" xfId="0" applyAlignment="1" applyBorder="1" applyFill="1" applyFont="1">
      <alignment horizontal="center"/>
    </xf>
    <xf borderId="11" fillId="9" fontId="8" numFmtId="0" xfId="0" applyAlignment="1" applyBorder="1" applyFont="1">
      <alignment horizontal="center"/>
    </xf>
    <xf borderId="11" fillId="9" fontId="8" numFmtId="0" xfId="0" applyBorder="1" applyFont="1"/>
    <xf borderId="11" fillId="9" fontId="8" numFmtId="49" xfId="0" applyAlignment="1" applyBorder="1" applyFont="1" applyNumberFormat="1">
      <alignment horizontal="center"/>
    </xf>
    <xf borderId="10" fillId="9" fontId="8" numFmtId="9" xfId="0" applyAlignment="1" applyBorder="1" applyFont="1" applyNumberFormat="1">
      <alignment horizontal="center"/>
    </xf>
    <xf borderId="10" fillId="9" fontId="8" numFmtId="0" xfId="0" applyBorder="1" applyFont="1"/>
    <xf borderId="12" fillId="0" fontId="7" numFmtId="0" xfId="0" applyBorder="1" applyFont="1"/>
    <xf borderId="11" fillId="9" fontId="8" numFmtId="0" xfId="0" applyAlignment="1" applyBorder="1" applyFont="1">
      <alignment shrinkToFit="0" wrapText="1"/>
    </xf>
    <xf borderId="10" fillId="9" fontId="8" numFmtId="0" xfId="0" applyAlignment="1" applyBorder="1" applyFont="1">
      <alignment horizontal="center"/>
    </xf>
    <xf borderId="10" fillId="9" fontId="8" numFmtId="49" xfId="0" applyAlignment="1" applyBorder="1" applyFont="1" applyNumberFormat="1">
      <alignment horizontal="center"/>
    </xf>
    <xf borderId="13" fillId="17" fontId="2" numFmtId="0" xfId="0" applyBorder="1" applyFill="1" applyFont="1"/>
    <xf borderId="2" fillId="17" fontId="2" numFmtId="0" xfId="0" applyBorder="1" applyFont="1"/>
    <xf borderId="7" fillId="18" fontId="8" numFmtId="0" xfId="0" applyAlignment="1" applyBorder="1" applyFill="1" applyFont="1">
      <alignment horizontal="center"/>
    </xf>
    <xf borderId="10" fillId="19" fontId="8" numFmtId="0" xfId="0" applyAlignment="1" applyBorder="1" applyFill="1" applyFont="1">
      <alignment horizontal="center"/>
    </xf>
    <xf borderId="10" fillId="11" fontId="8" numFmtId="0" xfId="0" applyAlignment="1" applyBorder="1" applyFont="1">
      <alignment horizontal="center"/>
    </xf>
    <xf borderId="10" fillId="11" fontId="8" numFmtId="0" xfId="0" applyBorder="1" applyFont="1"/>
    <xf borderId="10" fillId="11" fontId="8" numFmtId="0" xfId="0" applyAlignment="1" applyBorder="1" applyFont="1">
      <alignment horizontal="right"/>
    </xf>
    <xf borderId="10" fillId="11" fontId="8" numFmtId="9" xfId="0" applyAlignment="1" applyBorder="1" applyFont="1" applyNumberFormat="1">
      <alignment horizontal="right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63"/>
    <col customWidth="1" min="3" max="6" width="12.63"/>
    <col customWidth="1" min="10" max="11" width="14.75"/>
    <col customWidth="1" min="13" max="13" width="16.88"/>
    <col customWidth="1" min="15" max="15" width="12.63"/>
  </cols>
  <sheetData>
    <row r="1" ht="15.75" customHeight="1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/>
      <c r="L1" s="3" t="s">
        <v>9</v>
      </c>
      <c r="M1" s="3" t="s">
        <v>10</v>
      </c>
      <c r="O1" s="4" t="s">
        <v>11</v>
      </c>
    </row>
    <row r="2" ht="15.75" customHeight="1">
      <c r="B2" s="2" t="s">
        <v>12</v>
      </c>
      <c r="C2" s="2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/>
    </row>
    <row r="3" ht="15.75" customHeight="1">
      <c r="A3" s="7">
        <v>1.0</v>
      </c>
      <c r="B3" s="8" t="s">
        <v>21</v>
      </c>
      <c r="C3" s="9" t="s">
        <v>22</v>
      </c>
      <c r="D3" s="10">
        <f>VLOOKUP(C3,SCORE_RAW!$C:$J,2,0)</f>
        <v>83</v>
      </c>
      <c r="E3" s="10">
        <f>VLOOKUP(C3,SCORE_RAW!$C:$J,3,0)</f>
        <v>91</v>
      </c>
      <c r="F3" s="10">
        <f>VLOOKUP(C3,SCORE_RAW!$C:$J,4,0)</f>
        <v>98</v>
      </c>
      <c r="G3" s="10">
        <f>VLOOKUP(C3,SCORE_RAW!$C:$J,5,0)</f>
        <v>78</v>
      </c>
      <c r="H3" s="10">
        <f>VLOOKUP(C3,SCORE_RAW!$C:$J,6,0)</f>
        <v>55</v>
      </c>
      <c r="I3" s="10">
        <f>VLOOKUP(C3,SCORE_RAW!$C:$J,7,0)</f>
        <v>55</v>
      </c>
      <c r="J3" s="10">
        <f>VLOOKUP(C3,SCORE_RAW!$C:$J,8,0)</f>
        <v>0</v>
      </c>
      <c r="L3" s="10">
        <v>80.0</v>
      </c>
      <c r="M3" s="11">
        <f t="shared" ref="M3:M66" si="1">(AVERAGE(D3:J3))</f>
        <v>65.71428571</v>
      </c>
      <c r="O3" s="12">
        <f t="shared" ref="O3:O66" si="2">(80%*M3)+(20%*L3)</f>
        <v>68.57142857</v>
      </c>
    </row>
    <row r="4" ht="15.75" customHeight="1">
      <c r="A4" s="13"/>
      <c r="B4" s="8" t="s">
        <v>23</v>
      </c>
      <c r="C4" s="9" t="s">
        <v>24</v>
      </c>
      <c r="D4" s="10">
        <f>VLOOKUP(C4,SCORE_RAW!$C:$J,2,0)</f>
        <v>66</v>
      </c>
      <c r="E4" s="10">
        <f>VLOOKUP(C4,SCORE_RAW!$C:$J,3,0)</f>
        <v>89</v>
      </c>
      <c r="F4" s="10">
        <f>VLOOKUP(C4,SCORE_RAW!$C:$J,4,0)</f>
        <v>92</v>
      </c>
      <c r="G4" s="10">
        <f>VLOOKUP(C4,SCORE_RAW!$C:$J,5,0)</f>
        <v>86</v>
      </c>
      <c r="H4" s="10">
        <f>VLOOKUP(C4,SCORE_RAW!$C:$J,6,0)</f>
        <v>79</v>
      </c>
      <c r="I4" s="10">
        <f>VLOOKUP(C4,SCORE_RAW!$C:$J,7,0)</f>
        <v>74</v>
      </c>
      <c r="J4" s="10">
        <f>VLOOKUP(C4,SCORE_RAW!$C:$J,8,0)</f>
        <v>80</v>
      </c>
      <c r="L4" s="10">
        <v>90.0</v>
      </c>
      <c r="M4" s="11">
        <f t="shared" si="1"/>
        <v>80.85714286</v>
      </c>
      <c r="O4" s="12">
        <f t="shared" si="2"/>
        <v>82.68571429</v>
      </c>
    </row>
    <row r="5" ht="15.75" customHeight="1">
      <c r="A5" s="13"/>
      <c r="B5" s="8" t="s">
        <v>25</v>
      </c>
      <c r="C5" s="9" t="s">
        <v>26</v>
      </c>
      <c r="D5" s="10">
        <f>VLOOKUP(C5,SCORE_RAW!$C:$J,2,0)</f>
        <v>63</v>
      </c>
      <c r="E5" s="10">
        <f>VLOOKUP(C5,SCORE_RAW!$C:$J,3,0)</f>
        <v>75</v>
      </c>
      <c r="F5" s="10">
        <f>VLOOKUP(C5,SCORE_RAW!$C:$J,4,0)</f>
        <v>51</v>
      </c>
      <c r="G5" s="10">
        <f>VLOOKUP(C5,SCORE_RAW!$C:$J,5,0)</f>
        <v>60</v>
      </c>
      <c r="H5" s="10">
        <f>VLOOKUP(C5,SCORE_RAW!$C:$J,6,0)</f>
        <v>30</v>
      </c>
      <c r="I5" s="10">
        <f>VLOOKUP(C5,SCORE_RAW!$C:$J,7,0)</f>
        <v>55</v>
      </c>
      <c r="J5" s="10">
        <f>VLOOKUP(C5,SCORE_RAW!$C:$J,8,0)</f>
        <v>55</v>
      </c>
      <c r="L5" s="10">
        <v>80.0</v>
      </c>
      <c r="M5" s="11">
        <f t="shared" si="1"/>
        <v>55.57142857</v>
      </c>
      <c r="O5" s="12">
        <f t="shared" si="2"/>
        <v>60.45714286</v>
      </c>
    </row>
    <row r="6" ht="15.75" customHeight="1">
      <c r="A6" s="13"/>
      <c r="B6" s="8" t="s">
        <v>27</v>
      </c>
      <c r="C6" s="9" t="s">
        <v>28</v>
      </c>
      <c r="D6" s="10">
        <f>VLOOKUP(C6,SCORE_RAW!$C:$J,2,0)</f>
        <v>80</v>
      </c>
      <c r="E6" s="10">
        <f>VLOOKUP(C6,SCORE_RAW!$C:$J,3,0)</f>
        <v>90</v>
      </c>
      <c r="F6" s="10">
        <f>VLOOKUP(C6,SCORE_RAW!$C:$J,4,0)</f>
        <v>75</v>
      </c>
      <c r="G6" s="10">
        <f>VLOOKUP(C6,SCORE_RAW!$C:$J,5,0)</f>
        <v>88</v>
      </c>
      <c r="H6" s="10">
        <f>VLOOKUP(C6,SCORE_RAW!$C:$J,6,0)</f>
        <v>35</v>
      </c>
      <c r="I6" s="10">
        <f>VLOOKUP(C6,SCORE_RAW!$C:$J,7,0)</f>
        <v>59</v>
      </c>
      <c r="J6" s="10">
        <f>VLOOKUP(C6,SCORE_RAW!$C:$J,8,0)</f>
        <v>55</v>
      </c>
      <c r="L6" s="10">
        <v>80.0</v>
      </c>
      <c r="M6" s="11">
        <f t="shared" si="1"/>
        <v>68.85714286</v>
      </c>
      <c r="O6" s="12">
        <f t="shared" si="2"/>
        <v>71.08571429</v>
      </c>
    </row>
    <row r="7" ht="15.75" customHeight="1">
      <c r="A7" s="13"/>
      <c r="B7" s="8" t="s">
        <v>29</v>
      </c>
      <c r="C7" s="9" t="s">
        <v>30</v>
      </c>
      <c r="D7" s="10">
        <f>VLOOKUP(C7,SCORE_RAW!$C:$J,2,0)</f>
        <v>79</v>
      </c>
      <c r="E7" s="10">
        <f>VLOOKUP(C7,SCORE_RAW!$C:$J,3,0)</f>
        <v>87</v>
      </c>
      <c r="F7" s="10">
        <f>VLOOKUP(C7,SCORE_RAW!$C:$J,4,0)</f>
        <v>60</v>
      </c>
      <c r="G7" s="10">
        <f>VLOOKUP(C7,SCORE_RAW!$C:$J,5,0)</f>
        <v>60</v>
      </c>
      <c r="H7" s="10">
        <f>VLOOKUP(C7,SCORE_RAW!$C:$J,6,0)</f>
        <v>50</v>
      </c>
      <c r="I7" s="10">
        <f>VLOOKUP(C7,SCORE_RAW!$C:$J,7,0)</f>
        <v>55</v>
      </c>
      <c r="J7" s="10">
        <f>VLOOKUP(C7,SCORE_RAW!$C:$J,8,0)</f>
        <v>55</v>
      </c>
      <c r="L7" s="10">
        <v>80.0</v>
      </c>
      <c r="M7" s="11">
        <f t="shared" si="1"/>
        <v>63.71428571</v>
      </c>
      <c r="O7" s="12">
        <f t="shared" si="2"/>
        <v>66.97142857</v>
      </c>
    </row>
    <row r="8" ht="15.75" customHeight="1">
      <c r="A8" s="14"/>
      <c r="B8" s="8" t="s">
        <v>31</v>
      </c>
      <c r="C8" s="9" t="s">
        <v>32</v>
      </c>
      <c r="D8" s="10">
        <f>VLOOKUP(C8,SCORE_RAW!$C:$J,2,0)</f>
        <v>77</v>
      </c>
      <c r="E8" s="10">
        <f>VLOOKUP(C8,SCORE_RAW!$C:$J,3,0)</f>
        <v>87</v>
      </c>
      <c r="F8" s="10">
        <f>VLOOKUP(C8,SCORE_RAW!$C:$J,4,0)</f>
        <v>90</v>
      </c>
      <c r="G8" s="10">
        <f>VLOOKUP(C8,SCORE_RAW!$C:$J,5,0)</f>
        <v>94</v>
      </c>
      <c r="H8" s="10">
        <f>VLOOKUP(C8,SCORE_RAW!$C:$J,6,0)</f>
        <v>91</v>
      </c>
      <c r="I8" s="10">
        <f>VLOOKUP(C8,SCORE_RAW!$C:$J,7,0)</f>
        <v>86</v>
      </c>
      <c r="J8" s="10">
        <f>VLOOKUP(C8,SCORE_RAW!$C:$J,8,0)</f>
        <v>55</v>
      </c>
      <c r="L8" s="10">
        <v>90.0</v>
      </c>
      <c r="M8" s="11">
        <f t="shared" si="1"/>
        <v>82.85714286</v>
      </c>
      <c r="O8" s="12">
        <f t="shared" si="2"/>
        <v>84.28571429</v>
      </c>
    </row>
    <row r="9" ht="15.75" customHeight="1">
      <c r="A9" s="15">
        <v>2.0</v>
      </c>
      <c r="B9" s="16" t="s">
        <v>33</v>
      </c>
      <c r="C9" s="17" t="s">
        <v>34</v>
      </c>
      <c r="D9" s="10">
        <f>VLOOKUP(C9,SCORE_RAW!$C:$J,2,0)</f>
        <v>85</v>
      </c>
      <c r="E9" s="10">
        <f>VLOOKUP(C9,SCORE_RAW!$C:$J,3,0)</f>
        <v>78</v>
      </c>
      <c r="F9" s="10">
        <f>VLOOKUP(C9,SCORE_RAW!$C:$J,4,0)</f>
        <v>94</v>
      </c>
      <c r="G9" s="10">
        <f>VLOOKUP(C9,SCORE_RAW!$C:$J,5,0)</f>
        <v>60</v>
      </c>
      <c r="H9" s="10">
        <f>VLOOKUP(C9,SCORE_RAW!$C:$J,6,0)</f>
        <v>81</v>
      </c>
      <c r="I9" s="10">
        <f>VLOOKUP(C9,SCORE_RAW!$C:$J,7,0)</f>
        <v>74</v>
      </c>
      <c r="J9" s="10">
        <f>VLOOKUP(C9,SCORE_RAW!$C:$J,8,0)</f>
        <v>80</v>
      </c>
      <c r="L9" s="10">
        <v>90.0</v>
      </c>
      <c r="M9" s="11">
        <f t="shared" si="1"/>
        <v>78.85714286</v>
      </c>
      <c r="O9" s="12">
        <f t="shared" si="2"/>
        <v>81.08571429</v>
      </c>
    </row>
    <row r="10" ht="15.75" customHeight="1">
      <c r="A10" s="13"/>
      <c r="B10" s="16" t="s">
        <v>35</v>
      </c>
      <c r="C10" s="17" t="s">
        <v>36</v>
      </c>
      <c r="D10" s="10">
        <f>VLOOKUP(C10,SCORE_RAW!$C:$J,2,0)</f>
        <v>92</v>
      </c>
      <c r="E10" s="10">
        <f>VLOOKUP(C10,SCORE_RAW!$C:$J,3,0)</f>
        <v>87</v>
      </c>
      <c r="F10" s="10">
        <f>VLOOKUP(C10,SCORE_RAW!$C:$J,4,0)</f>
        <v>88</v>
      </c>
      <c r="G10" s="10">
        <f>VLOOKUP(C10,SCORE_RAW!$C:$J,5,0)</f>
        <v>94</v>
      </c>
      <c r="H10" s="10">
        <f>VLOOKUP(C10,SCORE_RAW!$C:$J,6,0)</f>
        <v>89</v>
      </c>
      <c r="I10" s="10">
        <f>VLOOKUP(C10,SCORE_RAW!$C:$J,7,0)</f>
        <v>87</v>
      </c>
      <c r="J10" s="10">
        <f>VLOOKUP(C10,SCORE_RAW!$C:$J,8,0)</f>
        <v>55</v>
      </c>
      <c r="L10" s="10">
        <v>90.0</v>
      </c>
      <c r="M10" s="11">
        <f t="shared" si="1"/>
        <v>84.57142857</v>
      </c>
      <c r="O10" s="12">
        <f t="shared" si="2"/>
        <v>85.65714286</v>
      </c>
    </row>
    <row r="11" ht="15.75" customHeight="1">
      <c r="A11" s="13"/>
      <c r="B11" s="16" t="s">
        <v>37</v>
      </c>
      <c r="C11" s="17" t="s">
        <v>38</v>
      </c>
      <c r="D11" s="10">
        <f>VLOOKUP(C11,SCORE_RAW!$C:$J,2,0)</f>
        <v>84</v>
      </c>
      <c r="E11" s="10">
        <f>VLOOKUP(C11,SCORE_RAW!$C:$J,3,0)</f>
        <v>83</v>
      </c>
      <c r="F11" s="10">
        <f>VLOOKUP(C11,SCORE_RAW!$C:$J,4,0)</f>
        <v>82</v>
      </c>
      <c r="G11" s="10">
        <f>VLOOKUP(C11,SCORE_RAW!$C:$J,5,0)</f>
        <v>82</v>
      </c>
      <c r="H11" s="10">
        <f>VLOOKUP(C11,SCORE_RAW!$C:$J,6,0)</f>
        <v>90</v>
      </c>
      <c r="I11" s="10">
        <f>VLOOKUP(C11,SCORE_RAW!$C:$J,7,0)</f>
        <v>83</v>
      </c>
      <c r="J11" s="10">
        <f>VLOOKUP(C11,SCORE_RAW!$C:$J,8,0)</f>
        <v>88</v>
      </c>
      <c r="L11" s="10">
        <v>80.0</v>
      </c>
      <c r="M11" s="11">
        <f t="shared" si="1"/>
        <v>84.57142857</v>
      </c>
      <c r="O11" s="12">
        <f t="shared" si="2"/>
        <v>83.65714286</v>
      </c>
    </row>
    <row r="12" ht="15.75" customHeight="1">
      <c r="A12" s="13"/>
      <c r="B12" s="16" t="s">
        <v>39</v>
      </c>
      <c r="C12" s="17" t="s">
        <v>40</v>
      </c>
      <c r="D12" s="10">
        <f>VLOOKUP(C12,SCORE_RAW!$C:$J,2,0)</f>
        <v>80</v>
      </c>
      <c r="E12" s="10">
        <f>VLOOKUP(C12,SCORE_RAW!$C:$J,3,0)</f>
        <v>90</v>
      </c>
      <c r="F12" s="10">
        <f>VLOOKUP(C12,SCORE_RAW!$C:$J,4,0)</f>
        <v>98</v>
      </c>
      <c r="G12" s="10">
        <f>VLOOKUP(C12,SCORE_RAW!$C:$J,5,0)</f>
        <v>96</v>
      </c>
      <c r="H12" s="10">
        <f>VLOOKUP(C12,SCORE_RAW!$C:$J,6,0)</f>
        <v>80</v>
      </c>
      <c r="I12" s="10">
        <f>VLOOKUP(C12,SCORE_RAW!$C:$J,7,0)</f>
        <v>65</v>
      </c>
      <c r="J12" s="10">
        <f>VLOOKUP(C12,SCORE_RAW!$C:$J,8,0)</f>
        <v>80</v>
      </c>
      <c r="L12" s="10">
        <v>75.0</v>
      </c>
      <c r="M12" s="11">
        <f t="shared" si="1"/>
        <v>84.14285714</v>
      </c>
      <c r="O12" s="12">
        <f t="shared" si="2"/>
        <v>82.31428571</v>
      </c>
    </row>
    <row r="13" ht="15.75" customHeight="1">
      <c r="A13" s="13"/>
      <c r="B13" s="16" t="s">
        <v>41</v>
      </c>
      <c r="C13" s="17" t="s">
        <v>42</v>
      </c>
      <c r="D13" s="10">
        <f>VLOOKUP(C13,SCORE_RAW!$C:$J,2,0)</f>
        <v>76</v>
      </c>
      <c r="E13" s="10">
        <f>VLOOKUP(C13,SCORE_RAW!$C:$J,3,0)</f>
        <v>82</v>
      </c>
      <c r="F13" s="10">
        <f>VLOOKUP(C13,SCORE_RAW!$C:$J,4,0)</f>
        <v>96</v>
      </c>
      <c r="G13" s="10">
        <f>VLOOKUP(C13,SCORE_RAW!$C:$J,5,0)</f>
        <v>84</v>
      </c>
      <c r="H13" s="10">
        <f>VLOOKUP(C13,SCORE_RAW!$C:$J,6,0)</f>
        <v>85</v>
      </c>
      <c r="I13" s="10">
        <f>VLOOKUP(C13,SCORE_RAW!$C:$J,7,0)</f>
        <v>79</v>
      </c>
      <c r="J13" s="10">
        <f>VLOOKUP(C13,SCORE_RAW!$C:$J,8,0)</f>
        <v>55</v>
      </c>
      <c r="L13" s="10">
        <v>75.0</v>
      </c>
      <c r="M13" s="11">
        <f t="shared" si="1"/>
        <v>79.57142857</v>
      </c>
      <c r="O13" s="12">
        <f t="shared" si="2"/>
        <v>78.65714286</v>
      </c>
    </row>
    <row r="14" ht="15.75" customHeight="1">
      <c r="A14" s="14"/>
      <c r="B14" s="16" t="s">
        <v>43</v>
      </c>
      <c r="C14" s="17" t="s">
        <v>44</v>
      </c>
      <c r="D14" s="10">
        <f>VLOOKUP(C14,SCORE_RAW!$C:$J,2,0)</f>
        <v>94</v>
      </c>
      <c r="E14" s="10">
        <f>VLOOKUP(C14,SCORE_RAW!$C:$J,3,0)</f>
        <v>90</v>
      </c>
      <c r="F14" s="10">
        <f>VLOOKUP(C14,SCORE_RAW!$C:$J,4,0)</f>
        <v>94</v>
      </c>
      <c r="G14" s="10">
        <f>VLOOKUP(C14,SCORE_RAW!$C:$J,5,0)</f>
        <v>70</v>
      </c>
      <c r="H14" s="10">
        <f>VLOOKUP(C14,SCORE_RAW!$C:$J,6,0)</f>
        <v>89</v>
      </c>
      <c r="I14" s="10">
        <f>VLOOKUP(C14,SCORE_RAW!$C:$J,7,0)</f>
        <v>84</v>
      </c>
      <c r="J14" s="10">
        <f>VLOOKUP(C14,SCORE_RAW!$C:$J,8,0)</f>
        <v>55</v>
      </c>
      <c r="L14" s="10">
        <v>80.0</v>
      </c>
      <c r="M14" s="11">
        <f t="shared" si="1"/>
        <v>82.28571429</v>
      </c>
      <c r="O14" s="12">
        <f t="shared" si="2"/>
        <v>81.82857143</v>
      </c>
    </row>
    <row r="15" ht="15.75" customHeight="1">
      <c r="A15" s="18">
        <v>3.0</v>
      </c>
      <c r="B15" s="19" t="s">
        <v>45</v>
      </c>
      <c r="C15" s="20" t="s">
        <v>46</v>
      </c>
      <c r="D15" s="10">
        <f>VLOOKUP(C15,SCORE_RAW!$C:$J,2,0)</f>
        <v>89</v>
      </c>
      <c r="E15" s="10">
        <f>VLOOKUP(C15,SCORE_RAW!$C:$J,3,0)</f>
        <v>87</v>
      </c>
      <c r="F15" s="10">
        <f>VLOOKUP(C15,SCORE_RAW!$C:$J,4,0)</f>
        <v>90</v>
      </c>
      <c r="G15" s="10">
        <f>VLOOKUP(C15,SCORE_RAW!$C:$J,5,0)</f>
        <v>98</v>
      </c>
      <c r="H15" s="10">
        <f>VLOOKUP(C15,SCORE_RAW!$C:$J,6,0)</f>
        <v>90</v>
      </c>
      <c r="I15" s="10">
        <f>VLOOKUP(C15,SCORE_RAW!$C:$J,7,0)</f>
        <v>78</v>
      </c>
      <c r="J15" s="10">
        <f>VLOOKUP(C15,SCORE_RAW!$C:$J,8,0)</f>
        <v>88</v>
      </c>
      <c r="L15" s="10">
        <v>80.0</v>
      </c>
      <c r="M15" s="11">
        <f t="shared" si="1"/>
        <v>88.57142857</v>
      </c>
      <c r="O15" s="12">
        <f t="shared" si="2"/>
        <v>86.85714286</v>
      </c>
    </row>
    <row r="16" ht="15.75" customHeight="1">
      <c r="A16" s="13"/>
      <c r="B16" s="19" t="s">
        <v>47</v>
      </c>
      <c r="C16" s="20" t="s">
        <v>48</v>
      </c>
      <c r="D16" s="10">
        <f>VLOOKUP(C16,SCORE_RAW!$C:$J,2,0)</f>
        <v>80</v>
      </c>
      <c r="E16" s="10">
        <f>VLOOKUP(C16,SCORE_RAW!$C:$J,3,0)</f>
        <v>88</v>
      </c>
      <c r="F16" s="10">
        <f>VLOOKUP(C16,SCORE_RAW!$C:$J,4,0)</f>
        <v>95</v>
      </c>
      <c r="G16" s="10">
        <f>VLOOKUP(C16,SCORE_RAW!$C:$J,5,0)</f>
        <v>70</v>
      </c>
      <c r="H16" s="10">
        <f>VLOOKUP(C16,SCORE_RAW!$C:$J,6,0)</f>
        <v>92</v>
      </c>
      <c r="I16" s="10">
        <f>VLOOKUP(C16,SCORE_RAW!$C:$J,7,0)</f>
        <v>60</v>
      </c>
      <c r="J16" s="10">
        <f>VLOOKUP(C16,SCORE_RAW!$C:$J,8,0)</f>
        <v>90</v>
      </c>
      <c r="L16" s="10">
        <v>85.0</v>
      </c>
      <c r="M16" s="11">
        <f t="shared" si="1"/>
        <v>82.14285714</v>
      </c>
      <c r="O16" s="12">
        <f t="shared" si="2"/>
        <v>82.71428571</v>
      </c>
    </row>
    <row r="17" ht="15.75" customHeight="1">
      <c r="A17" s="13"/>
      <c r="B17" s="19" t="s">
        <v>49</v>
      </c>
      <c r="C17" s="20" t="s">
        <v>50</v>
      </c>
      <c r="D17" s="10">
        <f>VLOOKUP(C17,SCORE_RAW!$C:$J,2,0)</f>
        <v>79</v>
      </c>
      <c r="E17" s="10">
        <f>VLOOKUP(C17,SCORE_RAW!$C:$J,3,0)</f>
        <v>0</v>
      </c>
      <c r="F17" s="10">
        <f>VLOOKUP(C17,SCORE_RAW!$C:$J,4,0)</f>
        <v>0</v>
      </c>
      <c r="G17" s="10">
        <f>VLOOKUP(C17,SCORE_RAW!$C:$J,5,0)</f>
        <v>0</v>
      </c>
      <c r="H17" s="10">
        <f>VLOOKUP(C17,SCORE_RAW!$C:$J,6,0)</f>
        <v>0</v>
      </c>
      <c r="I17" s="10">
        <f>VLOOKUP(C17,SCORE_RAW!$C:$J,7,0)</f>
        <v>78</v>
      </c>
      <c r="J17" s="10">
        <f>VLOOKUP(C17,SCORE_RAW!$C:$J,8,0)</f>
        <v>0</v>
      </c>
      <c r="L17" s="10">
        <v>85.0</v>
      </c>
      <c r="M17" s="11">
        <f t="shared" si="1"/>
        <v>22.42857143</v>
      </c>
      <c r="O17" s="12">
        <f t="shared" si="2"/>
        <v>34.94285714</v>
      </c>
    </row>
    <row r="18" ht="15.75" customHeight="1">
      <c r="A18" s="13"/>
      <c r="B18" s="19" t="s">
        <v>51</v>
      </c>
      <c r="C18" s="20" t="s">
        <v>52</v>
      </c>
      <c r="D18" s="10">
        <f>VLOOKUP(C18,SCORE_RAW!$C:$J,2,0)</f>
        <v>89</v>
      </c>
      <c r="E18" s="10">
        <f>VLOOKUP(C18,SCORE_RAW!$C:$J,3,0)</f>
        <v>78</v>
      </c>
      <c r="F18" s="10">
        <f>VLOOKUP(C18,SCORE_RAW!$C:$J,4,0)</f>
        <v>60</v>
      </c>
      <c r="G18" s="10">
        <f>VLOOKUP(C18,SCORE_RAW!$C:$J,5,0)</f>
        <v>60</v>
      </c>
      <c r="H18" s="10">
        <f>VLOOKUP(C18,SCORE_RAW!$C:$J,6,0)</f>
        <v>80</v>
      </c>
      <c r="I18" s="10">
        <f>VLOOKUP(C18,SCORE_RAW!$C:$J,7,0)</f>
        <v>61</v>
      </c>
      <c r="J18" s="10">
        <f>VLOOKUP(C18,SCORE_RAW!$C:$J,8,0)</f>
        <v>90</v>
      </c>
      <c r="L18" s="10">
        <v>80.0</v>
      </c>
      <c r="M18" s="11">
        <f t="shared" si="1"/>
        <v>74</v>
      </c>
      <c r="O18" s="12">
        <f t="shared" si="2"/>
        <v>75.2</v>
      </c>
    </row>
    <row r="19" ht="15.75" customHeight="1">
      <c r="A19" s="13"/>
      <c r="B19" s="19" t="s">
        <v>53</v>
      </c>
      <c r="C19" s="20" t="s">
        <v>54</v>
      </c>
      <c r="D19" s="10">
        <f>VLOOKUP(C19,SCORE_RAW!$C:$J,2,0)</f>
        <v>85</v>
      </c>
      <c r="E19" s="10">
        <f>VLOOKUP(C19,SCORE_RAW!$C:$J,3,0)</f>
        <v>93</v>
      </c>
      <c r="F19" s="10">
        <f>VLOOKUP(C19,SCORE_RAW!$C:$J,4,0)</f>
        <v>97</v>
      </c>
      <c r="G19" s="10">
        <f>VLOOKUP(C19,SCORE_RAW!$C:$J,5,0)</f>
        <v>90</v>
      </c>
      <c r="H19" s="10">
        <f>VLOOKUP(C19,SCORE_RAW!$C:$J,6,0)</f>
        <v>78</v>
      </c>
      <c r="I19" s="10">
        <f>VLOOKUP(C19,SCORE_RAW!$C:$J,7,0)</f>
        <v>90</v>
      </c>
      <c r="J19" s="10">
        <f>VLOOKUP(C19,SCORE_RAW!$C:$J,8,0)</f>
        <v>88</v>
      </c>
      <c r="L19" s="10">
        <v>90.0</v>
      </c>
      <c r="M19" s="11">
        <f t="shared" si="1"/>
        <v>88.71428571</v>
      </c>
      <c r="O19" s="12">
        <f t="shared" si="2"/>
        <v>88.97142857</v>
      </c>
    </row>
    <row r="20" ht="15.75" customHeight="1">
      <c r="A20" s="14"/>
      <c r="B20" s="19" t="s">
        <v>55</v>
      </c>
      <c r="C20" s="20" t="s">
        <v>56</v>
      </c>
      <c r="D20" s="10">
        <f>VLOOKUP(C20,SCORE_RAW!$C:$J,2,0)</f>
        <v>86</v>
      </c>
      <c r="E20" s="10">
        <f>VLOOKUP(C20,SCORE_RAW!$C:$J,3,0)</f>
        <v>90</v>
      </c>
      <c r="F20" s="10">
        <f>VLOOKUP(C20,SCORE_RAW!$C:$J,4,0)</f>
        <v>98</v>
      </c>
      <c r="G20" s="10">
        <f>VLOOKUP(C20,SCORE_RAW!$C:$J,5,0)</f>
        <v>84</v>
      </c>
      <c r="H20" s="10">
        <f>VLOOKUP(C20,SCORE_RAW!$C:$J,6,0)</f>
        <v>90</v>
      </c>
      <c r="I20" s="10">
        <f>VLOOKUP(C20,SCORE_RAW!$C:$J,7,0)</f>
        <v>91</v>
      </c>
      <c r="J20" s="10">
        <f>VLOOKUP(C20,SCORE_RAW!$C:$J,8,0)</f>
        <v>94</v>
      </c>
      <c r="L20" s="10">
        <v>90.0</v>
      </c>
      <c r="M20" s="11">
        <f t="shared" si="1"/>
        <v>90.42857143</v>
      </c>
      <c r="O20" s="12">
        <f t="shared" si="2"/>
        <v>90.34285714</v>
      </c>
    </row>
    <row r="21" ht="15.75" customHeight="1">
      <c r="A21" s="21">
        <v>4.0</v>
      </c>
      <c r="B21" s="22" t="s">
        <v>57</v>
      </c>
      <c r="C21" s="23" t="s">
        <v>58</v>
      </c>
      <c r="D21" s="10">
        <f>VLOOKUP(C21,SCORE_RAW!$C:$J,2,0)</f>
        <v>94</v>
      </c>
      <c r="E21" s="10">
        <f>VLOOKUP(C21,SCORE_RAW!$C:$J,3,0)</f>
        <v>92</v>
      </c>
      <c r="F21" s="10">
        <f>VLOOKUP(C21,SCORE_RAW!$C:$J,4,0)</f>
        <v>82</v>
      </c>
      <c r="G21" s="10">
        <f>VLOOKUP(C21,SCORE_RAW!$C:$J,5,0)</f>
        <v>60</v>
      </c>
      <c r="H21" s="10">
        <f>VLOOKUP(C21,SCORE_RAW!$C:$J,6,0)</f>
        <v>55</v>
      </c>
      <c r="I21" s="10">
        <f>VLOOKUP(C21,SCORE_RAW!$C:$J,7,0)</f>
        <v>0</v>
      </c>
      <c r="J21" s="10">
        <f>VLOOKUP(C21,SCORE_RAW!$C:$J,8,0)</f>
        <v>0</v>
      </c>
      <c r="L21" s="24">
        <v>90.0</v>
      </c>
      <c r="M21" s="11">
        <f t="shared" si="1"/>
        <v>54.71428571</v>
      </c>
      <c r="O21" s="12">
        <f t="shared" si="2"/>
        <v>61.77142857</v>
      </c>
    </row>
    <row r="22" ht="15.75" customHeight="1">
      <c r="A22" s="13"/>
      <c r="B22" s="22" t="s">
        <v>59</v>
      </c>
      <c r="C22" s="23" t="s">
        <v>60</v>
      </c>
      <c r="D22" s="10">
        <f>VLOOKUP(C22,SCORE_RAW!$C:$J,2,0)</f>
        <v>90</v>
      </c>
      <c r="E22" s="10">
        <f>VLOOKUP(C22,SCORE_RAW!$C:$J,3,0)</f>
        <v>83</v>
      </c>
      <c r="F22" s="10">
        <f>VLOOKUP(C22,SCORE_RAW!$C:$J,4,0)</f>
        <v>85</v>
      </c>
      <c r="G22" s="10">
        <f>VLOOKUP(C22,SCORE_RAW!$C:$J,5,0)</f>
        <v>82</v>
      </c>
      <c r="H22" s="10">
        <f>VLOOKUP(C22,SCORE_RAW!$C:$J,6,0)</f>
        <v>85</v>
      </c>
      <c r="I22" s="10">
        <f>VLOOKUP(C22,SCORE_RAW!$C:$J,7,0)</f>
        <v>77</v>
      </c>
      <c r="J22" s="10">
        <f>VLOOKUP(C22,SCORE_RAW!$C:$J,8,0)</f>
        <v>92</v>
      </c>
      <c r="L22" s="10">
        <v>60.0</v>
      </c>
      <c r="M22" s="11">
        <f t="shared" si="1"/>
        <v>84.85714286</v>
      </c>
      <c r="O22" s="12">
        <f t="shared" si="2"/>
        <v>79.88571429</v>
      </c>
    </row>
    <row r="23" ht="15.75" customHeight="1">
      <c r="A23" s="13"/>
      <c r="B23" s="22" t="s">
        <v>61</v>
      </c>
      <c r="C23" s="23" t="s">
        <v>62</v>
      </c>
      <c r="D23" s="10">
        <f>VLOOKUP(C23,SCORE_RAW!$C:$J,2,0)</f>
        <v>66</v>
      </c>
      <c r="E23" s="10">
        <f>VLOOKUP(C23,SCORE_RAW!$C:$J,3,0)</f>
        <v>30</v>
      </c>
      <c r="F23" s="10">
        <f>VLOOKUP(C23,SCORE_RAW!$C:$J,4,0)</f>
        <v>60</v>
      </c>
      <c r="G23" s="10">
        <f>VLOOKUP(C23,SCORE_RAW!$C:$J,5,0)</f>
        <v>60</v>
      </c>
      <c r="H23" s="10">
        <f>VLOOKUP(C23,SCORE_RAW!$C:$J,6,0)</f>
        <v>65</v>
      </c>
      <c r="I23" s="10">
        <f>VLOOKUP(C23,SCORE_RAW!$C:$J,7,0)</f>
        <v>69</v>
      </c>
      <c r="J23" s="10">
        <f>VLOOKUP(C23,SCORE_RAW!$C:$J,8,0)</f>
        <v>80</v>
      </c>
      <c r="L23" s="10">
        <v>85.0</v>
      </c>
      <c r="M23" s="11">
        <f t="shared" si="1"/>
        <v>61.42857143</v>
      </c>
      <c r="O23" s="12">
        <f t="shared" si="2"/>
        <v>66.14285714</v>
      </c>
    </row>
    <row r="24" ht="15.75" customHeight="1">
      <c r="A24" s="13"/>
      <c r="B24" s="22" t="s">
        <v>63</v>
      </c>
      <c r="C24" s="23" t="s">
        <v>64</v>
      </c>
      <c r="D24" s="10">
        <f>VLOOKUP(C24,SCORE_RAW!$C:$J,2,0)</f>
        <v>90</v>
      </c>
      <c r="E24" s="10">
        <f>VLOOKUP(C24,SCORE_RAW!$C:$J,3,0)</f>
        <v>80</v>
      </c>
      <c r="F24" s="10">
        <f>VLOOKUP(C24,SCORE_RAW!$C:$J,4,0)</f>
        <v>82</v>
      </c>
      <c r="G24" s="10">
        <f>VLOOKUP(C24,SCORE_RAW!$C:$J,5,0)</f>
        <v>92</v>
      </c>
      <c r="H24" s="10">
        <f>VLOOKUP(C24,SCORE_RAW!$C:$J,6,0)</f>
        <v>90</v>
      </c>
      <c r="I24" s="10">
        <f>VLOOKUP(C24,SCORE_RAW!$C:$J,7,0)</f>
        <v>90</v>
      </c>
      <c r="J24" s="10">
        <f>VLOOKUP(C24,SCORE_RAW!$C:$J,8,0)</f>
        <v>86</v>
      </c>
      <c r="L24" s="10">
        <v>75.0</v>
      </c>
      <c r="M24" s="11">
        <f t="shared" si="1"/>
        <v>87.14285714</v>
      </c>
      <c r="O24" s="12">
        <f t="shared" si="2"/>
        <v>84.71428571</v>
      </c>
    </row>
    <row r="25" ht="15.75" customHeight="1">
      <c r="A25" s="13"/>
      <c r="B25" s="22" t="s">
        <v>65</v>
      </c>
      <c r="C25" s="23" t="s">
        <v>66</v>
      </c>
      <c r="D25" s="10">
        <f>VLOOKUP(C25,SCORE_RAW!$C:$J,2,0)</f>
        <v>78</v>
      </c>
      <c r="E25" s="10">
        <f>VLOOKUP(C25,SCORE_RAW!$C:$J,3,0)</f>
        <v>67</v>
      </c>
      <c r="F25" s="10">
        <f>VLOOKUP(C25,SCORE_RAW!$C:$J,4,0)</f>
        <v>80</v>
      </c>
      <c r="G25" s="10">
        <f>VLOOKUP(C25,SCORE_RAW!$C:$J,5,0)</f>
        <v>75</v>
      </c>
      <c r="H25" s="10">
        <f>VLOOKUP(C25,SCORE_RAW!$C:$J,6,0)</f>
        <v>89</v>
      </c>
      <c r="I25" s="10">
        <f>VLOOKUP(C25,SCORE_RAW!$C:$J,7,0)</f>
        <v>60</v>
      </c>
      <c r="J25" s="10">
        <f>VLOOKUP(C25,SCORE_RAW!$C:$J,8,0)</f>
        <v>55</v>
      </c>
      <c r="L25" s="10">
        <v>90.0</v>
      </c>
      <c r="M25" s="11">
        <f t="shared" si="1"/>
        <v>72</v>
      </c>
      <c r="O25" s="12">
        <f t="shared" si="2"/>
        <v>75.6</v>
      </c>
    </row>
    <row r="26" ht="15.75" customHeight="1">
      <c r="A26" s="14"/>
      <c r="B26" s="22" t="s">
        <v>67</v>
      </c>
      <c r="C26" s="23" t="s">
        <v>68</v>
      </c>
      <c r="D26" s="10">
        <f>VLOOKUP(C26,SCORE_RAW!$C:$J,2,0)</f>
        <v>80</v>
      </c>
      <c r="E26" s="10">
        <f>VLOOKUP(C26,SCORE_RAW!$C:$J,3,0)</f>
        <v>83</v>
      </c>
      <c r="F26" s="10">
        <f>VLOOKUP(C26,SCORE_RAW!$C:$J,4,0)</f>
        <v>86</v>
      </c>
      <c r="G26" s="10">
        <f>VLOOKUP(C26,SCORE_RAW!$C:$J,5,0)</f>
        <v>73</v>
      </c>
      <c r="H26" s="10">
        <f>VLOOKUP(C26,SCORE_RAW!$C:$J,6,0)</f>
        <v>81</v>
      </c>
      <c r="I26" s="10">
        <f>VLOOKUP(C26,SCORE_RAW!$C:$J,7,0)</f>
        <v>65</v>
      </c>
      <c r="J26" s="10">
        <f>VLOOKUP(C26,SCORE_RAW!$C:$J,8,0)</f>
        <v>55</v>
      </c>
      <c r="L26" s="10">
        <v>90.0</v>
      </c>
      <c r="M26" s="11">
        <f t="shared" si="1"/>
        <v>74.71428571</v>
      </c>
      <c r="O26" s="12">
        <f t="shared" si="2"/>
        <v>77.77142857</v>
      </c>
    </row>
    <row r="27" ht="15.75" customHeight="1">
      <c r="A27" s="25">
        <v>5.0</v>
      </c>
      <c r="B27" s="26" t="s">
        <v>69</v>
      </c>
      <c r="C27" s="27" t="s">
        <v>70</v>
      </c>
      <c r="D27" s="10">
        <f>VLOOKUP(C27,SCORE_RAW!$C:$J,2,0)</f>
        <v>92</v>
      </c>
      <c r="E27" s="10">
        <f>VLOOKUP(C27,SCORE_RAW!$C:$J,3,0)</f>
        <v>70</v>
      </c>
      <c r="F27" s="10">
        <f>VLOOKUP(C27,SCORE_RAW!$C:$J,4,0)</f>
        <v>60</v>
      </c>
      <c r="G27" s="10">
        <f>VLOOKUP(C27,SCORE_RAW!$C:$J,5,0)</f>
        <v>37</v>
      </c>
      <c r="H27" s="10">
        <f>VLOOKUP(C27,SCORE_RAW!$C:$J,6,0)</f>
        <v>88</v>
      </c>
      <c r="I27" s="10">
        <f>VLOOKUP(C27,SCORE_RAW!$C:$J,7,0)</f>
        <v>90</v>
      </c>
      <c r="J27" s="10">
        <f>VLOOKUP(C27,SCORE_RAW!$C:$J,8,0)</f>
        <v>83</v>
      </c>
      <c r="L27" s="10">
        <v>80.0</v>
      </c>
      <c r="M27" s="11">
        <f t="shared" si="1"/>
        <v>74.28571429</v>
      </c>
      <c r="O27" s="12">
        <f t="shared" si="2"/>
        <v>75.42857143</v>
      </c>
    </row>
    <row r="28" ht="15.75" customHeight="1">
      <c r="A28" s="13"/>
      <c r="B28" s="26" t="s">
        <v>71</v>
      </c>
      <c r="C28" s="27" t="s">
        <v>72</v>
      </c>
      <c r="D28" s="10">
        <f>VLOOKUP(C28,SCORE_RAW!$C:$J,2,0)</f>
        <v>93</v>
      </c>
      <c r="E28" s="10">
        <f>VLOOKUP(C28,SCORE_RAW!$C:$J,3,0)</f>
        <v>85</v>
      </c>
      <c r="F28" s="10">
        <f>VLOOKUP(C28,SCORE_RAW!$C:$J,4,0)</f>
        <v>98</v>
      </c>
      <c r="G28" s="10">
        <f>VLOOKUP(C28,SCORE_RAW!$C:$J,5,0)</f>
        <v>80</v>
      </c>
      <c r="H28" s="10">
        <f>VLOOKUP(C28,SCORE_RAW!$C:$J,6,0)</f>
        <v>84</v>
      </c>
      <c r="I28" s="10">
        <f>VLOOKUP(C28,SCORE_RAW!$C:$J,7,0)</f>
        <v>71</v>
      </c>
      <c r="J28" s="10">
        <f>VLOOKUP(C28,SCORE_RAW!$C:$J,8,0)</f>
        <v>0</v>
      </c>
      <c r="L28" s="10">
        <v>80.0</v>
      </c>
      <c r="M28" s="11">
        <f t="shared" si="1"/>
        <v>73</v>
      </c>
      <c r="O28" s="12">
        <f t="shared" si="2"/>
        <v>74.4</v>
      </c>
    </row>
    <row r="29" ht="15.75" customHeight="1">
      <c r="A29" s="13"/>
      <c r="B29" s="26" t="s">
        <v>73</v>
      </c>
      <c r="C29" s="27" t="s">
        <v>74</v>
      </c>
      <c r="D29" s="10">
        <f>VLOOKUP(C29,SCORE_RAW!$C:$J,2,0)</f>
        <v>64</v>
      </c>
      <c r="E29" s="10">
        <f>VLOOKUP(C29,SCORE_RAW!$C:$J,3,0)</f>
        <v>83</v>
      </c>
      <c r="F29" s="10">
        <f>VLOOKUP(C29,SCORE_RAW!$C:$J,4,0)</f>
        <v>85</v>
      </c>
      <c r="G29" s="10">
        <f>VLOOKUP(C29,SCORE_RAW!$C:$J,5,0)</f>
        <v>0</v>
      </c>
      <c r="H29" s="10">
        <f>VLOOKUP(C29,SCORE_RAW!$C:$J,6,0)</f>
        <v>40</v>
      </c>
      <c r="I29" s="10">
        <f>VLOOKUP(C29,SCORE_RAW!$C:$J,7,0)</f>
        <v>60</v>
      </c>
      <c r="J29" s="10">
        <f>VLOOKUP(C29,SCORE_RAW!$C:$J,8,0)</f>
        <v>80</v>
      </c>
      <c r="L29" s="10">
        <v>90.0</v>
      </c>
      <c r="M29" s="11">
        <f t="shared" si="1"/>
        <v>58.85714286</v>
      </c>
      <c r="O29" s="12">
        <f t="shared" si="2"/>
        <v>65.08571429</v>
      </c>
    </row>
    <row r="30" ht="15.75" customHeight="1">
      <c r="A30" s="13"/>
      <c r="B30" s="26" t="s">
        <v>75</v>
      </c>
      <c r="C30" s="27" t="s">
        <v>76</v>
      </c>
      <c r="D30" s="10">
        <f>VLOOKUP(C30,SCORE_RAW!$C:$J,2,0)</f>
        <v>70</v>
      </c>
      <c r="E30" s="10">
        <f>VLOOKUP(C30,SCORE_RAW!$C:$J,3,0)</f>
        <v>56</v>
      </c>
      <c r="F30" s="10">
        <f>VLOOKUP(C30,SCORE_RAW!$C:$J,4,0)</f>
        <v>60</v>
      </c>
      <c r="G30" s="10">
        <f>VLOOKUP(C30,SCORE_RAW!$C:$J,5,0)</f>
        <v>60</v>
      </c>
      <c r="H30" s="10">
        <f>VLOOKUP(C30,SCORE_RAW!$C:$J,6,0)</f>
        <v>73</v>
      </c>
      <c r="I30" s="10">
        <f>VLOOKUP(C30,SCORE_RAW!$C:$J,7,0)</f>
        <v>66</v>
      </c>
      <c r="J30" s="10">
        <f>VLOOKUP(C30,SCORE_RAW!$C:$J,8,0)</f>
        <v>80</v>
      </c>
      <c r="L30" s="10">
        <v>75.0</v>
      </c>
      <c r="M30" s="11">
        <f t="shared" si="1"/>
        <v>66.42857143</v>
      </c>
      <c r="O30" s="12">
        <f t="shared" si="2"/>
        <v>68.14285714</v>
      </c>
    </row>
    <row r="31" ht="15.75" customHeight="1">
      <c r="A31" s="13"/>
      <c r="B31" s="26" t="s">
        <v>77</v>
      </c>
      <c r="C31" s="27" t="s">
        <v>78</v>
      </c>
      <c r="D31" s="10">
        <f>VLOOKUP(C31,SCORE_RAW!$C:$J,2,0)</f>
        <v>76</v>
      </c>
      <c r="E31" s="10">
        <f>VLOOKUP(C31,SCORE_RAW!$C:$J,3,0)</f>
        <v>90</v>
      </c>
      <c r="F31" s="10">
        <f>VLOOKUP(C31,SCORE_RAW!$C:$J,4,0)</f>
        <v>56</v>
      </c>
      <c r="G31" s="10">
        <f>VLOOKUP(C31,SCORE_RAW!$C:$J,5,0)</f>
        <v>0</v>
      </c>
      <c r="H31" s="10">
        <f>VLOOKUP(C31,SCORE_RAW!$C:$J,6,0)</f>
        <v>40</v>
      </c>
      <c r="I31" s="10">
        <f>VLOOKUP(C31,SCORE_RAW!$C:$J,7,0)</f>
        <v>0</v>
      </c>
      <c r="J31" s="10">
        <f>VLOOKUP(C31,SCORE_RAW!$C:$J,8,0)</f>
        <v>0</v>
      </c>
      <c r="L31" s="10">
        <v>80.0</v>
      </c>
      <c r="M31" s="11">
        <f t="shared" si="1"/>
        <v>37.42857143</v>
      </c>
      <c r="O31" s="12">
        <f t="shared" si="2"/>
        <v>45.94285714</v>
      </c>
    </row>
    <row r="32" ht="15.75" customHeight="1">
      <c r="A32" s="14"/>
      <c r="B32" s="26" t="s">
        <v>79</v>
      </c>
      <c r="C32" s="27" t="s">
        <v>80</v>
      </c>
      <c r="D32" s="10">
        <f>VLOOKUP(C32,SCORE_RAW!$C:$J,2,0)</f>
        <v>73</v>
      </c>
      <c r="E32" s="10">
        <f>VLOOKUP(C32,SCORE_RAW!$C:$J,3,0)</f>
        <v>83</v>
      </c>
      <c r="F32" s="10">
        <f>VLOOKUP(C32,SCORE_RAW!$C:$J,4,0)</f>
        <v>95</v>
      </c>
      <c r="G32" s="10">
        <f>VLOOKUP(C32,SCORE_RAW!$C:$J,5,0)</f>
        <v>45</v>
      </c>
      <c r="H32" s="10">
        <f>VLOOKUP(C32,SCORE_RAW!$C:$J,6,0)</f>
        <v>40</v>
      </c>
      <c r="I32" s="10">
        <f>VLOOKUP(C32,SCORE_RAW!$C:$J,7,0)</f>
        <v>60</v>
      </c>
      <c r="J32" s="10">
        <f>VLOOKUP(C32,SCORE_RAW!$C:$J,8,0)</f>
        <v>0</v>
      </c>
      <c r="L32" s="10">
        <v>90.0</v>
      </c>
      <c r="M32" s="11">
        <f t="shared" si="1"/>
        <v>56.57142857</v>
      </c>
      <c r="O32" s="12">
        <f t="shared" si="2"/>
        <v>63.25714286</v>
      </c>
    </row>
    <row r="33" ht="15.75" customHeight="1">
      <c r="A33" s="28">
        <v>6.0</v>
      </c>
      <c r="B33" s="29" t="s">
        <v>81</v>
      </c>
      <c r="C33" s="30" t="s">
        <v>82</v>
      </c>
      <c r="D33" s="10">
        <f>VLOOKUP(C33,SCORE_RAW!$C:$J,2,0)</f>
        <v>0</v>
      </c>
      <c r="E33" s="10">
        <f>VLOOKUP(C33,SCORE_RAW!$C:$J,3,0)</f>
        <v>0</v>
      </c>
      <c r="F33" s="10">
        <f>VLOOKUP(C33,SCORE_RAW!$C:$J,4,0)</f>
        <v>0</v>
      </c>
      <c r="G33" s="10">
        <f>VLOOKUP(C33,SCORE_RAW!$C:$J,5,0)</f>
        <v>0</v>
      </c>
      <c r="H33" s="10">
        <f>VLOOKUP(C33,SCORE_RAW!$C:$J,6,0)</f>
        <v>0</v>
      </c>
      <c r="I33" s="10">
        <f>VLOOKUP(C33,SCORE_RAW!$C:$J,7,0)</f>
        <v>0</v>
      </c>
      <c r="J33" s="10">
        <f>VLOOKUP(C33,SCORE_RAW!$C:$J,8,0)</f>
        <v>0</v>
      </c>
      <c r="L33" s="10">
        <v>0.0</v>
      </c>
      <c r="M33" s="11">
        <f t="shared" si="1"/>
        <v>0</v>
      </c>
      <c r="O33" s="12">
        <f t="shared" si="2"/>
        <v>0</v>
      </c>
    </row>
    <row r="34" ht="15.75" customHeight="1">
      <c r="A34" s="13"/>
      <c r="B34" s="29" t="s">
        <v>83</v>
      </c>
      <c r="C34" s="30" t="s">
        <v>84</v>
      </c>
      <c r="D34" s="10">
        <f>VLOOKUP(C34,SCORE_RAW!$C:$J,2,0)</f>
        <v>62</v>
      </c>
      <c r="E34" s="10">
        <f>VLOOKUP(C34,SCORE_RAW!$C:$J,3,0)</f>
        <v>82</v>
      </c>
      <c r="F34" s="10">
        <f>VLOOKUP(C34,SCORE_RAW!$C:$J,4,0)</f>
        <v>78</v>
      </c>
      <c r="G34" s="10">
        <f>VLOOKUP(C34,SCORE_RAW!$C:$J,5,0)</f>
        <v>60</v>
      </c>
      <c r="H34" s="10">
        <f>VLOOKUP(C34,SCORE_RAW!$C:$J,6,0)</f>
        <v>60</v>
      </c>
      <c r="I34" s="10">
        <f>VLOOKUP(C34,SCORE_RAW!$C:$J,7,0)</f>
        <v>60</v>
      </c>
      <c r="J34" s="10">
        <f>VLOOKUP(C34,SCORE_RAW!$C:$J,8,0)</f>
        <v>80</v>
      </c>
      <c r="L34" s="10">
        <v>80.0</v>
      </c>
      <c r="M34" s="11">
        <f t="shared" si="1"/>
        <v>68.85714286</v>
      </c>
      <c r="O34" s="12">
        <f t="shared" si="2"/>
        <v>71.08571429</v>
      </c>
    </row>
    <row r="35" ht="15.75" customHeight="1">
      <c r="A35" s="13"/>
      <c r="B35" s="29" t="s">
        <v>85</v>
      </c>
      <c r="C35" s="30" t="s">
        <v>86</v>
      </c>
      <c r="D35" s="10">
        <f>VLOOKUP(C35,SCORE_RAW!$C:$J,2,0)</f>
        <v>60</v>
      </c>
      <c r="E35" s="10">
        <f>VLOOKUP(C35,SCORE_RAW!$C:$J,3,0)</f>
        <v>77</v>
      </c>
      <c r="F35" s="10">
        <f>VLOOKUP(C35,SCORE_RAW!$C:$J,4,0)</f>
        <v>76</v>
      </c>
      <c r="G35" s="10">
        <f>VLOOKUP(C35,SCORE_RAW!$C:$J,5,0)</f>
        <v>84</v>
      </c>
      <c r="H35" s="10">
        <f>VLOOKUP(C35,SCORE_RAW!$C:$J,6,0)</f>
        <v>40</v>
      </c>
      <c r="I35" s="10">
        <f>VLOOKUP(C35,SCORE_RAW!$C:$J,7,0)</f>
        <v>67</v>
      </c>
      <c r="J35" s="10">
        <f>VLOOKUP(C35,SCORE_RAW!$C:$J,8,0)</f>
        <v>0</v>
      </c>
      <c r="L35" s="10">
        <v>90.0</v>
      </c>
      <c r="M35" s="11">
        <f t="shared" si="1"/>
        <v>57.71428571</v>
      </c>
      <c r="O35" s="12">
        <f t="shared" si="2"/>
        <v>64.17142857</v>
      </c>
    </row>
    <row r="36" ht="15.75" customHeight="1">
      <c r="A36" s="13"/>
      <c r="B36" s="29" t="s">
        <v>87</v>
      </c>
      <c r="C36" s="30" t="s">
        <v>88</v>
      </c>
      <c r="D36" s="10">
        <f>VLOOKUP(C36,SCORE_RAW!$C:$J,2,0)</f>
        <v>77</v>
      </c>
      <c r="E36" s="10">
        <f>VLOOKUP(C36,SCORE_RAW!$C:$J,3,0)</f>
        <v>80</v>
      </c>
      <c r="F36" s="10">
        <f>VLOOKUP(C36,SCORE_RAW!$C:$J,4,0)</f>
        <v>80</v>
      </c>
      <c r="G36" s="10">
        <f>VLOOKUP(C36,SCORE_RAW!$C:$J,5,0)</f>
        <v>66</v>
      </c>
      <c r="H36" s="10">
        <f>VLOOKUP(C36,SCORE_RAW!$C:$J,6,0)</f>
        <v>90</v>
      </c>
      <c r="I36" s="10">
        <f>VLOOKUP(C36,SCORE_RAW!$C:$J,7,0)</f>
        <v>82</v>
      </c>
      <c r="J36" s="10">
        <f>VLOOKUP(C36,SCORE_RAW!$C:$J,8,0)</f>
        <v>90</v>
      </c>
      <c r="L36" s="10">
        <v>90.0</v>
      </c>
      <c r="M36" s="11">
        <f t="shared" si="1"/>
        <v>80.71428571</v>
      </c>
      <c r="O36" s="12">
        <f t="shared" si="2"/>
        <v>82.57142857</v>
      </c>
    </row>
    <row r="37" ht="15.75" customHeight="1">
      <c r="A37" s="13"/>
      <c r="B37" s="29" t="s">
        <v>89</v>
      </c>
      <c r="C37" s="30" t="s">
        <v>90</v>
      </c>
      <c r="D37" s="10">
        <f>VLOOKUP(C37,SCORE_RAW!$C:$J,2,0)</f>
        <v>89</v>
      </c>
      <c r="E37" s="10">
        <f>VLOOKUP(C37,SCORE_RAW!$C:$J,3,0)</f>
        <v>78</v>
      </c>
      <c r="F37" s="10">
        <f>VLOOKUP(C37,SCORE_RAW!$C:$J,4,0)</f>
        <v>90</v>
      </c>
      <c r="G37" s="10">
        <f>VLOOKUP(C37,SCORE_RAW!$C:$J,5,0)</f>
        <v>94</v>
      </c>
      <c r="H37" s="10">
        <f>VLOOKUP(C37,SCORE_RAW!$C:$J,6,0)</f>
        <v>89</v>
      </c>
      <c r="I37" s="10">
        <f>VLOOKUP(C37,SCORE_RAW!$C:$J,7,0)</f>
        <v>70</v>
      </c>
      <c r="J37" s="10">
        <f>VLOOKUP(C37,SCORE_RAW!$C:$J,8,0)</f>
        <v>86</v>
      </c>
      <c r="L37" s="10">
        <v>60.0</v>
      </c>
      <c r="M37" s="11">
        <f t="shared" si="1"/>
        <v>85.14285714</v>
      </c>
      <c r="O37" s="12">
        <f t="shared" si="2"/>
        <v>80.11428571</v>
      </c>
    </row>
    <row r="38" ht="15.75" customHeight="1">
      <c r="A38" s="14"/>
      <c r="B38" s="29" t="s">
        <v>91</v>
      </c>
      <c r="C38" s="30" t="s">
        <v>92</v>
      </c>
      <c r="D38" s="10">
        <f>VLOOKUP(C38,SCORE_RAW!$C:$J,2,0)</f>
        <v>69</v>
      </c>
      <c r="E38" s="10">
        <f>VLOOKUP(C38,SCORE_RAW!$C:$J,3,0)</f>
        <v>40</v>
      </c>
      <c r="F38" s="10">
        <f>VLOOKUP(C38,SCORE_RAW!$C:$J,4,0)</f>
        <v>85</v>
      </c>
      <c r="G38" s="10">
        <f>VLOOKUP(C38,SCORE_RAW!$C:$J,5,0)</f>
        <v>40</v>
      </c>
      <c r="H38" s="10">
        <f>VLOOKUP(C38,SCORE_RAW!$C:$J,6,0)</f>
        <v>40</v>
      </c>
      <c r="I38" s="10">
        <f>VLOOKUP(C38,SCORE_RAW!$C:$J,7,0)</f>
        <v>59</v>
      </c>
      <c r="J38" s="10">
        <f>VLOOKUP(C38,SCORE_RAW!$C:$J,8,0)</f>
        <v>96</v>
      </c>
      <c r="L38" s="10">
        <v>80.0</v>
      </c>
      <c r="M38" s="11">
        <f t="shared" si="1"/>
        <v>61.28571429</v>
      </c>
      <c r="O38" s="12">
        <f t="shared" si="2"/>
        <v>65.02857143</v>
      </c>
    </row>
    <row r="39" ht="15.75" customHeight="1">
      <c r="A39" s="31">
        <v>7.0</v>
      </c>
      <c r="B39" s="32" t="s">
        <v>93</v>
      </c>
      <c r="C39" s="33" t="s">
        <v>94</v>
      </c>
      <c r="D39" s="10">
        <f>VLOOKUP(C39,SCORE_RAW!$C:$J,2,0)</f>
        <v>88</v>
      </c>
      <c r="E39" s="10">
        <f>VLOOKUP(C39,SCORE_RAW!$C:$J,3,0)</f>
        <v>70</v>
      </c>
      <c r="F39" s="10">
        <f>VLOOKUP(C39,SCORE_RAW!$C:$J,4,0)</f>
        <v>85</v>
      </c>
      <c r="G39" s="10">
        <f>VLOOKUP(C39,SCORE_RAW!$C:$J,5,0)</f>
        <v>74</v>
      </c>
      <c r="H39" s="10">
        <f>VLOOKUP(C39,SCORE_RAW!$C:$J,6,0)</f>
        <v>85</v>
      </c>
      <c r="I39" s="10">
        <f>VLOOKUP(C39,SCORE_RAW!$C:$J,7,0)</f>
        <v>80</v>
      </c>
      <c r="J39" s="10">
        <f>VLOOKUP(C39,SCORE_RAW!$C:$J,8,0)</f>
        <v>90</v>
      </c>
      <c r="L39" s="10">
        <v>80.0</v>
      </c>
      <c r="M39" s="11">
        <f t="shared" si="1"/>
        <v>81.71428571</v>
      </c>
      <c r="O39" s="12">
        <f t="shared" si="2"/>
        <v>81.37142857</v>
      </c>
    </row>
    <row r="40" ht="15.75" customHeight="1">
      <c r="A40" s="13"/>
      <c r="B40" s="32" t="s">
        <v>95</v>
      </c>
      <c r="C40" s="33" t="s">
        <v>96</v>
      </c>
      <c r="D40" s="10">
        <f>VLOOKUP(C40,SCORE_RAW!$C:$J,2,0)</f>
        <v>88</v>
      </c>
      <c r="E40" s="10">
        <f>VLOOKUP(C40,SCORE_RAW!$C:$J,3,0)</f>
        <v>85</v>
      </c>
      <c r="F40" s="10">
        <f>VLOOKUP(C40,SCORE_RAW!$C:$J,4,0)</f>
        <v>85</v>
      </c>
      <c r="G40" s="10">
        <f>VLOOKUP(C40,SCORE_RAW!$C:$J,5,0)</f>
        <v>78</v>
      </c>
      <c r="H40" s="10">
        <f>VLOOKUP(C40,SCORE_RAW!$C:$J,6,0)</f>
        <v>86</v>
      </c>
      <c r="I40" s="10">
        <f>VLOOKUP(C40,SCORE_RAW!$C:$J,7,0)</f>
        <v>81</v>
      </c>
      <c r="J40" s="10">
        <f>VLOOKUP(C40,SCORE_RAW!$C:$J,8,0)</f>
        <v>90</v>
      </c>
      <c r="L40" s="10">
        <v>90.0</v>
      </c>
      <c r="M40" s="11">
        <f t="shared" si="1"/>
        <v>84.71428571</v>
      </c>
      <c r="O40" s="12">
        <f t="shared" si="2"/>
        <v>85.77142857</v>
      </c>
    </row>
    <row r="41" ht="15.75" customHeight="1">
      <c r="A41" s="13"/>
      <c r="B41" s="32" t="s">
        <v>97</v>
      </c>
      <c r="C41" s="33" t="s">
        <v>98</v>
      </c>
      <c r="D41" s="10">
        <f>VLOOKUP(C41,SCORE_RAW!$C:$J,2,0)</f>
        <v>73</v>
      </c>
      <c r="E41" s="10">
        <f>VLOOKUP(C41,SCORE_RAW!$C:$J,3,0)</f>
        <v>80</v>
      </c>
      <c r="F41" s="10">
        <f>VLOOKUP(C41,SCORE_RAW!$C:$J,4,0)</f>
        <v>90</v>
      </c>
      <c r="G41" s="10">
        <f>VLOOKUP(C41,SCORE_RAW!$C:$J,5,0)</f>
        <v>78</v>
      </c>
      <c r="H41" s="10">
        <f>VLOOKUP(C41,SCORE_RAW!$C:$J,6,0)</f>
        <v>60</v>
      </c>
      <c r="I41" s="10">
        <f>VLOOKUP(C41,SCORE_RAW!$C:$J,7,0)</f>
        <v>60</v>
      </c>
      <c r="J41" s="10">
        <f>VLOOKUP(C41,SCORE_RAW!$C:$J,8,0)</f>
        <v>85</v>
      </c>
      <c r="L41" s="10">
        <v>70.0</v>
      </c>
      <c r="M41" s="11">
        <f t="shared" si="1"/>
        <v>75.14285714</v>
      </c>
      <c r="O41" s="12">
        <f t="shared" si="2"/>
        <v>74.11428571</v>
      </c>
    </row>
    <row r="42" ht="15.75" customHeight="1">
      <c r="A42" s="13"/>
      <c r="B42" s="32" t="s">
        <v>99</v>
      </c>
      <c r="C42" s="33" t="s">
        <v>100</v>
      </c>
      <c r="D42" s="10">
        <f>VLOOKUP(C42,SCORE_RAW!$C:$J,2,0)</f>
        <v>78</v>
      </c>
      <c r="E42" s="10">
        <f>VLOOKUP(C42,SCORE_RAW!$C:$J,3,0)</f>
        <v>83</v>
      </c>
      <c r="F42" s="10">
        <f>VLOOKUP(C42,SCORE_RAW!$C:$J,4,0)</f>
        <v>84</v>
      </c>
      <c r="G42" s="10">
        <f>VLOOKUP(C42,SCORE_RAW!$C:$J,5,0)</f>
        <v>94</v>
      </c>
      <c r="H42" s="10">
        <f>VLOOKUP(C42,SCORE_RAW!$C:$J,6,0)</f>
        <v>78</v>
      </c>
      <c r="I42" s="10">
        <f>VLOOKUP(C42,SCORE_RAW!$C:$J,7,0)</f>
        <v>60</v>
      </c>
      <c r="J42" s="10">
        <f>VLOOKUP(C42,SCORE_RAW!$C:$J,8,0)</f>
        <v>55</v>
      </c>
      <c r="L42" s="10">
        <v>70.0</v>
      </c>
      <c r="M42" s="11">
        <f t="shared" si="1"/>
        <v>76</v>
      </c>
      <c r="O42" s="12">
        <f t="shared" si="2"/>
        <v>74.8</v>
      </c>
    </row>
    <row r="43" ht="15.75" customHeight="1">
      <c r="A43" s="13"/>
      <c r="B43" s="32" t="s">
        <v>101</v>
      </c>
      <c r="C43" s="33" t="s">
        <v>102</v>
      </c>
      <c r="D43" s="10">
        <f>VLOOKUP(C43,SCORE_RAW!$C:$J,2,0)</f>
        <v>78</v>
      </c>
      <c r="E43" s="10">
        <f>VLOOKUP(C43,SCORE_RAW!$C:$J,3,0)</f>
        <v>76</v>
      </c>
      <c r="F43" s="10">
        <f>VLOOKUP(C43,SCORE_RAW!$C:$J,4,0)</f>
        <v>75</v>
      </c>
      <c r="G43" s="10">
        <f>VLOOKUP(C43,SCORE_RAW!$C:$J,5,0)</f>
        <v>30</v>
      </c>
      <c r="H43" s="10">
        <f>VLOOKUP(C43,SCORE_RAW!$C:$J,6,0)</f>
        <v>30</v>
      </c>
      <c r="I43" s="10">
        <f>VLOOKUP(C43,SCORE_RAW!$C:$J,7,0)</f>
        <v>55</v>
      </c>
      <c r="J43" s="10">
        <f>VLOOKUP(C43,SCORE_RAW!$C:$J,8,0)</f>
        <v>55</v>
      </c>
      <c r="L43" s="10">
        <v>70.0</v>
      </c>
      <c r="M43" s="11">
        <f t="shared" si="1"/>
        <v>57</v>
      </c>
      <c r="O43" s="12">
        <f t="shared" si="2"/>
        <v>59.6</v>
      </c>
    </row>
    <row r="44" ht="15.75" customHeight="1">
      <c r="A44" s="13"/>
      <c r="B44" s="32" t="s">
        <v>103</v>
      </c>
      <c r="C44" s="33" t="s">
        <v>104</v>
      </c>
      <c r="D44" s="10">
        <f>VLOOKUP(C44,SCORE_RAW!$C:$J,2,0)</f>
        <v>82</v>
      </c>
      <c r="E44" s="10">
        <f>VLOOKUP(C44,SCORE_RAW!$C:$J,3,0)</f>
        <v>75</v>
      </c>
      <c r="F44" s="10">
        <f>VLOOKUP(C44,SCORE_RAW!$C:$J,4,0)</f>
        <v>58</v>
      </c>
      <c r="G44" s="10">
        <f>VLOOKUP(C44,SCORE_RAW!$C:$J,5,0)</f>
        <v>35</v>
      </c>
      <c r="H44" s="10">
        <f>VLOOKUP(C44,SCORE_RAW!$C:$J,6,0)</f>
        <v>60</v>
      </c>
      <c r="I44" s="10">
        <f>VLOOKUP(C44,SCORE_RAW!$C:$J,7,0)</f>
        <v>30</v>
      </c>
      <c r="J44" s="10">
        <f>VLOOKUP(C44,SCORE_RAW!$C:$J,8,0)</f>
        <v>0</v>
      </c>
      <c r="L44" s="10">
        <v>90.0</v>
      </c>
      <c r="M44" s="11">
        <f t="shared" si="1"/>
        <v>48.57142857</v>
      </c>
      <c r="O44" s="12">
        <f t="shared" si="2"/>
        <v>56.85714286</v>
      </c>
    </row>
    <row r="45" ht="15.75" customHeight="1">
      <c r="A45" s="14"/>
      <c r="B45" s="32" t="s">
        <v>105</v>
      </c>
      <c r="C45" s="33" t="s">
        <v>106</v>
      </c>
      <c r="D45" s="10">
        <f>VLOOKUP(C45,SCORE_RAW!$C:$J,2,0)</f>
        <v>79</v>
      </c>
      <c r="E45" s="10">
        <f>VLOOKUP(C45,SCORE_RAW!$C:$J,3,0)</f>
        <v>93</v>
      </c>
      <c r="F45" s="10">
        <f>VLOOKUP(C45,SCORE_RAW!$C:$J,4,0)</f>
        <v>85</v>
      </c>
      <c r="G45" s="10">
        <f>VLOOKUP(C45,SCORE_RAW!$C:$J,5,0)</f>
        <v>84</v>
      </c>
      <c r="H45" s="10">
        <f>VLOOKUP(C45,SCORE_RAW!$C:$J,6,0)</f>
        <v>90</v>
      </c>
      <c r="I45" s="10">
        <f>VLOOKUP(C45,SCORE_RAW!$C:$J,7,0)</f>
        <v>83</v>
      </c>
      <c r="J45" s="10">
        <f>VLOOKUP(C45,SCORE_RAW!$C:$J,8,0)</f>
        <v>90</v>
      </c>
      <c r="L45" s="10">
        <v>90.0</v>
      </c>
      <c r="M45" s="11">
        <f t="shared" si="1"/>
        <v>86.28571429</v>
      </c>
      <c r="O45" s="12">
        <f t="shared" si="2"/>
        <v>87.02857143</v>
      </c>
    </row>
    <row r="46" ht="15.75" customHeight="1">
      <c r="A46" s="34">
        <v>8.0</v>
      </c>
      <c r="B46" s="35" t="s">
        <v>107</v>
      </c>
      <c r="C46" s="36" t="s">
        <v>108</v>
      </c>
      <c r="D46" s="10">
        <f>VLOOKUP(C46,SCORE_RAW!$C:$J,2,0)</f>
        <v>83</v>
      </c>
      <c r="E46" s="10">
        <f>VLOOKUP(C46,SCORE_RAW!$C:$J,3,0)</f>
        <v>60</v>
      </c>
      <c r="F46" s="10">
        <f>VLOOKUP(C46,SCORE_RAW!$C:$J,4,0)</f>
        <v>56</v>
      </c>
      <c r="G46" s="10">
        <f>VLOOKUP(C46,SCORE_RAW!$C:$J,5,0)</f>
        <v>45</v>
      </c>
      <c r="H46" s="10">
        <f>VLOOKUP(C46,SCORE_RAW!$C:$J,6,0)</f>
        <v>0</v>
      </c>
      <c r="I46" s="10">
        <f>VLOOKUP(C46,SCORE_RAW!$C:$J,7,0)</f>
        <v>84</v>
      </c>
      <c r="J46" s="10">
        <f>VLOOKUP(C46,SCORE_RAW!$C:$J,8,0)</f>
        <v>55</v>
      </c>
      <c r="L46" s="10">
        <v>90.0</v>
      </c>
      <c r="M46" s="11">
        <f t="shared" si="1"/>
        <v>54.71428571</v>
      </c>
      <c r="O46" s="12">
        <f t="shared" si="2"/>
        <v>61.77142857</v>
      </c>
    </row>
    <row r="47" ht="15.75" customHeight="1">
      <c r="A47" s="13"/>
      <c r="B47" s="35" t="s">
        <v>109</v>
      </c>
      <c r="C47" s="36" t="s">
        <v>110</v>
      </c>
      <c r="D47" s="10">
        <f>VLOOKUP(C47,SCORE_RAW!$C:$J,2,0)</f>
        <v>78</v>
      </c>
      <c r="E47" s="10">
        <f>VLOOKUP(C47,SCORE_RAW!$C:$J,3,0)</f>
        <v>83</v>
      </c>
      <c r="F47" s="10">
        <f>VLOOKUP(C47,SCORE_RAW!$C:$J,4,0)</f>
        <v>76</v>
      </c>
      <c r="G47" s="10">
        <f>VLOOKUP(C47,SCORE_RAW!$C:$J,5,0)</f>
        <v>76</v>
      </c>
      <c r="H47" s="10">
        <f>VLOOKUP(C47,SCORE_RAW!$C:$J,6,0)</f>
        <v>90</v>
      </c>
      <c r="I47" s="10">
        <f>VLOOKUP(C47,SCORE_RAW!$C:$J,7,0)</f>
        <v>70</v>
      </c>
      <c r="J47" s="10">
        <f>VLOOKUP(C47,SCORE_RAW!$C:$J,8,0)</f>
        <v>55</v>
      </c>
      <c r="L47" s="10">
        <v>80.0</v>
      </c>
      <c r="M47" s="11">
        <f t="shared" si="1"/>
        <v>75.42857143</v>
      </c>
      <c r="O47" s="12">
        <f t="shared" si="2"/>
        <v>76.34285714</v>
      </c>
    </row>
    <row r="48" ht="15.75" customHeight="1">
      <c r="A48" s="13"/>
      <c r="B48" s="35" t="s">
        <v>111</v>
      </c>
      <c r="C48" s="36" t="s">
        <v>112</v>
      </c>
      <c r="D48" s="10">
        <f>VLOOKUP(C48,SCORE_RAW!$C:$J,2,0)</f>
        <v>83</v>
      </c>
      <c r="E48" s="10">
        <f>VLOOKUP(C48,SCORE_RAW!$C:$J,3,0)</f>
        <v>89</v>
      </c>
      <c r="F48" s="10">
        <f>VLOOKUP(C48,SCORE_RAW!$C:$J,4,0)</f>
        <v>80</v>
      </c>
      <c r="G48" s="10">
        <f>VLOOKUP(C48,SCORE_RAW!$C:$J,5,0)</f>
        <v>70</v>
      </c>
      <c r="H48" s="10">
        <f>VLOOKUP(C48,SCORE_RAW!$C:$J,6,0)</f>
        <v>90</v>
      </c>
      <c r="I48" s="10">
        <f>VLOOKUP(C48,SCORE_RAW!$C:$J,7,0)</f>
        <v>90</v>
      </c>
      <c r="J48" s="10">
        <f>VLOOKUP(C48,SCORE_RAW!$C:$J,8,0)</f>
        <v>82</v>
      </c>
      <c r="L48" s="10">
        <v>75.0</v>
      </c>
      <c r="M48" s="11">
        <f t="shared" si="1"/>
        <v>83.42857143</v>
      </c>
      <c r="O48" s="12">
        <f t="shared" si="2"/>
        <v>81.74285714</v>
      </c>
    </row>
    <row r="49" ht="15.75" customHeight="1">
      <c r="A49" s="13"/>
      <c r="B49" s="35" t="s">
        <v>113</v>
      </c>
      <c r="C49" s="36" t="s">
        <v>114</v>
      </c>
      <c r="D49" s="10">
        <f>VLOOKUP(C49,SCORE_RAW!$C:$J,2,0)</f>
        <v>79</v>
      </c>
      <c r="E49" s="10">
        <f>VLOOKUP(C49,SCORE_RAW!$C:$J,3,0)</f>
        <v>85</v>
      </c>
      <c r="F49" s="10">
        <f>VLOOKUP(C49,SCORE_RAW!$C:$J,4,0)</f>
        <v>80</v>
      </c>
      <c r="G49" s="10">
        <f>VLOOKUP(C49,SCORE_RAW!$C:$J,5,0)</f>
        <v>80</v>
      </c>
      <c r="H49" s="10">
        <f>VLOOKUP(C49,SCORE_RAW!$C:$J,6,0)</f>
        <v>40</v>
      </c>
      <c r="I49" s="10">
        <f>VLOOKUP(C49,SCORE_RAW!$C:$J,7,0)</f>
        <v>0</v>
      </c>
      <c r="J49" s="10">
        <f>VLOOKUP(C49,SCORE_RAW!$C:$J,8,0)</f>
        <v>0</v>
      </c>
      <c r="L49" s="10">
        <v>75.0</v>
      </c>
      <c r="M49" s="11">
        <f t="shared" si="1"/>
        <v>52</v>
      </c>
      <c r="O49" s="12">
        <f t="shared" si="2"/>
        <v>56.6</v>
      </c>
    </row>
    <row r="50" ht="15.75" customHeight="1">
      <c r="A50" s="13"/>
      <c r="B50" s="35" t="s">
        <v>115</v>
      </c>
      <c r="C50" s="36" t="s">
        <v>116</v>
      </c>
      <c r="D50" s="10">
        <f>VLOOKUP(C50,SCORE_RAW!$C:$J,2,0)</f>
        <v>81</v>
      </c>
      <c r="E50" s="10">
        <f>VLOOKUP(C50,SCORE_RAW!$C:$J,3,0)</f>
        <v>90</v>
      </c>
      <c r="F50" s="10">
        <f>VLOOKUP(C50,SCORE_RAW!$C:$J,4,0)</f>
        <v>90</v>
      </c>
      <c r="G50" s="10">
        <f>VLOOKUP(C50,SCORE_RAW!$C:$J,5,0)</f>
        <v>96</v>
      </c>
      <c r="H50" s="10">
        <f>VLOOKUP(C50,SCORE_RAW!$C:$J,6,0)</f>
        <v>90</v>
      </c>
      <c r="I50" s="10">
        <f>VLOOKUP(C50,SCORE_RAW!$C:$J,7,0)</f>
        <v>92</v>
      </c>
      <c r="J50" s="10">
        <f>VLOOKUP(C50,SCORE_RAW!$C:$J,8,0)</f>
        <v>88</v>
      </c>
      <c r="L50" s="10">
        <v>90.0</v>
      </c>
      <c r="M50" s="11">
        <f t="shared" si="1"/>
        <v>89.57142857</v>
      </c>
      <c r="O50" s="12">
        <f t="shared" si="2"/>
        <v>89.65714286</v>
      </c>
    </row>
    <row r="51" ht="15.75" customHeight="1">
      <c r="A51" s="13"/>
      <c r="B51" s="35" t="s">
        <v>117</v>
      </c>
      <c r="C51" s="36" t="s">
        <v>118</v>
      </c>
      <c r="D51" s="10">
        <f>VLOOKUP(C51,SCORE_RAW!$C:$J,2,0)</f>
        <v>83</v>
      </c>
      <c r="E51" s="10">
        <f>VLOOKUP(C51,SCORE_RAW!$C:$J,3,0)</f>
        <v>90</v>
      </c>
      <c r="F51" s="10">
        <f>VLOOKUP(C51,SCORE_RAW!$C:$J,4,0)</f>
        <v>85</v>
      </c>
      <c r="G51" s="10">
        <f>VLOOKUP(C51,SCORE_RAW!$C:$J,5,0)</f>
        <v>88</v>
      </c>
      <c r="H51" s="10">
        <f>VLOOKUP(C51,SCORE_RAW!$C:$J,6,0)</f>
        <v>90</v>
      </c>
      <c r="I51" s="10">
        <f>VLOOKUP(C51,SCORE_RAW!$C:$J,7,0)</f>
        <v>90</v>
      </c>
      <c r="J51" s="10">
        <f>VLOOKUP(C51,SCORE_RAW!$C:$J,8,0)</f>
        <v>86</v>
      </c>
      <c r="L51" s="10">
        <v>75.0</v>
      </c>
      <c r="M51" s="11">
        <f t="shared" si="1"/>
        <v>87.42857143</v>
      </c>
      <c r="O51" s="12">
        <f t="shared" si="2"/>
        <v>84.94285714</v>
      </c>
    </row>
    <row r="52" ht="15.75" customHeight="1">
      <c r="A52" s="14"/>
      <c r="B52" s="35" t="s">
        <v>119</v>
      </c>
      <c r="C52" s="36" t="s">
        <v>120</v>
      </c>
      <c r="D52" s="10">
        <f>VLOOKUP(C52,SCORE_RAW!$C:$J,2,0)</f>
        <v>84</v>
      </c>
      <c r="E52" s="10">
        <f>VLOOKUP(C52,SCORE_RAW!$C:$J,3,0)</f>
        <v>81</v>
      </c>
      <c r="F52" s="10">
        <f>VLOOKUP(C52,SCORE_RAW!$C:$J,4,0)</f>
        <v>85</v>
      </c>
      <c r="G52" s="10">
        <f>VLOOKUP(C52,SCORE_RAW!$C:$J,5,0)</f>
        <v>72</v>
      </c>
      <c r="H52" s="10">
        <f>VLOOKUP(C52,SCORE_RAW!$C:$J,6,0)</f>
        <v>89</v>
      </c>
      <c r="I52" s="10">
        <f>VLOOKUP(C52,SCORE_RAW!$C:$J,7,0)</f>
        <v>0</v>
      </c>
      <c r="J52" s="10">
        <f>VLOOKUP(C52,SCORE_RAW!$C:$J,8,0)</f>
        <v>0</v>
      </c>
      <c r="L52" s="10">
        <v>80.0</v>
      </c>
      <c r="M52" s="11">
        <f t="shared" si="1"/>
        <v>58.71428571</v>
      </c>
      <c r="O52" s="12">
        <f t="shared" si="2"/>
        <v>62.97142857</v>
      </c>
    </row>
    <row r="53" ht="15.75" customHeight="1">
      <c r="A53" s="37">
        <v>9.0</v>
      </c>
      <c r="B53" s="38" t="s">
        <v>121</v>
      </c>
      <c r="C53" s="39" t="s">
        <v>122</v>
      </c>
      <c r="D53" s="10">
        <f>VLOOKUP(C53,SCORE_RAW!$C:$J,2,0)</f>
        <v>87</v>
      </c>
      <c r="E53" s="10">
        <f>VLOOKUP(C53,SCORE_RAW!$C:$J,3,0)</f>
        <v>94</v>
      </c>
      <c r="F53" s="10">
        <f>VLOOKUP(C53,SCORE_RAW!$C:$J,4,0)</f>
        <v>90</v>
      </c>
      <c r="G53" s="10">
        <f>VLOOKUP(C53,SCORE_RAW!$C:$J,5,0)</f>
        <v>96</v>
      </c>
      <c r="H53" s="10">
        <f>VLOOKUP(C53,SCORE_RAW!$C:$J,6,0)</f>
        <v>90</v>
      </c>
      <c r="I53" s="10">
        <f>VLOOKUP(C53,SCORE_RAW!$C:$J,7,0)</f>
        <v>80</v>
      </c>
      <c r="J53" s="10">
        <f>VLOOKUP(C53,SCORE_RAW!$C:$J,8,0)</f>
        <v>94</v>
      </c>
      <c r="L53" s="10">
        <v>80.0</v>
      </c>
      <c r="M53" s="11">
        <f t="shared" si="1"/>
        <v>90.14285714</v>
      </c>
      <c r="O53" s="12">
        <f t="shared" si="2"/>
        <v>88.11428571</v>
      </c>
    </row>
    <row r="54" ht="15.75" customHeight="1">
      <c r="A54" s="13"/>
      <c r="B54" s="38" t="s">
        <v>123</v>
      </c>
      <c r="C54" s="39" t="s">
        <v>124</v>
      </c>
      <c r="D54" s="10">
        <f>VLOOKUP(C54,SCORE_RAW!$C:$J,2,0)</f>
        <v>90</v>
      </c>
      <c r="E54" s="10">
        <f>VLOOKUP(C54,SCORE_RAW!$C:$J,3,0)</f>
        <v>90</v>
      </c>
      <c r="F54" s="10">
        <f>VLOOKUP(C54,SCORE_RAW!$C:$J,4,0)</f>
        <v>95</v>
      </c>
      <c r="G54" s="10">
        <f>VLOOKUP(C54,SCORE_RAW!$C:$J,5,0)</f>
        <v>84</v>
      </c>
      <c r="H54" s="10">
        <f>VLOOKUP(C54,SCORE_RAW!$C:$J,6,0)</f>
        <v>81</v>
      </c>
      <c r="I54" s="10">
        <f>VLOOKUP(C54,SCORE_RAW!$C:$J,7,0)</f>
        <v>60</v>
      </c>
      <c r="J54" s="10">
        <f>VLOOKUP(C54,SCORE_RAW!$C:$J,8,0)</f>
        <v>55</v>
      </c>
      <c r="L54" s="10">
        <v>80.0</v>
      </c>
      <c r="M54" s="11">
        <f t="shared" si="1"/>
        <v>79.28571429</v>
      </c>
      <c r="O54" s="12">
        <f t="shared" si="2"/>
        <v>79.42857143</v>
      </c>
    </row>
    <row r="55" ht="15.75" customHeight="1">
      <c r="A55" s="13"/>
      <c r="B55" s="38" t="s">
        <v>125</v>
      </c>
      <c r="C55" s="39" t="s">
        <v>126</v>
      </c>
      <c r="D55" s="10">
        <f>VLOOKUP(C55,SCORE_RAW!$C:$J,2,0)</f>
        <v>89</v>
      </c>
      <c r="E55" s="10">
        <f>VLOOKUP(C55,SCORE_RAW!$C:$J,3,0)</f>
        <v>84</v>
      </c>
      <c r="F55" s="10">
        <f>VLOOKUP(C55,SCORE_RAW!$C:$J,4,0)</f>
        <v>90</v>
      </c>
      <c r="G55" s="10">
        <f>VLOOKUP(C55,SCORE_RAW!$C:$J,5,0)</f>
        <v>88</v>
      </c>
      <c r="H55" s="10">
        <f>VLOOKUP(C55,SCORE_RAW!$C:$J,6,0)</f>
        <v>91</v>
      </c>
      <c r="I55" s="10">
        <f>VLOOKUP(C55,SCORE_RAW!$C:$J,7,0)</f>
        <v>83</v>
      </c>
      <c r="J55" s="10">
        <f>VLOOKUP(C55,SCORE_RAW!$C:$J,8,0)</f>
        <v>90</v>
      </c>
      <c r="L55" s="10">
        <v>80.0</v>
      </c>
      <c r="M55" s="11">
        <f t="shared" si="1"/>
        <v>87.85714286</v>
      </c>
      <c r="O55" s="12">
        <f t="shared" si="2"/>
        <v>86.28571429</v>
      </c>
    </row>
    <row r="56" ht="15.75" customHeight="1">
      <c r="A56" s="13"/>
      <c r="B56" s="38" t="s">
        <v>127</v>
      </c>
      <c r="C56" s="39" t="s">
        <v>128</v>
      </c>
      <c r="D56" s="10">
        <f>VLOOKUP(C56,SCORE_RAW!$C:$J,2,0)</f>
        <v>87</v>
      </c>
      <c r="E56" s="10">
        <f>VLOOKUP(C56,SCORE_RAW!$C:$J,3,0)</f>
        <v>85</v>
      </c>
      <c r="F56" s="10">
        <f>VLOOKUP(C56,SCORE_RAW!$C:$J,4,0)</f>
        <v>20</v>
      </c>
      <c r="G56" s="10">
        <f>VLOOKUP(C56,SCORE_RAW!$C:$J,5,0)</f>
        <v>84</v>
      </c>
      <c r="H56" s="10">
        <f>VLOOKUP(C56,SCORE_RAW!$C:$J,6,0)</f>
        <v>79</v>
      </c>
      <c r="I56" s="10">
        <f>VLOOKUP(C56,SCORE_RAW!$C:$J,7,0)</f>
        <v>60</v>
      </c>
      <c r="J56" s="10">
        <f>VLOOKUP(C56,SCORE_RAW!$C:$J,8,0)</f>
        <v>98</v>
      </c>
      <c r="L56" s="10">
        <v>80.0</v>
      </c>
      <c r="M56" s="11">
        <f t="shared" si="1"/>
        <v>73.28571429</v>
      </c>
      <c r="O56" s="12">
        <f t="shared" si="2"/>
        <v>74.62857143</v>
      </c>
    </row>
    <row r="57" ht="15.75" customHeight="1">
      <c r="A57" s="13"/>
      <c r="B57" s="38" t="s">
        <v>129</v>
      </c>
      <c r="C57" s="39" t="s">
        <v>130</v>
      </c>
      <c r="D57" s="10">
        <f>VLOOKUP(C57,SCORE_RAW!$C:$J,2,0)</f>
        <v>90</v>
      </c>
      <c r="E57" s="10">
        <f>VLOOKUP(C57,SCORE_RAW!$C:$J,3,0)</f>
        <v>92</v>
      </c>
      <c r="F57" s="10">
        <f>VLOOKUP(C57,SCORE_RAW!$C:$J,4,0)</f>
        <v>86</v>
      </c>
      <c r="G57" s="10">
        <f>VLOOKUP(C57,SCORE_RAW!$C:$J,5,0)</f>
        <v>84</v>
      </c>
      <c r="H57" s="10">
        <f>VLOOKUP(C57,SCORE_RAW!$C:$J,6,0)</f>
        <v>92</v>
      </c>
      <c r="I57" s="10">
        <f>VLOOKUP(C57,SCORE_RAW!$C:$J,7,0)</f>
        <v>92</v>
      </c>
      <c r="J57" s="10">
        <f>VLOOKUP(C57,SCORE_RAW!$C:$J,8,0)</f>
        <v>90</v>
      </c>
      <c r="L57" s="10">
        <v>90.0</v>
      </c>
      <c r="M57" s="11">
        <f t="shared" si="1"/>
        <v>89.42857143</v>
      </c>
      <c r="O57" s="12">
        <f t="shared" si="2"/>
        <v>89.54285714</v>
      </c>
    </row>
    <row r="58" ht="15.75" customHeight="1">
      <c r="A58" s="13"/>
      <c r="B58" s="38" t="s">
        <v>131</v>
      </c>
      <c r="C58" s="39" t="s">
        <v>132</v>
      </c>
      <c r="D58" s="10">
        <f>VLOOKUP(C58,SCORE_RAW!$C:$J,2,0)</f>
        <v>83</v>
      </c>
      <c r="E58" s="10">
        <f>VLOOKUP(C58,SCORE_RAW!$C:$J,3,0)</f>
        <v>91</v>
      </c>
      <c r="F58" s="10">
        <f>VLOOKUP(C58,SCORE_RAW!$C:$J,4,0)</f>
        <v>80</v>
      </c>
      <c r="G58" s="10">
        <f>VLOOKUP(C58,SCORE_RAW!$C:$J,5,0)</f>
        <v>88</v>
      </c>
      <c r="H58" s="10">
        <f>VLOOKUP(C58,SCORE_RAW!$C:$J,6,0)</f>
        <v>92</v>
      </c>
      <c r="I58" s="10">
        <f>VLOOKUP(C58,SCORE_RAW!$C:$J,7,0)</f>
        <v>90</v>
      </c>
      <c r="J58" s="10">
        <f>VLOOKUP(C58,SCORE_RAW!$C:$J,8,0)</f>
        <v>86</v>
      </c>
      <c r="L58" s="10">
        <v>90.0</v>
      </c>
      <c r="M58" s="11">
        <f t="shared" si="1"/>
        <v>87.14285714</v>
      </c>
      <c r="O58" s="12">
        <f t="shared" si="2"/>
        <v>87.71428571</v>
      </c>
    </row>
    <row r="59" ht="15.75" customHeight="1">
      <c r="A59" s="14"/>
      <c r="B59" s="38" t="s">
        <v>133</v>
      </c>
      <c r="C59" s="39" t="s">
        <v>134</v>
      </c>
      <c r="D59" s="10">
        <f>VLOOKUP(C59,SCORE_RAW!$C:$J,2,0)</f>
        <v>84</v>
      </c>
      <c r="E59" s="10">
        <f>VLOOKUP(C59,SCORE_RAW!$C:$J,3,0)</f>
        <v>83</v>
      </c>
      <c r="F59" s="10">
        <f>VLOOKUP(C59,SCORE_RAW!$C:$J,4,0)</f>
        <v>80</v>
      </c>
      <c r="G59" s="10">
        <f>VLOOKUP(C59,SCORE_RAW!$C:$J,5,0)</f>
        <v>60</v>
      </c>
      <c r="H59" s="10">
        <f>VLOOKUP(C59,SCORE_RAW!$C:$J,6,0)</f>
        <v>80</v>
      </c>
      <c r="I59" s="10">
        <f>VLOOKUP(C59,SCORE_RAW!$C:$J,7,0)</f>
        <v>30</v>
      </c>
      <c r="J59" s="10">
        <f>VLOOKUP(C59,SCORE_RAW!$C:$J,8,0)</f>
        <v>30</v>
      </c>
      <c r="L59" s="10">
        <v>80.0</v>
      </c>
      <c r="M59" s="11">
        <f t="shared" si="1"/>
        <v>63.85714286</v>
      </c>
      <c r="O59" s="12">
        <f t="shared" si="2"/>
        <v>67.08571429</v>
      </c>
    </row>
    <row r="60" ht="15.75" customHeight="1">
      <c r="A60" s="40">
        <v>10.0</v>
      </c>
      <c r="B60" s="41" t="s">
        <v>135</v>
      </c>
      <c r="C60" s="42" t="s">
        <v>136</v>
      </c>
      <c r="D60" s="10">
        <f>VLOOKUP(C60,SCORE_RAW!$C:$J,2,0)</f>
        <v>65</v>
      </c>
      <c r="E60" s="10">
        <f>VLOOKUP(C60,SCORE_RAW!$C:$J,3,0)</f>
        <v>61</v>
      </c>
      <c r="F60" s="10">
        <f>VLOOKUP(C60,SCORE_RAW!$C:$J,4,0)</f>
        <v>95</v>
      </c>
      <c r="G60" s="10">
        <f>VLOOKUP(C60,SCORE_RAW!$C:$J,5,0)</f>
        <v>84</v>
      </c>
      <c r="H60" s="10">
        <f>VLOOKUP(C60,SCORE_RAW!$C:$J,6,0)</f>
        <v>78</v>
      </c>
      <c r="I60" s="10">
        <f>VLOOKUP(C60,SCORE_RAW!$C:$J,7,0)</f>
        <v>60</v>
      </c>
      <c r="J60" s="10">
        <f>VLOOKUP(C60,SCORE_RAW!$C:$J,8,0)</f>
        <v>0</v>
      </c>
      <c r="L60" s="10">
        <v>80.0</v>
      </c>
      <c r="M60" s="11">
        <f t="shared" si="1"/>
        <v>63.28571429</v>
      </c>
      <c r="O60" s="12">
        <f t="shared" si="2"/>
        <v>66.62857143</v>
      </c>
    </row>
    <row r="61" ht="15.75" customHeight="1">
      <c r="A61" s="13"/>
      <c r="B61" s="41" t="s">
        <v>137</v>
      </c>
      <c r="C61" s="42" t="s">
        <v>138</v>
      </c>
      <c r="D61" s="10">
        <f>VLOOKUP(C61,SCORE_RAW!$C:$J,2,0)</f>
        <v>76</v>
      </c>
      <c r="E61" s="10">
        <f>VLOOKUP(C61,SCORE_RAW!$C:$J,3,0)</f>
        <v>80</v>
      </c>
      <c r="F61" s="10">
        <f>VLOOKUP(C61,SCORE_RAW!$C:$J,4,0)</f>
        <v>84</v>
      </c>
      <c r="G61" s="10">
        <f>VLOOKUP(C61,SCORE_RAW!$C:$J,5,0)</f>
        <v>45</v>
      </c>
      <c r="H61" s="10">
        <f>VLOOKUP(C61,SCORE_RAW!$C:$J,6,0)</f>
        <v>0</v>
      </c>
      <c r="I61" s="10">
        <f>VLOOKUP(C61,SCORE_RAW!$C:$J,7,0)</f>
        <v>0</v>
      </c>
      <c r="J61" s="10">
        <f>VLOOKUP(C61,SCORE_RAW!$C:$J,8,0)</f>
        <v>0</v>
      </c>
      <c r="L61" s="24">
        <v>60.0</v>
      </c>
      <c r="M61" s="11">
        <f t="shared" si="1"/>
        <v>40.71428571</v>
      </c>
      <c r="O61" s="12">
        <f t="shared" si="2"/>
        <v>44.57142857</v>
      </c>
    </row>
    <row r="62" ht="15.75" customHeight="1">
      <c r="A62" s="13"/>
      <c r="B62" s="41" t="s">
        <v>139</v>
      </c>
      <c r="C62" s="42" t="s">
        <v>140</v>
      </c>
      <c r="D62" s="10">
        <f>VLOOKUP(C62,SCORE_RAW!$C:$J,2,0)</f>
        <v>0</v>
      </c>
      <c r="E62" s="10">
        <f>VLOOKUP(C62,SCORE_RAW!$C:$J,3,0)</f>
        <v>0</v>
      </c>
      <c r="F62" s="10">
        <f>VLOOKUP(C62,SCORE_RAW!$C:$J,4,0)</f>
        <v>0</v>
      </c>
      <c r="G62" s="10">
        <f>VLOOKUP(C62,SCORE_RAW!$C:$J,5,0)</f>
        <v>0</v>
      </c>
      <c r="H62" s="10">
        <f>VLOOKUP(C62,SCORE_RAW!$C:$J,6,0)</f>
        <v>0</v>
      </c>
      <c r="I62" s="10">
        <f>VLOOKUP(C62,SCORE_RAW!$C:$J,7,0)</f>
        <v>0</v>
      </c>
      <c r="J62" s="10">
        <f>VLOOKUP(C62,SCORE_RAW!$C:$J,8,0)</f>
        <v>0</v>
      </c>
      <c r="L62" s="24">
        <v>0.0</v>
      </c>
      <c r="M62" s="11">
        <f t="shared" si="1"/>
        <v>0</v>
      </c>
      <c r="O62" s="12">
        <f t="shared" si="2"/>
        <v>0</v>
      </c>
    </row>
    <row r="63" ht="15.75" customHeight="1">
      <c r="A63" s="13"/>
      <c r="B63" s="41" t="s">
        <v>141</v>
      </c>
      <c r="C63" s="42" t="s">
        <v>142</v>
      </c>
      <c r="D63" s="10">
        <f>VLOOKUP(C63,SCORE_RAW!$C:$J,2,0)</f>
        <v>65</v>
      </c>
      <c r="E63" s="10">
        <f>VLOOKUP(C63,SCORE_RAW!$C:$J,3,0)</f>
        <v>60</v>
      </c>
      <c r="F63" s="10">
        <f>VLOOKUP(C63,SCORE_RAW!$C:$J,4,0)</f>
        <v>30</v>
      </c>
      <c r="G63" s="10">
        <f>VLOOKUP(C63,SCORE_RAW!$C:$J,5,0)</f>
        <v>30</v>
      </c>
      <c r="H63" s="10">
        <f>VLOOKUP(C63,SCORE_RAW!$C:$J,6,0)</f>
        <v>30</v>
      </c>
      <c r="I63" s="10">
        <f>VLOOKUP(C63,SCORE_RAW!$C:$J,7,0)</f>
        <v>55</v>
      </c>
      <c r="J63" s="10">
        <f>VLOOKUP(C63,SCORE_RAW!$C:$J,8,0)</f>
        <v>80</v>
      </c>
      <c r="L63" s="10">
        <v>70.0</v>
      </c>
      <c r="M63" s="11">
        <f t="shared" si="1"/>
        <v>50</v>
      </c>
      <c r="O63" s="12">
        <f t="shared" si="2"/>
        <v>54</v>
      </c>
    </row>
    <row r="64" ht="15.75" customHeight="1">
      <c r="A64" s="13"/>
      <c r="B64" s="41" t="s">
        <v>143</v>
      </c>
      <c r="C64" s="42" t="s">
        <v>144</v>
      </c>
      <c r="D64" s="10">
        <f>VLOOKUP(C64,SCORE_RAW!$C:$J,2,0)</f>
        <v>88</v>
      </c>
      <c r="E64" s="10">
        <f>VLOOKUP(C64,SCORE_RAW!$C:$J,3,0)</f>
        <v>90</v>
      </c>
      <c r="F64" s="10">
        <f>VLOOKUP(C64,SCORE_RAW!$C:$J,4,0)</f>
        <v>98</v>
      </c>
      <c r="G64" s="10">
        <f>VLOOKUP(C64,SCORE_RAW!$C:$J,5,0)</f>
        <v>94</v>
      </c>
      <c r="H64" s="10">
        <f>VLOOKUP(C64,SCORE_RAW!$C:$J,6,0)</f>
        <v>92</v>
      </c>
      <c r="I64" s="10">
        <f>VLOOKUP(C64,SCORE_RAW!$C:$J,7,0)</f>
        <v>91</v>
      </c>
      <c r="J64" s="10">
        <f>VLOOKUP(C64,SCORE_RAW!$C:$J,8,0)</f>
        <v>90</v>
      </c>
      <c r="L64" s="10">
        <v>90.0</v>
      </c>
      <c r="M64" s="11">
        <f t="shared" si="1"/>
        <v>91.85714286</v>
      </c>
      <c r="O64" s="12">
        <f t="shared" si="2"/>
        <v>91.48571429</v>
      </c>
    </row>
    <row r="65" ht="15.75" customHeight="1">
      <c r="A65" s="13"/>
      <c r="B65" s="41" t="s">
        <v>145</v>
      </c>
      <c r="C65" s="42" t="s">
        <v>146</v>
      </c>
      <c r="D65" s="10">
        <f>VLOOKUP(C65,SCORE_RAW!$C:$J,2,0)</f>
        <v>60</v>
      </c>
      <c r="E65" s="10">
        <f>VLOOKUP(C65,SCORE_RAW!$C:$J,3,0)</f>
        <v>67</v>
      </c>
      <c r="F65" s="10">
        <f>VLOOKUP(C65,SCORE_RAW!$C:$J,4,0)</f>
        <v>95</v>
      </c>
      <c r="G65" s="10">
        <f>VLOOKUP(C65,SCORE_RAW!$C:$J,5,0)</f>
        <v>35</v>
      </c>
      <c r="H65" s="10">
        <f>VLOOKUP(C65,SCORE_RAW!$C:$J,6,0)</f>
        <v>60</v>
      </c>
      <c r="I65" s="10">
        <f>VLOOKUP(C65,SCORE_RAW!$C:$J,7,0)</f>
        <v>59</v>
      </c>
      <c r="J65" s="10">
        <f>VLOOKUP(C65,SCORE_RAW!$C:$J,8,0)</f>
        <v>80</v>
      </c>
      <c r="L65" s="10">
        <v>80.0</v>
      </c>
      <c r="M65" s="11">
        <f t="shared" si="1"/>
        <v>65.14285714</v>
      </c>
      <c r="O65" s="12">
        <f t="shared" si="2"/>
        <v>68.11428571</v>
      </c>
    </row>
    <row r="66" ht="15.75" customHeight="1">
      <c r="A66" s="14"/>
      <c r="B66" s="41" t="s">
        <v>147</v>
      </c>
      <c r="C66" s="42" t="s">
        <v>148</v>
      </c>
      <c r="D66" s="10">
        <f>VLOOKUP(C66,SCORE_RAW!$C:$J,2,0)</f>
        <v>60</v>
      </c>
      <c r="E66" s="10">
        <f>VLOOKUP(C66,SCORE_RAW!$C:$J,3,0)</f>
        <v>78</v>
      </c>
      <c r="F66" s="10">
        <f>VLOOKUP(C66,SCORE_RAW!$C:$J,4,0)</f>
        <v>40</v>
      </c>
      <c r="G66" s="10">
        <f>VLOOKUP(C66,SCORE_RAW!$C:$J,5,0)</f>
        <v>30</v>
      </c>
      <c r="H66" s="10">
        <f>VLOOKUP(C66,SCORE_RAW!$C:$J,6,0)</f>
        <v>30</v>
      </c>
      <c r="I66" s="10">
        <f>VLOOKUP(C66,SCORE_RAW!$C:$J,7,0)</f>
        <v>55</v>
      </c>
      <c r="J66" s="10">
        <f>VLOOKUP(C66,SCORE_RAW!$C:$J,8,0)</f>
        <v>55</v>
      </c>
      <c r="L66" s="10">
        <v>60.0</v>
      </c>
      <c r="M66" s="11">
        <f t="shared" si="1"/>
        <v>49.71428571</v>
      </c>
      <c r="O66" s="12">
        <f t="shared" si="2"/>
        <v>51.77142857</v>
      </c>
    </row>
    <row r="67" ht="15.75" customHeight="1">
      <c r="O67" s="6"/>
    </row>
    <row r="68" ht="15.75" customHeight="1">
      <c r="O68" s="6"/>
    </row>
    <row r="69" ht="15.75" customHeight="1">
      <c r="O69" s="6"/>
    </row>
    <row r="70" ht="15.75" customHeight="1">
      <c r="O70" s="6"/>
    </row>
    <row r="71" ht="15.75" customHeight="1">
      <c r="O71" s="6"/>
    </row>
    <row r="72" ht="15.75" customHeight="1">
      <c r="O72" s="6"/>
    </row>
    <row r="73" ht="15.75" customHeight="1">
      <c r="O73" s="6"/>
    </row>
    <row r="74" ht="15.75" customHeight="1">
      <c r="O74" s="6"/>
    </row>
    <row r="75" ht="15.75" customHeight="1">
      <c r="O75" s="6"/>
    </row>
    <row r="76" ht="15.75" customHeight="1">
      <c r="O76" s="6"/>
    </row>
    <row r="77" ht="15.75" customHeight="1">
      <c r="O77" s="6"/>
    </row>
    <row r="78" ht="15.75" customHeight="1">
      <c r="O78" s="6"/>
    </row>
    <row r="79" ht="15.75" customHeight="1">
      <c r="O79" s="6"/>
    </row>
    <row r="80" ht="15.75" customHeight="1">
      <c r="O80" s="6"/>
    </row>
    <row r="81" ht="15.75" customHeight="1">
      <c r="O81" s="6"/>
    </row>
    <row r="82" ht="15.75" customHeight="1">
      <c r="O82" s="6"/>
    </row>
    <row r="83" ht="15.75" customHeight="1">
      <c r="O83" s="6"/>
    </row>
    <row r="84" ht="15.75" customHeight="1">
      <c r="O84" s="6"/>
    </row>
    <row r="85" ht="15.75" customHeight="1">
      <c r="O85" s="6"/>
    </row>
    <row r="86" ht="15.75" customHeight="1">
      <c r="O86" s="6"/>
    </row>
    <row r="87" ht="15.75" customHeight="1">
      <c r="O87" s="6"/>
    </row>
    <row r="88" ht="15.75" customHeight="1">
      <c r="O88" s="6"/>
    </row>
    <row r="89" ht="15.75" customHeight="1">
      <c r="O89" s="6"/>
    </row>
    <row r="90" ht="15.75" customHeight="1">
      <c r="O90" s="6"/>
    </row>
    <row r="91" ht="15.75" customHeight="1">
      <c r="O91" s="6"/>
    </row>
    <row r="92" ht="15.75" customHeight="1">
      <c r="O92" s="6"/>
    </row>
    <row r="93" ht="15.75" customHeight="1">
      <c r="O93" s="6"/>
    </row>
    <row r="94" ht="15.75" customHeight="1">
      <c r="O94" s="6"/>
    </row>
    <row r="95" ht="15.75" customHeight="1">
      <c r="O95" s="6"/>
    </row>
    <row r="96" ht="15.75" customHeight="1">
      <c r="O96" s="6"/>
    </row>
    <row r="97" ht="15.75" customHeight="1">
      <c r="O97" s="6"/>
    </row>
    <row r="98" ht="15.75" customHeight="1">
      <c r="O98" s="6"/>
    </row>
    <row r="99" ht="15.75" customHeight="1">
      <c r="O99" s="6"/>
    </row>
    <row r="100" ht="15.75" customHeight="1">
      <c r="O100" s="6"/>
    </row>
    <row r="101" ht="15.75" customHeight="1">
      <c r="O101" s="6"/>
    </row>
    <row r="102" ht="15.75" customHeight="1">
      <c r="O102" s="6"/>
    </row>
    <row r="103" ht="15.75" customHeight="1">
      <c r="O103" s="6"/>
    </row>
    <row r="104" ht="15.75" customHeight="1">
      <c r="O104" s="6"/>
    </row>
    <row r="105" ht="15.75" customHeight="1">
      <c r="O105" s="6"/>
    </row>
    <row r="106" ht="15.75" customHeight="1">
      <c r="O106" s="6"/>
    </row>
    <row r="107" ht="15.75" customHeight="1">
      <c r="O107" s="6"/>
    </row>
    <row r="108" ht="15.75" customHeight="1">
      <c r="O108" s="6"/>
    </row>
    <row r="109" ht="15.75" customHeight="1">
      <c r="O109" s="6"/>
    </row>
    <row r="110" ht="15.75" customHeight="1">
      <c r="O110" s="6"/>
    </row>
    <row r="111" ht="15.75" customHeight="1">
      <c r="O111" s="6"/>
    </row>
    <row r="112" ht="15.75" customHeight="1">
      <c r="O112" s="6"/>
    </row>
    <row r="113" ht="15.75" customHeight="1">
      <c r="O113" s="6"/>
    </row>
    <row r="114" ht="15.75" customHeight="1">
      <c r="O114" s="6"/>
    </row>
    <row r="115" ht="15.75" customHeight="1">
      <c r="O115" s="6"/>
    </row>
    <row r="116" ht="15.75" customHeight="1">
      <c r="O116" s="6"/>
    </row>
    <row r="117" ht="15.75" customHeight="1">
      <c r="O117" s="6"/>
    </row>
    <row r="118" ht="15.75" customHeight="1">
      <c r="O118" s="6"/>
    </row>
    <row r="119" ht="15.75" customHeight="1">
      <c r="O119" s="6"/>
    </row>
    <row r="120" ht="15.75" customHeight="1">
      <c r="O120" s="6"/>
    </row>
    <row r="121" ht="15.75" customHeight="1">
      <c r="O121" s="6"/>
    </row>
    <row r="122" ht="15.75" customHeight="1">
      <c r="O122" s="6"/>
    </row>
    <row r="123" ht="15.75" customHeight="1">
      <c r="O123" s="6"/>
    </row>
    <row r="124" ht="15.75" customHeight="1">
      <c r="O124" s="6"/>
    </row>
    <row r="125" ht="15.75" customHeight="1">
      <c r="O125" s="6"/>
    </row>
    <row r="126" ht="15.75" customHeight="1">
      <c r="O126" s="6"/>
    </row>
    <row r="127" ht="15.75" customHeight="1">
      <c r="O127" s="6"/>
    </row>
    <row r="128" ht="15.75" customHeight="1">
      <c r="O128" s="6"/>
    </row>
    <row r="129" ht="15.75" customHeight="1">
      <c r="O129" s="6"/>
    </row>
    <row r="130" ht="15.75" customHeight="1">
      <c r="O130" s="6"/>
    </row>
    <row r="131" ht="15.75" customHeight="1">
      <c r="O131" s="6"/>
    </row>
    <row r="132" ht="15.75" customHeight="1">
      <c r="O132" s="6"/>
    </row>
    <row r="133" ht="15.75" customHeight="1">
      <c r="O133" s="6"/>
    </row>
    <row r="134" ht="15.75" customHeight="1">
      <c r="O134" s="6"/>
    </row>
    <row r="135" ht="15.75" customHeight="1">
      <c r="O135" s="6"/>
    </row>
    <row r="136" ht="15.75" customHeight="1">
      <c r="O136" s="6"/>
    </row>
    <row r="137" ht="15.75" customHeight="1">
      <c r="O137" s="6"/>
    </row>
    <row r="138" ht="15.75" customHeight="1">
      <c r="O138" s="6"/>
    </row>
    <row r="139" ht="15.75" customHeight="1">
      <c r="O139" s="6"/>
    </row>
    <row r="140" ht="15.75" customHeight="1">
      <c r="O140" s="6"/>
    </row>
    <row r="141" ht="15.75" customHeight="1">
      <c r="O141" s="6"/>
    </row>
    <row r="142" ht="15.75" customHeight="1">
      <c r="O142" s="6"/>
    </row>
    <row r="143" ht="15.75" customHeight="1">
      <c r="O143" s="6"/>
    </row>
    <row r="144" ht="15.75" customHeight="1">
      <c r="O144" s="6"/>
    </row>
    <row r="145" ht="15.75" customHeight="1">
      <c r="O145" s="6"/>
    </row>
    <row r="146" ht="15.75" customHeight="1">
      <c r="O146" s="6"/>
    </row>
    <row r="147" ht="15.75" customHeight="1">
      <c r="O147" s="6"/>
    </row>
    <row r="148" ht="15.75" customHeight="1">
      <c r="O148" s="6"/>
    </row>
    <row r="149" ht="15.75" customHeight="1">
      <c r="O149" s="6"/>
    </row>
    <row r="150" ht="15.75" customHeight="1">
      <c r="O150" s="6"/>
    </row>
    <row r="151" ht="15.75" customHeight="1">
      <c r="O151" s="6"/>
    </row>
    <row r="152" ht="15.75" customHeight="1">
      <c r="O152" s="6"/>
    </row>
    <row r="153" ht="15.75" customHeight="1">
      <c r="O153" s="6"/>
    </row>
    <row r="154" ht="15.75" customHeight="1">
      <c r="O154" s="6"/>
    </row>
    <row r="155" ht="15.75" customHeight="1">
      <c r="O155" s="6"/>
    </row>
    <row r="156" ht="15.75" customHeight="1">
      <c r="O156" s="6"/>
    </row>
    <row r="157" ht="15.75" customHeight="1">
      <c r="O157" s="6"/>
    </row>
    <row r="158" ht="15.75" customHeight="1">
      <c r="O158" s="6"/>
    </row>
    <row r="159" ht="15.75" customHeight="1">
      <c r="O159" s="6"/>
    </row>
    <row r="160" ht="15.75" customHeight="1">
      <c r="O160" s="6"/>
    </row>
    <row r="161" ht="15.75" customHeight="1">
      <c r="O161" s="6"/>
    </row>
    <row r="162" ht="15.75" customHeight="1">
      <c r="O162" s="6"/>
    </row>
    <row r="163" ht="15.75" customHeight="1">
      <c r="O163" s="6"/>
    </row>
    <row r="164" ht="15.75" customHeight="1">
      <c r="O164" s="6"/>
    </row>
    <row r="165" ht="15.75" customHeight="1">
      <c r="O165" s="6"/>
    </row>
    <row r="166" ht="15.75" customHeight="1">
      <c r="O166" s="6"/>
    </row>
    <row r="167" ht="15.75" customHeight="1">
      <c r="O167" s="6"/>
    </row>
    <row r="168" ht="15.75" customHeight="1">
      <c r="O168" s="6"/>
    </row>
    <row r="169" ht="15.75" customHeight="1">
      <c r="O169" s="6"/>
    </row>
    <row r="170" ht="15.75" customHeight="1">
      <c r="O170" s="6"/>
    </row>
    <row r="171" ht="15.75" customHeight="1">
      <c r="O171" s="6"/>
    </row>
    <row r="172" ht="15.75" customHeight="1">
      <c r="O172" s="6"/>
    </row>
    <row r="173" ht="15.75" customHeight="1">
      <c r="O173" s="6"/>
    </row>
    <row r="174" ht="15.75" customHeight="1">
      <c r="O174" s="6"/>
    </row>
    <row r="175" ht="15.75" customHeight="1">
      <c r="O175" s="6"/>
    </row>
    <row r="176" ht="15.75" customHeight="1">
      <c r="O176" s="6"/>
    </row>
    <row r="177" ht="15.75" customHeight="1">
      <c r="O177" s="6"/>
    </row>
    <row r="178" ht="15.75" customHeight="1">
      <c r="O178" s="6"/>
    </row>
    <row r="179" ht="15.75" customHeight="1">
      <c r="O179" s="6"/>
    </row>
    <row r="180" ht="15.75" customHeight="1">
      <c r="O180" s="6"/>
    </row>
    <row r="181" ht="15.75" customHeight="1">
      <c r="O181" s="6"/>
    </row>
    <row r="182" ht="15.75" customHeight="1">
      <c r="O182" s="6"/>
    </row>
    <row r="183" ht="15.75" customHeight="1">
      <c r="O183" s="6"/>
    </row>
    <row r="184" ht="15.75" customHeight="1">
      <c r="O184" s="6"/>
    </row>
    <row r="185" ht="15.75" customHeight="1">
      <c r="O185" s="6"/>
    </row>
    <row r="186" ht="15.75" customHeight="1">
      <c r="O186" s="6"/>
    </row>
    <row r="187" ht="15.75" customHeight="1">
      <c r="O187" s="6"/>
    </row>
    <row r="188" ht="15.75" customHeight="1">
      <c r="O188" s="6"/>
    </row>
    <row r="189" ht="15.75" customHeight="1">
      <c r="O189" s="6"/>
    </row>
    <row r="190" ht="15.75" customHeight="1">
      <c r="O190" s="6"/>
    </row>
    <row r="191" ht="15.75" customHeight="1">
      <c r="O191" s="6"/>
    </row>
    <row r="192" ht="15.75" customHeight="1">
      <c r="O192" s="6"/>
    </row>
    <row r="193" ht="15.75" customHeight="1">
      <c r="O193" s="6"/>
    </row>
    <row r="194" ht="15.75" customHeight="1">
      <c r="O194" s="6"/>
    </row>
    <row r="195" ht="15.75" customHeight="1">
      <c r="O195" s="6"/>
    </row>
    <row r="196" ht="15.75" customHeight="1">
      <c r="O196" s="6"/>
    </row>
    <row r="197" ht="15.75" customHeight="1">
      <c r="O197" s="6"/>
    </row>
    <row r="198" ht="15.75" customHeight="1">
      <c r="O198" s="6"/>
    </row>
    <row r="199" ht="15.75" customHeight="1">
      <c r="O199" s="6"/>
    </row>
    <row r="200" ht="15.75" customHeight="1">
      <c r="O200" s="6"/>
    </row>
    <row r="201" ht="15.75" customHeight="1">
      <c r="O201" s="6"/>
    </row>
    <row r="202" ht="15.75" customHeight="1">
      <c r="O202" s="6"/>
    </row>
    <row r="203" ht="15.75" customHeight="1">
      <c r="O203" s="6"/>
    </row>
    <row r="204" ht="15.75" customHeight="1">
      <c r="O204" s="6"/>
    </row>
    <row r="205" ht="15.75" customHeight="1">
      <c r="O205" s="6"/>
    </row>
    <row r="206" ht="15.75" customHeight="1">
      <c r="O206" s="6"/>
    </row>
    <row r="207" ht="15.75" customHeight="1">
      <c r="O207" s="6"/>
    </row>
    <row r="208" ht="15.75" customHeight="1">
      <c r="O208" s="6"/>
    </row>
    <row r="209" ht="15.75" customHeight="1">
      <c r="O209" s="6"/>
    </row>
    <row r="210" ht="15.75" customHeight="1">
      <c r="O210" s="6"/>
    </row>
    <row r="211" ht="15.75" customHeight="1">
      <c r="O211" s="6"/>
    </row>
    <row r="212" ht="15.75" customHeight="1">
      <c r="O212" s="6"/>
    </row>
    <row r="213" ht="15.75" customHeight="1">
      <c r="O213" s="6"/>
    </row>
    <row r="214" ht="15.75" customHeight="1">
      <c r="O214" s="6"/>
    </row>
    <row r="215" ht="15.75" customHeight="1">
      <c r="O215" s="6"/>
    </row>
    <row r="216" ht="15.75" customHeight="1">
      <c r="O216" s="6"/>
    </row>
    <row r="217" ht="15.75" customHeight="1">
      <c r="O217" s="6"/>
    </row>
    <row r="218" ht="15.75" customHeight="1">
      <c r="O218" s="6"/>
    </row>
    <row r="219" ht="15.75" customHeight="1">
      <c r="O219" s="6"/>
    </row>
    <row r="220" ht="15.75" customHeight="1">
      <c r="O220" s="6"/>
    </row>
    <row r="221" ht="15.75" customHeight="1">
      <c r="O221" s="6"/>
    </row>
    <row r="222" ht="15.75" customHeight="1">
      <c r="O222" s="6"/>
    </row>
    <row r="223" ht="15.75" customHeight="1">
      <c r="O223" s="6"/>
    </row>
    <row r="224" ht="15.75" customHeight="1">
      <c r="O224" s="6"/>
    </row>
    <row r="225" ht="15.75" customHeight="1">
      <c r="O225" s="6"/>
    </row>
    <row r="226" ht="15.75" customHeight="1">
      <c r="O226" s="6"/>
    </row>
    <row r="227" ht="15.75" customHeight="1">
      <c r="O227" s="6"/>
    </row>
    <row r="228" ht="15.75" customHeight="1">
      <c r="O228" s="6"/>
    </row>
    <row r="229" ht="15.75" customHeight="1">
      <c r="O229" s="6"/>
    </row>
    <row r="230" ht="15.75" customHeight="1">
      <c r="O230" s="6"/>
    </row>
    <row r="231" ht="15.75" customHeight="1">
      <c r="O231" s="6"/>
    </row>
    <row r="232" ht="15.75" customHeight="1">
      <c r="O232" s="6"/>
    </row>
    <row r="233" ht="15.75" customHeight="1">
      <c r="O233" s="6"/>
    </row>
    <row r="234" ht="15.75" customHeight="1">
      <c r="O234" s="6"/>
    </row>
    <row r="235" ht="15.75" customHeight="1">
      <c r="O235" s="6"/>
    </row>
    <row r="236" ht="15.75" customHeight="1">
      <c r="O236" s="6"/>
    </row>
    <row r="237" ht="15.75" customHeight="1">
      <c r="O237" s="6"/>
    </row>
    <row r="238" ht="15.75" customHeight="1">
      <c r="O238" s="6"/>
    </row>
    <row r="239" ht="15.75" customHeight="1">
      <c r="O239" s="6"/>
    </row>
    <row r="240" ht="15.75" customHeight="1">
      <c r="O240" s="6"/>
    </row>
    <row r="241" ht="15.75" customHeight="1">
      <c r="O241" s="6"/>
    </row>
    <row r="242" ht="15.75" customHeight="1">
      <c r="O242" s="6"/>
    </row>
    <row r="243" ht="15.75" customHeight="1">
      <c r="O243" s="6"/>
    </row>
    <row r="244" ht="15.75" customHeight="1">
      <c r="O244" s="6"/>
    </row>
    <row r="245" ht="15.75" customHeight="1">
      <c r="O245" s="6"/>
    </row>
    <row r="246" ht="15.75" customHeight="1">
      <c r="O246" s="6"/>
    </row>
    <row r="247" ht="15.75" customHeight="1">
      <c r="O247" s="6"/>
    </row>
    <row r="248" ht="15.75" customHeight="1">
      <c r="O248" s="6"/>
    </row>
    <row r="249" ht="15.75" customHeight="1">
      <c r="O249" s="6"/>
    </row>
    <row r="250" ht="15.75" customHeight="1">
      <c r="O250" s="6"/>
    </row>
    <row r="251" ht="15.75" customHeight="1">
      <c r="O251" s="6"/>
    </row>
    <row r="252" ht="15.75" customHeight="1">
      <c r="O252" s="6"/>
    </row>
    <row r="253" ht="15.75" customHeight="1">
      <c r="O253" s="6"/>
    </row>
    <row r="254" ht="15.75" customHeight="1">
      <c r="O254" s="6"/>
    </row>
    <row r="255" ht="15.75" customHeight="1">
      <c r="O255" s="6"/>
    </row>
    <row r="256" ht="15.75" customHeight="1">
      <c r="O256" s="6"/>
    </row>
    <row r="257" ht="15.75" customHeight="1">
      <c r="O257" s="6"/>
    </row>
    <row r="258" ht="15.75" customHeight="1">
      <c r="O258" s="6"/>
    </row>
    <row r="259" ht="15.75" customHeight="1">
      <c r="O259" s="6"/>
    </row>
    <row r="260" ht="15.75" customHeight="1">
      <c r="O260" s="6"/>
    </row>
    <row r="261" ht="15.75" customHeight="1">
      <c r="O261" s="6"/>
    </row>
    <row r="262" ht="15.75" customHeight="1">
      <c r="O262" s="6"/>
    </row>
    <row r="263" ht="15.75" customHeight="1">
      <c r="O263" s="6"/>
    </row>
    <row r="264" ht="15.75" customHeight="1">
      <c r="O264" s="6"/>
    </row>
    <row r="265" ht="15.75" customHeight="1">
      <c r="O265" s="6"/>
    </row>
    <row r="266" ht="15.75" customHeight="1">
      <c r="O266" s="6"/>
    </row>
    <row r="267" ht="15.75" customHeight="1">
      <c r="O267" s="6"/>
    </row>
    <row r="268" ht="15.75" customHeight="1">
      <c r="O268" s="6"/>
    </row>
    <row r="269" ht="15.75" customHeight="1">
      <c r="O269" s="6"/>
    </row>
    <row r="270" ht="15.75" customHeight="1">
      <c r="O270" s="6"/>
    </row>
    <row r="271" ht="15.75" customHeight="1">
      <c r="O271" s="6"/>
    </row>
    <row r="272" ht="15.75" customHeight="1">
      <c r="O272" s="6"/>
    </row>
    <row r="273" ht="15.75" customHeight="1">
      <c r="O273" s="6"/>
    </row>
    <row r="274" ht="15.75" customHeight="1">
      <c r="O274" s="6"/>
    </row>
    <row r="275" ht="15.75" customHeight="1">
      <c r="O275" s="6"/>
    </row>
    <row r="276" ht="15.75" customHeight="1">
      <c r="O276" s="6"/>
    </row>
    <row r="277" ht="15.75" customHeight="1">
      <c r="O277" s="6"/>
    </row>
    <row r="278" ht="15.75" customHeight="1">
      <c r="O278" s="6"/>
    </row>
    <row r="279" ht="15.75" customHeight="1">
      <c r="O279" s="6"/>
    </row>
    <row r="280" ht="15.75" customHeight="1">
      <c r="O280" s="6"/>
    </row>
    <row r="281" ht="15.75" customHeight="1">
      <c r="O281" s="6"/>
    </row>
    <row r="282" ht="15.75" customHeight="1">
      <c r="O282" s="6"/>
    </row>
    <row r="283" ht="15.75" customHeight="1">
      <c r="O283" s="6"/>
    </row>
    <row r="284" ht="15.75" customHeight="1">
      <c r="O284" s="6"/>
    </row>
    <row r="285" ht="15.75" customHeight="1">
      <c r="O285" s="6"/>
    </row>
    <row r="286" ht="15.75" customHeight="1">
      <c r="O286" s="6"/>
    </row>
    <row r="287" ht="15.75" customHeight="1">
      <c r="O287" s="6"/>
    </row>
    <row r="288" ht="15.75" customHeight="1">
      <c r="O288" s="6"/>
    </row>
    <row r="289" ht="15.75" customHeight="1">
      <c r="O289" s="6"/>
    </row>
    <row r="290" ht="15.75" customHeight="1">
      <c r="O290" s="6"/>
    </row>
    <row r="291" ht="15.75" customHeight="1">
      <c r="O291" s="6"/>
    </row>
    <row r="292" ht="15.75" customHeight="1">
      <c r="O292" s="6"/>
    </row>
    <row r="293" ht="15.75" customHeight="1">
      <c r="O293" s="6"/>
    </row>
    <row r="294" ht="15.75" customHeight="1">
      <c r="O294" s="6"/>
    </row>
    <row r="295" ht="15.75" customHeight="1">
      <c r="O295" s="6"/>
    </row>
    <row r="296" ht="15.75" customHeight="1">
      <c r="O296" s="6"/>
    </row>
    <row r="297" ht="15.75" customHeight="1">
      <c r="O297" s="6"/>
    </row>
    <row r="298" ht="15.75" customHeight="1">
      <c r="O298" s="6"/>
    </row>
    <row r="299" ht="15.75" customHeight="1">
      <c r="O299" s="6"/>
    </row>
    <row r="300" ht="15.75" customHeight="1">
      <c r="O300" s="6"/>
    </row>
    <row r="301" ht="15.75" customHeight="1">
      <c r="O301" s="6"/>
    </row>
    <row r="302" ht="15.75" customHeight="1">
      <c r="O302" s="6"/>
    </row>
    <row r="303" ht="15.75" customHeight="1">
      <c r="O303" s="6"/>
    </row>
    <row r="304" ht="15.75" customHeight="1">
      <c r="O304" s="6"/>
    </row>
    <row r="305" ht="15.75" customHeight="1">
      <c r="O305" s="6"/>
    </row>
    <row r="306" ht="15.75" customHeight="1">
      <c r="O306" s="6"/>
    </row>
    <row r="307" ht="15.75" customHeight="1">
      <c r="O307" s="6"/>
    </row>
    <row r="308" ht="15.75" customHeight="1">
      <c r="O308" s="6"/>
    </row>
    <row r="309" ht="15.75" customHeight="1">
      <c r="O309" s="6"/>
    </row>
    <row r="310" ht="15.75" customHeight="1">
      <c r="O310" s="6"/>
    </row>
    <row r="311" ht="15.75" customHeight="1">
      <c r="O311" s="6"/>
    </row>
    <row r="312" ht="15.75" customHeight="1">
      <c r="O312" s="6"/>
    </row>
    <row r="313" ht="15.75" customHeight="1">
      <c r="O313" s="6"/>
    </row>
    <row r="314" ht="15.75" customHeight="1">
      <c r="O314" s="6"/>
    </row>
    <row r="315" ht="15.75" customHeight="1">
      <c r="O315" s="6"/>
    </row>
    <row r="316" ht="15.75" customHeight="1">
      <c r="O316" s="6"/>
    </row>
    <row r="317" ht="15.75" customHeight="1">
      <c r="O317" s="6"/>
    </row>
    <row r="318" ht="15.75" customHeight="1">
      <c r="O318" s="6"/>
    </row>
    <row r="319" ht="15.75" customHeight="1">
      <c r="O319" s="6"/>
    </row>
    <row r="320" ht="15.75" customHeight="1">
      <c r="O320" s="6"/>
    </row>
    <row r="321" ht="15.75" customHeight="1">
      <c r="O321" s="6"/>
    </row>
    <row r="322" ht="15.75" customHeight="1">
      <c r="O322" s="6"/>
    </row>
    <row r="323" ht="15.75" customHeight="1">
      <c r="O323" s="6"/>
    </row>
    <row r="324" ht="15.75" customHeight="1">
      <c r="O324" s="6"/>
    </row>
    <row r="325" ht="15.75" customHeight="1">
      <c r="O325" s="6"/>
    </row>
    <row r="326" ht="15.75" customHeight="1">
      <c r="O326" s="6"/>
    </row>
    <row r="327" ht="15.75" customHeight="1">
      <c r="O327" s="6"/>
    </row>
    <row r="328" ht="15.75" customHeight="1">
      <c r="O328" s="6"/>
    </row>
    <row r="329" ht="15.75" customHeight="1">
      <c r="O329" s="6"/>
    </row>
    <row r="330" ht="15.75" customHeight="1">
      <c r="O330" s="6"/>
    </row>
    <row r="331" ht="15.75" customHeight="1">
      <c r="O331" s="6"/>
    </row>
    <row r="332" ht="15.75" customHeight="1">
      <c r="O332" s="6"/>
    </row>
    <row r="333" ht="15.75" customHeight="1">
      <c r="O333" s="6"/>
    </row>
    <row r="334" ht="15.75" customHeight="1">
      <c r="O334" s="6"/>
    </row>
    <row r="335" ht="15.75" customHeight="1">
      <c r="O335" s="6"/>
    </row>
    <row r="336" ht="15.75" customHeight="1">
      <c r="O336" s="6"/>
    </row>
    <row r="337" ht="15.75" customHeight="1">
      <c r="O337" s="6"/>
    </row>
    <row r="338" ht="15.75" customHeight="1">
      <c r="O338" s="6"/>
    </row>
    <row r="339" ht="15.75" customHeight="1">
      <c r="O339" s="6"/>
    </row>
    <row r="340" ht="15.75" customHeight="1">
      <c r="O340" s="6"/>
    </row>
    <row r="341" ht="15.75" customHeight="1">
      <c r="O341" s="6"/>
    </row>
    <row r="342" ht="15.75" customHeight="1">
      <c r="O342" s="6"/>
    </row>
    <row r="343" ht="15.75" customHeight="1">
      <c r="O343" s="6"/>
    </row>
    <row r="344" ht="15.75" customHeight="1">
      <c r="O344" s="6"/>
    </row>
    <row r="345" ht="15.75" customHeight="1">
      <c r="O345" s="6"/>
    </row>
    <row r="346" ht="15.75" customHeight="1">
      <c r="O346" s="6"/>
    </row>
    <row r="347" ht="15.75" customHeight="1">
      <c r="O347" s="6"/>
    </row>
    <row r="348" ht="15.75" customHeight="1">
      <c r="O348" s="6"/>
    </row>
    <row r="349" ht="15.75" customHeight="1">
      <c r="O349" s="6"/>
    </row>
    <row r="350" ht="15.75" customHeight="1">
      <c r="O350" s="6"/>
    </row>
    <row r="351" ht="15.75" customHeight="1">
      <c r="O351" s="6"/>
    </row>
    <row r="352" ht="15.75" customHeight="1">
      <c r="O352" s="6"/>
    </row>
    <row r="353" ht="15.75" customHeight="1">
      <c r="O353" s="6"/>
    </row>
    <row r="354" ht="15.75" customHeight="1">
      <c r="O354" s="6"/>
    </row>
    <row r="355" ht="15.75" customHeight="1">
      <c r="O355" s="6"/>
    </row>
    <row r="356" ht="15.75" customHeight="1">
      <c r="O356" s="6"/>
    </row>
    <row r="357" ht="15.75" customHeight="1">
      <c r="O357" s="6"/>
    </row>
    <row r="358" ht="15.75" customHeight="1">
      <c r="O358" s="6"/>
    </row>
    <row r="359" ht="15.75" customHeight="1">
      <c r="O359" s="6"/>
    </row>
    <row r="360" ht="15.75" customHeight="1">
      <c r="O360" s="6"/>
    </row>
    <row r="361" ht="15.75" customHeight="1">
      <c r="O361" s="6"/>
    </row>
    <row r="362" ht="15.75" customHeight="1">
      <c r="O362" s="6"/>
    </row>
    <row r="363" ht="15.75" customHeight="1">
      <c r="O363" s="6"/>
    </row>
    <row r="364" ht="15.75" customHeight="1">
      <c r="O364" s="6"/>
    </row>
    <row r="365" ht="15.75" customHeight="1">
      <c r="O365" s="6"/>
    </row>
    <row r="366" ht="15.75" customHeight="1">
      <c r="O366" s="6"/>
    </row>
    <row r="367" ht="15.75" customHeight="1">
      <c r="O367" s="6"/>
    </row>
    <row r="368" ht="15.75" customHeight="1">
      <c r="O368" s="6"/>
    </row>
    <row r="369" ht="15.75" customHeight="1">
      <c r="O369" s="6"/>
    </row>
    <row r="370" ht="15.75" customHeight="1">
      <c r="O370" s="6"/>
    </row>
    <row r="371" ht="15.75" customHeight="1">
      <c r="O371" s="6"/>
    </row>
    <row r="372" ht="15.75" customHeight="1">
      <c r="O372" s="6"/>
    </row>
    <row r="373" ht="15.75" customHeight="1">
      <c r="O373" s="6"/>
    </row>
    <row r="374" ht="15.75" customHeight="1">
      <c r="O374" s="6"/>
    </row>
    <row r="375" ht="15.75" customHeight="1">
      <c r="O375" s="6"/>
    </row>
    <row r="376" ht="15.75" customHeight="1">
      <c r="O376" s="6"/>
    </row>
    <row r="377" ht="15.75" customHeight="1">
      <c r="O377" s="6"/>
    </row>
    <row r="378" ht="15.75" customHeight="1">
      <c r="O378" s="6"/>
    </row>
    <row r="379" ht="15.75" customHeight="1">
      <c r="O379" s="6"/>
    </row>
    <row r="380" ht="15.75" customHeight="1">
      <c r="O380" s="6"/>
    </row>
    <row r="381" ht="15.75" customHeight="1">
      <c r="O381" s="6"/>
    </row>
    <row r="382" ht="15.75" customHeight="1">
      <c r="O382" s="6"/>
    </row>
    <row r="383" ht="15.75" customHeight="1">
      <c r="O383" s="6"/>
    </row>
    <row r="384" ht="15.75" customHeight="1">
      <c r="O384" s="6"/>
    </row>
    <row r="385" ht="15.75" customHeight="1">
      <c r="O385" s="6"/>
    </row>
    <row r="386" ht="15.75" customHeight="1">
      <c r="O386" s="6"/>
    </row>
    <row r="387" ht="15.75" customHeight="1">
      <c r="O387" s="6"/>
    </row>
    <row r="388" ht="15.75" customHeight="1">
      <c r="O388" s="6"/>
    </row>
    <row r="389" ht="15.75" customHeight="1">
      <c r="O389" s="6"/>
    </row>
    <row r="390" ht="15.75" customHeight="1">
      <c r="O390" s="6"/>
    </row>
    <row r="391" ht="15.75" customHeight="1">
      <c r="O391" s="6"/>
    </row>
    <row r="392" ht="15.75" customHeight="1">
      <c r="O392" s="6"/>
    </row>
    <row r="393" ht="15.75" customHeight="1">
      <c r="O393" s="6"/>
    </row>
    <row r="394" ht="15.75" customHeight="1">
      <c r="O394" s="6"/>
    </row>
    <row r="395" ht="15.75" customHeight="1">
      <c r="O395" s="6"/>
    </row>
    <row r="396" ht="15.75" customHeight="1">
      <c r="O396" s="6"/>
    </row>
    <row r="397" ht="15.75" customHeight="1">
      <c r="O397" s="6"/>
    </row>
    <row r="398" ht="15.75" customHeight="1">
      <c r="O398" s="6"/>
    </row>
    <row r="399" ht="15.75" customHeight="1">
      <c r="O399" s="6"/>
    </row>
    <row r="400" ht="15.75" customHeight="1">
      <c r="O400" s="6"/>
    </row>
    <row r="401" ht="15.75" customHeight="1">
      <c r="O401" s="6"/>
    </row>
    <row r="402" ht="15.75" customHeight="1">
      <c r="O402" s="6"/>
    </row>
    <row r="403" ht="15.75" customHeight="1">
      <c r="O403" s="6"/>
    </row>
    <row r="404" ht="15.75" customHeight="1">
      <c r="O404" s="6"/>
    </row>
    <row r="405" ht="15.75" customHeight="1">
      <c r="O405" s="6"/>
    </row>
    <row r="406" ht="15.75" customHeight="1">
      <c r="O406" s="6"/>
    </row>
    <row r="407" ht="15.75" customHeight="1">
      <c r="O407" s="6"/>
    </row>
    <row r="408" ht="15.75" customHeight="1">
      <c r="O408" s="6"/>
    </row>
    <row r="409" ht="15.75" customHeight="1">
      <c r="O409" s="6"/>
    </row>
    <row r="410" ht="15.75" customHeight="1">
      <c r="O410" s="6"/>
    </row>
    <row r="411" ht="15.75" customHeight="1">
      <c r="O411" s="6"/>
    </row>
    <row r="412" ht="15.75" customHeight="1">
      <c r="O412" s="6"/>
    </row>
    <row r="413" ht="15.75" customHeight="1">
      <c r="O413" s="6"/>
    </row>
    <row r="414" ht="15.75" customHeight="1">
      <c r="O414" s="6"/>
    </row>
    <row r="415" ht="15.75" customHeight="1">
      <c r="O415" s="6"/>
    </row>
    <row r="416" ht="15.75" customHeight="1">
      <c r="O416" s="6"/>
    </row>
    <row r="417" ht="15.75" customHeight="1">
      <c r="O417" s="6"/>
    </row>
    <row r="418" ht="15.75" customHeight="1">
      <c r="O418" s="6"/>
    </row>
    <row r="419" ht="15.75" customHeight="1">
      <c r="O419" s="6"/>
    </row>
    <row r="420" ht="15.75" customHeight="1">
      <c r="O420" s="6"/>
    </row>
    <row r="421" ht="15.75" customHeight="1">
      <c r="O421" s="6"/>
    </row>
    <row r="422" ht="15.75" customHeight="1">
      <c r="O422" s="6"/>
    </row>
    <row r="423" ht="15.75" customHeight="1">
      <c r="O423" s="6"/>
    </row>
    <row r="424" ht="15.75" customHeight="1">
      <c r="O424" s="6"/>
    </row>
    <row r="425" ht="15.75" customHeight="1">
      <c r="O425" s="6"/>
    </row>
    <row r="426" ht="15.75" customHeight="1">
      <c r="O426" s="6"/>
    </row>
    <row r="427" ht="15.75" customHeight="1">
      <c r="O427" s="6"/>
    </row>
    <row r="428" ht="15.75" customHeight="1">
      <c r="O428" s="6"/>
    </row>
    <row r="429" ht="15.75" customHeight="1">
      <c r="O429" s="6"/>
    </row>
    <row r="430" ht="15.75" customHeight="1">
      <c r="O430" s="6"/>
    </row>
    <row r="431" ht="15.75" customHeight="1">
      <c r="O431" s="6"/>
    </row>
    <row r="432" ht="15.75" customHeight="1">
      <c r="O432" s="6"/>
    </row>
    <row r="433" ht="15.75" customHeight="1">
      <c r="O433" s="6"/>
    </row>
    <row r="434" ht="15.75" customHeight="1">
      <c r="O434" s="6"/>
    </row>
    <row r="435" ht="15.75" customHeight="1">
      <c r="O435" s="6"/>
    </row>
    <row r="436" ht="15.75" customHeight="1">
      <c r="O436" s="6"/>
    </row>
    <row r="437" ht="15.75" customHeight="1">
      <c r="O437" s="6"/>
    </row>
    <row r="438" ht="15.75" customHeight="1">
      <c r="O438" s="6"/>
    </row>
    <row r="439" ht="15.75" customHeight="1">
      <c r="O439" s="6"/>
    </row>
    <row r="440" ht="15.75" customHeight="1">
      <c r="O440" s="6"/>
    </row>
    <row r="441" ht="15.75" customHeight="1">
      <c r="O441" s="6"/>
    </row>
    <row r="442" ht="15.75" customHeight="1">
      <c r="O442" s="6"/>
    </row>
    <row r="443" ht="15.75" customHeight="1">
      <c r="O443" s="6"/>
    </row>
    <row r="444" ht="15.75" customHeight="1">
      <c r="O444" s="6"/>
    </row>
    <row r="445" ht="15.75" customHeight="1">
      <c r="O445" s="6"/>
    </row>
    <row r="446" ht="15.75" customHeight="1">
      <c r="O446" s="6"/>
    </row>
    <row r="447" ht="15.75" customHeight="1">
      <c r="O447" s="6"/>
    </row>
    <row r="448" ht="15.75" customHeight="1">
      <c r="O448" s="6"/>
    </row>
    <row r="449" ht="15.75" customHeight="1">
      <c r="O449" s="6"/>
    </row>
    <row r="450" ht="15.75" customHeight="1">
      <c r="O450" s="6"/>
    </row>
    <row r="451" ht="15.75" customHeight="1">
      <c r="O451" s="6"/>
    </row>
    <row r="452" ht="15.75" customHeight="1">
      <c r="O452" s="6"/>
    </row>
    <row r="453" ht="15.75" customHeight="1">
      <c r="O453" s="6"/>
    </row>
    <row r="454" ht="15.75" customHeight="1">
      <c r="O454" s="6"/>
    </row>
    <row r="455" ht="15.75" customHeight="1">
      <c r="O455" s="6"/>
    </row>
    <row r="456" ht="15.75" customHeight="1">
      <c r="O456" s="6"/>
    </row>
    <row r="457" ht="15.75" customHeight="1">
      <c r="O457" s="6"/>
    </row>
    <row r="458" ht="15.75" customHeight="1">
      <c r="O458" s="6"/>
    </row>
    <row r="459" ht="15.75" customHeight="1">
      <c r="O459" s="6"/>
    </row>
    <row r="460" ht="15.75" customHeight="1">
      <c r="O460" s="6"/>
    </row>
    <row r="461" ht="15.75" customHeight="1">
      <c r="O461" s="6"/>
    </row>
    <row r="462" ht="15.75" customHeight="1">
      <c r="O462" s="6"/>
    </row>
    <row r="463" ht="15.75" customHeight="1">
      <c r="O463" s="6"/>
    </row>
    <row r="464" ht="15.75" customHeight="1">
      <c r="O464" s="6"/>
    </row>
    <row r="465" ht="15.75" customHeight="1">
      <c r="O465" s="6"/>
    </row>
    <row r="466" ht="15.75" customHeight="1">
      <c r="O466" s="6"/>
    </row>
    <row r="467" ht="15.75" customHeight="1">
      <c r="O467" s="6"/>
    </row>
    <row r="468" ht="15.75" customHeight="1">
      <c r="O468" s="6"/>
    </row>
    <row r="469" ht="15.75" customHeight="1">
      <c r="O469" s="6"/>
    </row>
    <row r="470" ht="15.75" customHeight="1">
      <c r="O470" s="6"/>
    </row>
    <row r="471" ht="15.75" customHeight="1">
      <c r="O471" s="6"/>
    </row>
    <row r="472" ht="15.75" customHeight="1">
      <c r="O472" s="6"/>
    </row>
    <row r="473" ht="15.75" customHeight="1">
      <c r="O473" s="6"/>
    </row>
    <row r="474" ht="15.75" customHeight="1">
      <c r="O474" s="6"/>
    </row>
    <row r="475" ht="15.75" customHeight="1">
      <c r="O475" s="6"/>
    </row>
    <row r="476" ht="15.75" customHeight="1">
      <c r="O476" s="6"/>
    </row>
    <row r="477" ht="15.75" customHeight="1">
      <c r="O477" s="6"/>
    </row>
    <row r="478" ht="15.75" customHeight="1">
      <c r="O478" s="6"/>
    </row>
    <row r="479" ht="15.75" customHeight="1">
      <c r="O479" s="6"/>
    </row>
    <row r="480" ht="15.75" customHeight="1">
      <c r="O480" s="6"/>
    </row>
    <row r="481" ht="15.75" customHeight="1">
      <c r="O481" s="6"/>
    </row>
    <row r="482" ht="15.75" customHeight="1">
      <c r="O482" s="6"/>
    </row>
    <row r="483" ht="15.75" customHeight="1">
      <c r="O483" s="6"/>
    </row>
    <row r="484" ht="15.75" customHeight="1">
      <c r="O484" s="6"/>
    </row>
    <row r="485" ht="15.75" customHeight="1">
      <c r="O485" s="6"/>
    </row>
    <row r="486" ht="15.75" customHeight="1">
      <c r="O486" s="6"/>
    </row>
    <row r="487" ht="15.75" customHeight="1">
      <c r="O487" s="6"/>
    </row>
    <row r="488" ht="15.75" customHeight="1">
      <c r="O488" s="6"/>
    </row>
    <row r="489" ht="15.75" customHeight="1">
      <c r="O489" s="6"/>
    </row>
    <row r="490" ht="15.75" customHeight="1">
      <c r="O490" s="6"/>
    </row>
    <row r="491" ht="15.75" customHeight="1">
      <c r="O491" s="6"/>
    </row>
    <row r="492" ht="15.75" customHeight="1">
      <c r="O492" s="6"/>
    </row>
    <row r="493" ht="15.75" customHeight="1">
      <c r="O493" s="6"/>
    </row>
    <row r="494" ht="15.75" customHeight="1">
      <c r="O494" s="6"/>
    </row>
    <row r="495" ht="15.75" customHeight="1">
      <c r="O495" s="6"/>
    </row>
    <row r="496" ht="15.75" customHeight="1">
      <c r="O496" s="6"/>
    </row>
    <row r="497" ht="15.75" customHeight="1">
      <c r="O497" s="6"/>
    </row>
    <row r="498" ht="15.75" customHeight="1">
      <c r="O498" s="6"/>
    </row>
    <row r="499" ht="15.75" customHeight="1">
      <c r="O499" s="6"/>
    </row>
    <row r="500" ht="15.75" customHeight="1">
      <c r="O500" s="6"/>
    </row>
    <row r="501" ht="15.75" customHeight="1">
      <c r="O501" s="6"/>
    </row>
    <row r="502" ht="15.75" customHeight="1">
      <c r="O502" s="6"/>
    </row>
    <row r="503" ht="15.75" customHeight="1">
      <c r="O503" s="6"/>
    </row>
    <row r="504" ht="15.75" customHeight="1">
      <c r="O504" s="6"/>
    </row>
    <row r="505" ht="15.75" customHeight="1">
      <c r="O505" s="6"/>
    </row>
    <row r="506" ht="15.75" customHeight="1">
      <c r="O506" s="6"/>
    </row>
    <row r="507" ht="15.75" customHeight="1">
      <c r="O507" s="6"/>
    </row>
    <row r="508" ht="15.75" customHeight="1">
      <c r="O508" s="6"/>
    </row>
    <row r="509" ht="15.75" customHeight="1">
      <c r="O509" s="6"/>
    </row>
    <row r="510" ht="15.75" customHeight="1">
      <c r="O510" s="6"/>
    </row>
    <row r="511" ht="15.75" customHeight="1">
      <c r="O511" s="6"/>
    </row>
    <row r="512" ht="15.75" customHeight="1">
      <c r="O512" s="6"/>
    </row>
    <row r="513" ht="15.75" customHeight="1">
      <c r="O513" s="6"/>
    </row>
    <row r="514" ht="15.75" customHeight="1">
      <c r="O514" s="6"/>
    </row>
    <row r="515" ht="15.75" customHeight="1">
      <c r="O515" s="6"/>
    </row>
    <row r="516" ht="15.75" customHeight="1">
      <c r="O516" s="6"/>
    </row>
    <row r="517" ht="15.75" customHeight="1">
      <c r="O517" s="6"/>
    </row>
    <row r="518" ht="15.75" customHeight="1">
      <c r="O518" s="6"/>
    </row>
    <row r="519" ht="15.75" customHeight="1">
      <c r="O519" s="6"/>
    </row>
    <row r="520" ht="15.75" customHeight="1">
      <c r="O520" s="6"/>
    </row>
    <row r="521" ht="15.75" customHeight="1">
      <c r="O521" s="6"/>
    </row>
    <row r="522" ht="15.75" customHeight="1">
      <c r="O522" s="6"/>
    </row>
    <row r="523" ht="15.75" customHeight="1">
      <c r="O523" s="6"/>
    </row>
    <row r="524" ht="15.75" customHeight="1">
      <c r="O524" s="6"/>
    </row>
    <row r="525" ht="15.75" customHeight="1">
      <c r="O525" s="6"/>
    </row>
    <row r="526" ht="15.75" customHeight="1">
      <c r="O526" s="6"/>
    </row>
    <row r="527" ht="15.75" customHeight="1">
      <c r="O527" s="6"/>
    </row>
    <row r="528" ht="15.75" customHeight="1">
      <c r="O528" s="6"/>
    </row>
    <row r="529" ht="15.75" customHeight="1">
      <c r="O529" s="6"/>
    </row>
    <row r="530" ht="15.75" customHeight="1">
      <c r="O530" s="6"/>
    </row>
    <row r="531" ht="15.75" customHeight="1">
      <c r="O531" s="6"/>
    </row>
    <row r="532" ht="15.75" customHeight="1">
      <c r="O532" s="6"/>
    </row>
    <row r="533" ht="15.75" customHeight="1">
      <c r="O533" s="6"/>
    </row>
    <row r="534" ht="15.75" customHeight="1">
      <c r="O534" s="6"/>
    </row>
    <row r="535" ht="15.75" customHeight="1">
      <c r="O535" s="6"/>
    </row>
    <row r="536" ht="15.75" customHeight="1">
      <c r="O536" s="6"/>
    </row>
    <row r="537" ht="15.75" customHeight="1">
      <c r="O537" s="6"/>
    </row>
    <row r="538" ht="15.75" customHeight="1">
      <c r="O538" s="6"/>
    </row>
    <row r="539" ht="15.75" customHeight="1">
      <c r="O539" s="6"/>
    </row>
    <row r="540" ht="15.75" customHeight="1">
      <c r="O540" s="6"/>
    </row>
    <row r="541" ht="15.75" customHeight="1">
      <c r="O541" s="6"/>
    </row>
    <row r="542" ht="15.75" customHeight="1">
      <c r="O542" s="6"/>
    </row>
    <row r="543" ht="15.75" customHeight="1">
      <c r="O543" s="6"/>
    </row>
    <row r="544" ht="15.75" customHeight="1">
      <c r="O544" s="6"/>
    </row>
    <row r="545" ht="15.75" customHeight="1">
      <c r="O545" s="6"/>
    </row>
    <row r="546" ht="15.75" customHeight="1">
      <c r="O546" s="6"/>
    </row>
    <row r="547" ht="15.75" customHeight="1">
      <c r="O547" s="6"/>
    </row>
    <row r="548" ht="15.75" customHeight="1">
      <c r="O548" s="6"/>
    </row>
    <row r="549" ht="15.75" customHeight="1">
      <c r="O549" s="6"/>
    </row>
    <row r="550" ht="15.75" customHeight="1">
      <c r="O550" s="6"/>
    </row>
    <row r="551" ht="15.75" customHeight="1">
      <c r="O551" s="6"/>
    </row>
    <row r="552" ht="15.75" customHeight="1">
      <c r="O552" s="6"/>
    </row>
    <row r="553" ht="15.75" customHeight="1">
      <c r="O553" s="6"/>
    </row>
    <row r="554" ht="15.75" customHeight="1">
      <c r="O554" s="6"/>
    </row>
    <row r="555" ht="15.75" customHeight="1">
      <c r="O555" s="6"/>
    </row>
    <row r="556" ht="15.75" customHeight="1">
      <c r="O556" s="6"/>
    </row>
    <row r="557" ht="15.75" customHeight="1">
      <c r="O557" s="6"/>
    </row>
    <row r="558" ht="15.75" customHeight="1">
      <c r="O558" s="6"/>
    </row>
    <row r="559" ht="15.75" customHeight="1">
      <c r="O559" s="6"/>
    </row>
    <row r="560" ht="15.75" customHeight="1">
      <c r="O560" s="6"/>
    </row>
    <row r="561" ht="15.75" customHeight="1">
      <c r="O561" s="6"/>
    </row>
    <row r="562" ht="15.75" customHeight="1">
      <c r="O562" s="6"/>
    </row>
    <row r="563" ht="15.75" customHeight="1">
      <c r="O563" s="6"/>
    </row>
    <row r="564" ht="15.75" customHeight="1">
      <c r="O564" s="6"/>
    </row>
    <row r="565" ht="15.75" customHeight="1">
      <c r="O565" s="6"/>
    </row>
    <row r="566" ht="15.75" customHeight="1">
      <c r="O566" s="6"/>
    </row>
    <row r="567" ht="15.75" customHeight="1">
      <c r="O567" s="6"/>
    </row>
    <row r="568" ht="15.75" customHeight="1">
      <c r="O568" s="6"/>
    </row>
    <row r="569" ht="15.75" customHeight="1">
      <c r="O569" s="6"/>
    </row>
    <row r="570" ht="15.75" customHeight="1">
      <c r="O570" s="6"/>
    </row>
    <row r="571" ht="15.75" customHeight="1">
      <c r="O571" s="6"/>
    </row>
    <row r="572" ht="15.75" customHeight="1">
      <c r="O572" s="6"/>
    </row>
    <row r="573" ht="15.75" customHeight="1">
      <c r="O573" s="6"/>
    </row>
    <row r="574" ht="15.75" customHeight="1">
      <c r="O574" s="6"/>
    </row>
    <row r="575" ht="15.75" customHeight="1">
      <c r="O575" s="6"/>
    </row>
    <row r="576" ht="15.75" customHeight="1">
      <c r="O576" s="6"/>
    </row>
    <row r="577" ht="15.75" customHeight="1">
      <c r="O577" s="6"/>
    </row>
    <row r="578" ht="15.75" customHeight="1">
      <c r="O578" s="6"/>
    </row>
    <row r="579" ht="15.75" customHeight="1">
      <c r="O579" s="6"/>
    </row>
    <row r="580" ht="15.75" customHeight="1">
      <c r="O580" s="6"/>
    </row>
    <row r="581" ht="15.75" customHeight="1">
      <c r="O581" s="6"/>
    </row>
    <row r="582" ht="15.75" customHeight="1">
      <c r="O582" s="6"/>
    </row>
    <row r="583" ht="15.75" customHeight="1">
      <c r="O583" s="6"/>
    </row>
    <row r="584" ht="15.75" customHeight="1">
      <c r="O584" s="6"/>
    </row>
    <row r="585" ht="15.75" customHeight="1">
      <c r="O585" s="6"/>
    </row>
    <row r="586" ht="15.75" customHeight="1">
      <c r="O586" s="6"/>
    </row>
    <row r="587" ht="15.75" customHeight="1">
      <c r="O587" s="6"/>
    </row>
    <row r="588" ht="15.75" customHeight="1">
      <c r="O588" s="6"/>
    </row>
    <row r="589" ht="15.75" customHeight="1">
      <c r="O589" s="6"/>
    </row>
    <row r="590" ht="15.75" customHeight="1">
      <c r="O590" s="6"/>
    </row>
    <row r="591" ht="15.75" customHeight="1">
      <c r="O591" s="6"/>
    </row>
    <row r="592" ht="15.75" customHeight="1">
      <c r="O592" s="6"/>
    </row>
    <row r="593" ht="15.75" customHeight="1">
      <c r="O593" s="6"/>
    </row>
    <row r="594" ht="15.75" customHeight="1">
      <c r="O594" s="6"/>
    </row>
    <row r="595" ht="15.75" customHeight="1">
      <c r="O595" s="6"/>
    </row>
    <row r="596" ht="15.75" customHeight="1">
      <c r="O596" s="6"/>
    </row>
    <row r="597" ht="15.75" customHeight="1">
      <c r="O597" s="6"/>
    </row>
    <row r="598" ht="15.75" customHeight="1">
      <c r="O598" s="6"/>
    </row>
    <row r="599" ht="15.75" customHeight="1">
      <c r="O599" s="6"/>
    </row>
    <row r="600" ht="15.75" customHeight="1">
      <c r="O600" s="6"/>
    </row>
    <row r="601" ht="15.75" customHeight="1">
      <c r="O601" s="6"/>
    </row>
    <row r="602" ht="15.75" customHeight="1">
      <c r="O602" s="6"/>
    </row>
    <row r="603" ht="15.75" customHeight="1">
      <c r="O603" s="6"/>
    </row>
    <row r="604" ht="15.75" customHeight="1">
      <c r="O604" s="6"/>
    </row>
    <row r="605" ht="15.75" customHeight="1">
      <c r="O605" s="6"/>
    </row>
    <row r="606" ht="15.75" customHeight="1">
      <c r="O606" s="6"/>
    </row>
    <row r="607" ht="15.75" customHeight="1">
      <c r="O607" s="6"/>
    </row>
    <row r="608" ht="15.75" customHeight="1">
      <c r="O608" s="6"/>
    </row>
    <row r="609" ht="15.75" customHeight="1">
      <c r="O609" s="6"/>
    </row>
    <row r="610" ht="15.75" customHeight="1">
      <c r="O610" s="6"/>
    </row>
    <row r="611" ht="15.75" customHeight="1">
      <c r="O611" s="6"/>
    </row>
    <row r="612" ht="15.75" customHeight="1">
      <c r="O612" s="6"/>
    </row>
    <row r="613" ht="15.75" customHeight="1">
      <c r="O613" s="6"/>
    </row>
    <row r="614" ht="15.75" customHeight="1">
      <c r="O614" s="6"/>
    </row>
    <row r="615" ht="15.75" customHeight="1">
      <c r="O615" s="6"/>
    </row>
    <row r="616" ht="15.75" customHeight="1">
      <c r="O616" s="6"/>
    </row>
    <row r="617" ht="15.75" customHeight="1">
      <c r="O617" s="6"/>
    </row>
    <row r="618" ht="15.75" customHeight="1">
      <c r="O618" s="6"/>
    </row>
    <row r="619" ht="15.75" customHeight="1">
      <c r="O619" s="6"/>
    </row>
    <row r="620" ht="15.75" customHeight="1">
      <c r="O620" s="6"/>
    </row>
    <row r="621" ht="15.75" customHeight="1">
      <c r="O621" s="6"/>
    </row>
    <row r="622" ht="15.75" customHeight="1">
      <c r="O622" s="6"/>
    </row>
    <row r="623" ht="15.75" customHeight="1">
      <c r="O623" s="6"/>
    </row>
    <row r="624" ht="15.75" customHeight="1">
      <c r="O624" s="6"/>
    </row>
    <row r="625" ht="15.75" customHeight="1">
      <c r="O625" s="6"/>
    </row>
    <row r="626" ht="15.75" customHeight="1">
      <c r="O626" s="6"/>
    </row>
    <row r="627" ht="15.75" customHeight="1">
      <c r="O627" s="6"/>
    </row>
    <row r="628" ht="15.75" customHeight="1">
      <c r="O628" s="6"/>
    </row>
    <row r="629" ht="15.75" customHeight="1">
      <c r="O629" s="6"/>
    </row>
    <row r="630" ht="15.75" customHeight="1">
      <c r="O630" s="6"/>
    </row>
    <row r="631" ht="15.75" customHeight="1">
      <c r="O631" s="6"/>
    </row>
    <row r="632" ht="15.75" customHeight="1">
      <c r="O632" s="6"/>
    </row>
    <row r="633" ht="15.75" customHeight="1">
      <c r="O633" s="6"/>
    </row>
    <row r="634" ht="15.75" customHeight="1">
      <c r="O634" s="6"/>
    </row>
    <row r="635" ht="15.75" customHeight="1">
      <c r="O635" s="6"/>
    </row>
    <row r="636" ht="15.75" customHeight="1">
      <c r="O636" s="6"/>
    </row>
    <row r="637" ht="15.75" customHeight="1">
      <c r="O637" s="6"/>
    </row>
    <row r="638" ht="15.75" customHeight="1">
      <c r="O638" s="6"/>
    </row>
    <row r="639" ht="15.75" customHeight="1">
      <c r="O639" s="6"/>
    </row>
    <row r="640" ht="15.75" customHeight="1">
      <c r="O640" s="6"/>
    </row>
    <row r="641" ht="15.75" customHeight="1">
      <c r="O641" s="6"/>
    </row>
    <row r="642" ht="15.75" customHeight="1">
      <c r="O642" s="6"/>
    </row>
    <row r="643" ht="15.75" customHeight="1">
      <c r="O643" s="6"/>
    </row>
    <row r="644" ht="15.75" customHeight="1">
      <c r="O644" s="6"/>
    </row>
    <row r="645" ht="15.75" customHeight="1">
      <c r="O645" s="6"/>
    </row>
    <row r="646" ht="15.75" customHeight="1">
      <c r="O646" s="6"/>
    </row>
    <row r="647" ht="15.75" customHeight="1">
      <c r="O647" s="6"/>
    </row>
    <row r="648" ht="15.75" customHeight="1">
      <c r="O648" s="6"/>
    </row>
    <row r="649" ht="15.75" customHeight="1">
      <c r="O649" s="6"/>
    </row>
    <row r="650" ht="15.75" customHeight="1">
      <c r="O650" s="6"/>
    </row>
    <row r="651" ht="15.75" customHeight="1">
      <c r="O651" s="6"/>
    </row>
    <row r="652" ht="15.75" customHeight="1">
      <c r="O652" s="6"/>
    </row>
    <row r="653" ht="15.75" customHeight="1">
      <c r="O653" s="6"/>
    </row>
    <row r="654" ht="15.75" customHeight="1">
      <c r="O654" s="6"/>
    </row>
    <row r="655" ht="15.75" customHeight="1">
      <c r="O655" s="6"/>
    </row>
    <row r="656" ht="15.75" customHeight="1">
      <c r="O656" s="6"/>
    </row>
    <row r="657" ht="15.75" customHeight="1">
      <c r="O657" s="6"/>
    </row>
    <row r="658" ht="15.75" customHeight="1">
      <c r="O658" s="6"/>
    </row>
    <row r="659" ht="15.75" customHeight="1">
      <c r="O659" s="6"/>
    </row>
    <row r="660" ht="15.75" customHeight="1">
      <c r="O660" s="6"/>
    </row>
    <row r="661" ht="15.75" customHeight="1">
      <c r="O661" s="6"/>
    </row>
    <row r="662" ht="15.75" customHeight="1">
      <c r="O662" s="6"/>
    </row>
    <row r="663" ht="15.75" customHeight="1">
      <c r="O663" s="6"/>
    </row>
    <row r="664" ht="15.75" customHeight="1">
      <c r="O664" s="6"/>
    </row>
    <row r="665" ht="15.75" customHeight="1">
      <c r="O665" s="6"/>
    </row>
    <row r="666" ht="15.75" customHeight="1">
      <c r="O666" s="6"/>
    </row>
    <row r="667" ht="15.75" customHeight="1">
      <c r="O667" s="6"/>
    </row>
    <row r="668" ht="15.75" customHeight="1">
      <c r="O668" s="6"/>
    </row>
    <row r="669" ht="15.75" customHeight="1">
      <c r="O669" s="6"/>
    </row>
    <row r="670" ht="15.75" customHeight="1">
      <c r="O670" s="6"/>
    </row>
    <row r="671" ht="15.75" customHeight="1">
      <c r="O671" s="6"/>
    </row>
    <row r="672" ht="15.75" customHeight="1">
      <c r="O672" s="6"/>
    </row>
    <row r="673" ht="15.75" customHeight="1">
      <c r="O673" s="6"/>
    </row>
    <row r="674" ht="15.75" customHeight="1">
      <c r="O674" s="6"/>
    </row>
    <row r="675" ht="15.75" customHeight="1">
      <c r="O675" s="6"/>
    </row>
    <row r="676" ht="15.75" customHeight="1">
      <c r="O676" s="6"/>
    </row>
    <row r="677" ht="15.75" customHeight="1">
      <c r="O677" s="6"/>
    </row>
    <row r="678" ht="15.75" customHeight="1">
      <c r="O678" s="6"/>
    </row>
    <row r="679" ht="15.75" customHeight="1">
      <c r="O679" s="6"/>
    </row>
    <row r="680" ht="15.75" customHeight="1">
      <c r="O680" s="6"/>
    </row>
    <row r="681" ht="15.75" customHeight="1">
      <c r="O681" s="6"/>
    </row>
    <row r="682" ht="15.75" customHeight="1">
      <c r="O682" s="6"/>
    </row>
    <row r="683" ht="15.75" customHeight="1">
      <c r="O683" s="6"/>
    </row>
    <row r="684" ht="15.75" customHeight="1">
      <c r="O684" s="6"/>
    </row>
    <row r="685" ht="15.75" customHeight="1">
      <c r="O685" s="6"/>
    </row>
    <row r="686" ht="15.75" customHeight="1">
      <c r="O686" s="6"/>
    </row>
    <row r="687" ht="15.75" customHeight="1">
      <c r="O687" s="6"/>
    </row>
    <row r="688" ht="15.75" customHeight="1">
      <c r="O688" s="6"/>
    </row>
    <row r="689" ht="15.75" customHeight="1">
      <c r="O689" s="6"/>
    </row>
    <row r="690" ht="15.75" customHeight="1">
      <c r="O690" s="6"/>
    </row>
    <row r="691" ht="15.75" customHeight="1">
      <c r="O691" s="6"/>
    </row>
    <row r="692" ht="15.75" customHeight="1">
      <c r="O692" s="6"/>
    </row>
    <row r="693" ht="15.75" customHeight="1">
      <c r="O693" s="6"/>
    </row>
    <row r="694" ht="15.75" customHeight="1">
      <c r="O694" s="6"/>
    </row>
    <row r="695" ht="15.75" customHeight="1">
      <c r="O695" s="6"/>
    </row>
    <row r="696" ht="15.75" customHeight="1">
      <c r="O696" s="6"/>
    </row>
    <row r="697" ht="15.75" customHeight="1">
      <c r="O697" s="6"/>
    </row>
    <row r="698" ht="15.75" customHeight="1">
      <c r="O698" s="6"/>
    </row>
    <row r="699" ht="15.75" customHeight="1">
      <c r="O699" s="6"/>
    </row>
    <row r="700" ht="15.75" customHeight="1">
      <c r="O700" s="6"/>
    </row>
    <row r="701" ht="15.75" customHeight="1">
      <c r="O701" s="6"/>
    </row>
    <row r="702" ht="15.75" customHeight="1">
      <c r="O702" s="6"/>
    </row>
    <row r="703" ht="15.75" customHeight="1">
      <c r="O703" s="6"/>
    </row>
    <row r="704" ht="15.75" customHeight="1">
      <c r="O704" s="6"/>
    </row>
    <row r="705" ht="15.75" customHeight="1">
      <c r="O705" s="6"/>
    </row>
    <row r="706" ht="15.75" customHeight="1">
      <c r="O706" s="6"/>
    </row>
    <row r="707" ht="15.75" customHeight="1">
      <c r="O707" s="6"/>
    </row>
    <row r="708" ht="15.75" customHeight="1">
      <c r="O708" s="6"/>
    </row>
    <row r="709" ht="15.75" customHeight="1">
      <c r="O709" s="6"/>
    </row>
    <row r="710" ht="15.75" customHeight="1">
      <c r="O710" s="6"/>
    </row>
    <row r="711" ht="15.75" customHeight="1">
      <c r="O711" s="6"/>
    </row>
    <row r="712" ht="15.75" customHeight="1">
      <c r="O712" s="6"/>
    </row>
    <row r="713" ht="15.75" customHeight="1">
      <c r="O713" s="6"/>
    </row>
    <row r="714" ht="15.75" customHeight="1">
      <c r="O714" s="6"/>
    </row>
    <row r="715" ht="15.75" customHeight="1">
      <c r="O715" s="6"/>
    </row>
    <row r="716" ht="15.75" customHeight="1">
      <c r="O716" s="6"/>
    </row>
    <row r="717" ht="15.75" customHeight="1">
      <c r="O717" s="6"/>
    </row>
    <row r="718" ht="15.75" customHeight="1">
      <c r="O718" s="6"/>
    </row>
    <row r="719" ht="15.75" customHeight="1">
      <c r="O719" s="6"/>
    </row>
    <row r="720" ht="15.75" customHeight="1">
      <c r="O720" s="6"/>
    </row>
    <row r="721" ht="15.75" customHeight="1">
      <c r="O721" s="6"/>
    </row>
    <row r="722" ht="15.75" customHeight="1">
      <c r="O722" s="6"/>
    </row>
    <row r="723" ht="15.75" customHeight="1">
      <c r="O723" s="6"/>
    </row>
    <row r="724" ht="15.75" customHeight="1">
      <c r="O724" s="6"/>
    </row>
    <row r="725" ht="15.75" customHeight="1">
      <c r="O725" s="6"/>
    </row>
    <row r="726" ht="15.75" customHeight="1">
      <c r="O726" s="6"/>
    </row>
    <row r="727" ht="15.75" customHeight="1">
      <c r="O727" s="6"/>
    </row>
    <row r="728" ht="15.75" customHeight="1">
      <c r="O728" s="6"/>
    </row>
    <row r="729" ht="15.75" customHeight="1">
      <c r="O729" s="6"/>
    </row>
    <row r="730" ht="15.75" customHeight="1">
      <c r="O730" s="6"/>
    </row>
    <row r="731" ht="15.75" customHeight="1">
      <c r="O731" s="6"/>
    </row>
    <row r="732" ht="15.75" customHeight="1">
      <c r="O732" s="6"/>
    </row>
    <row r="733" ht="15.75" customHeight="1">
      <c r="O733" s="6"/>
    </row>
    <row r="734" ht="15.75" customHeight="1">
      <c r="O734" s="6"/>
    </row>
    <row r="735" ht="15.75" customHeight="1">
      <c r="O735" s="6"/>
    </row>
    <row r="736" ht="15.75" customHeight="1">
      <c r="O736" s="6"/>
    </row>
    <row r="737" ht="15.75" customHeight="1">
      <c r="O737" s="6"/>
    </row>
    <row r="738" ht="15.75" customHeight="1">
      <c r="O738" s="6"/>
    </row>
    <row r="739" ht="15.75" customHeight="1">
      <c r="O739" s="6"/>
    </row>
    <row r="740" ht="15.75" customHeight="1">
      <c r="O740" s="6"/>
    </row>
    <row r="741" ht="15.75" customHeight="1">
      <c r="O741" s="6"/>
    </row>
    <row r="742" ht="15.75" customHeight="1">
      <c r="O742" s="6"/>
    </row>
    <row r="743" ht="15.75" customHeight="1">
      <c r="O743" s="6"/>
    </row>
    <row r="744" ht="15.75" customHeight="1">
      <c r="O744" s="6"/>
    </row>
    <row r="745" ht="15.75" customHeight="1">
      <c r="O745" s="6"/>
    </row>
    <row r="746" ht="15.75" customHeight="1">
      <c r="O746" s="6"/>
    </row>
    <row r="747" ht="15.75" customHeight="1">
      <c r="O747" s="6"/>
    </row>
    <row r="748" ht="15.75" customHeight="1">
      <c r="O748" s="6"/>
    </row>
    <row r="749" ht="15.75" customHeight="1">
      <c r="O749" s="6"/>
    </row>
    <row r="750" ht="15.75" customHeight="1">
      <c r="O750" s="6"/>
    </row>
    <row r="751" ht="15.75" customHeight="1">
      <c r="O751" s="6"/>
    </row>
    <row r="752" ht="15.75" customHeight="1">
      <c r="O752" s="6"/>
    </row>
    <row r="753" ht="15.75" customHeight="1">
      <c r="O753" s="6"/>
    </row>
    <row r="754" ht="15.75" customHeight="1">
      <c r="O754" s="6"/>
    </row>
    <row r="755" ht="15.75" customHeight="1">
      <c r="O755" s="6"/>
    </row>
    <row r="756" ht="15.75" customHeight="1">
      <c r="O756" s="6"/>
    </row>
    <row r="757" ht="15.75" customHeight="1">
      <c r="O757" s="6"/>
    </row>
    <row r="758" ht="15.75" customHeight="1">
      <c r="O758" s="6"/>
    </row>
    <row r="759" ht="15.75" customHeight="1">
      <c r="O759" s="6"/>
    </row>
    <row r="760" ht="15.75" customHeight="1">
      <c r="O760" s="6"/>
    </row>
    <row r="761" ht="15.75" customHeight="1">
      <c r="O761" s="6"/>
    </row>
    <row r="762" ht="15.75" customHeight="1">
      <c r="O762" s="6"/>
    </row>
    <row r="763" ht="15.75" customHeight="1">
      <c r="O763" s="6"/>
    </row>
    <row r="764" ht="15.75" customHeight="1">
      <c r="O764" s="6"/>
    </row>
    <row r="765" ht="15.75" customHeight="1">
      <c r="O765" s="6"/>
    </row>
    <row r="766" ht="15.75" customHeight="1">
      <c r="O766" s="6"/>
    </row>
    <row r="767" ht="15.75" customHeight="1">
      <c r="O767" s="6"/>
    </row>
    <row r="768" ht="15.75" customHeight="1">
      <c r="O768" s="6"/>
    </row>
    <row r="769" ht="15.75" customHeight="1">
      <c r="O769" s="6"/>
    </row>
    <row r="770" ht="15.75" customHeight="1">
      <c r="O770" s="6"/>
    </row>
    <row r="771" ht="15.75" customHeight="1">
      <c r="O771" s="6"/>
    </row>
    <row r="772" ht="15.75" customHeight="1">
      <c r="O772" s="6"/>
    </row>
    <row r="773" ht="15.75" customHeight="1">
      <c r="O773" s="6"/>
    </row>
    <row r="774" ht="15.75" customHeight="1">
      <c r="O774" s="6"/>
    </row>
    <row r="775" ht="15.75" customHeight="1">
      <c r="O775" s="6"/>
    </row>
    <row r="776" ht="15.75" customHeight="1">
      <c r="O776" s="6"/>
    </row>
    <row r="777" ht="15.75" customHeight="1">
      <c r="O777" s="6"/>
    </row>
    <row r="778" ht="15.75" customHeight="1">
      <c r="O778" s="6"/>
    </row>
    <row r="779" ht="15.75" customHeight="1">
      <c r="O779" s="6"/>
    </row>
    <row r="780" ht="15.75" customHeight="1">
      <c r="O780" s="6"/>
    </row>
    <row r="781" ht="15.75" customHeight="1">
      <c r="O781" s="6"/>
    </row>
    <row r="782" ht="15.75" customHeight="1">
      <c r="O782" s="6"/>
    </row>
    <row r="783" ht="15.75" customHeight="1">
      <c r="O783" s="6"/>
    </row>
    <row r="784" ht="15.75" customHeight="1">
      <c r="O784" s="6"/>
    </row>
    <row r="785" ht="15.75" customHeight="1">
      <c r="O785" s="6"/>
    </row>
    <row r="786" ht="15.75" customHeight="1">
      <c r="O786" s="6"/>
    </row>
    <row r="787" ht="15.75" customHeight="1">
      <c r="O787" s="6"/>
    </row>
    <row r="788" ht="15.75" customHeight="1">
      <c r="O788" s="6"/>
    </row>
    <row r="789" ht="15.75" customHeight="1">
      <c r="O789" s="6"/>
    </row>
    <row r="790" ht="15.75" customHeight="1">
      <c r="O790" s="6"/>
    </row>
    <row r="791" ht="15.75" customHeight="1">
      <c r="O791" s="6"/>
    </row>
    <row r="792" ht="15.75" customHeight="1">
      <c r="O792" s="6"/>
    </row>
    <row r="793" ht="15.75" customHeight="1">
      <c r="O793" s="6"/>
    </row>
    <row r="794" ht="15.75" customHeight="1">
      <c r="O794" s="6"/>
    </row>
    <row r="795" ht="15.75" customHeight="1">
      <c r="O795" s="6"/>
    </row>
    <row r="796" ht="15.75" customHeight="1">
      <c r="O796" s="6"/>
    </row>
    <row r="797" ht="15.75" customHeight="1">
      <c r="O797" s="6"/>
    </row>
    <row r="798" ht="15.75" customHeight="1">
      <c r="O798" s="6"/>
    </row>
    <row r="799" ht="15.75" customHeight="1">
      <c r="O799" s="6"/>
    </row>
    <row r="800" ht="15.75" customHeight="1">
      <c r="O800" s="6"/>
    </row>
    <row r="801" ht="15.75" customHeight="1">
      <c r="O801" s="6"/>
    </row>
    <row r="802" ht="15.75" customHeight="1">
      <c r="O802" s="6"/>
    </row>
    <row r="803" ht="15.75" customHeight="1">
      <c r="O803" s="6"/>
    </row>
    <row r="804" ht="15.75" customHeight="1">
      <c r="O804" s="6"/>
    </row>
    <row r="805" ht="15.75" customHeight="1">
      <c r="O805" s="6"/>
    </row>
    <row r="806" ht="15.75" customHeight="1">
      <c r="O806" s="6"/>
    </row>
    <row r="807" ht="15.75" customHeight="1">
      <c r="O807" s="6"/>
    </row>
    <row r="808" ht="15.75" customHeight="1">
      <c r="O808" s="6"/>
    </row>
    <row r="809" ht="15.75" customHeight="1">
      <c r="O809" s="6"/>
    </row>
    <row r="810" ht="15.75" customHeight="1">
      <c r="O810" s="6"/>
    </row>
    <row r="811" ht="15.75" customHeight="1">
      <c r="O811" s="6"/>
    </row>
    <row r="812" ht="15.75" customHeight="1">
      <c r="O812" s="6"/>
    </row>
    <row r="813" ht="15.75" customHeight="1">
      <c r="O813" s="6"/>
    </row>
    <row r="814" ht="15.75" customHeight="1">
      <c r="O814" s="6"/>
    </row>
    <row r="815" ht="15.75" customHeight="1">
      <c r="O815" s="6"/>
    </row>
    <row r="816" ht="15.75" customHeight="1">
      <c r="O816" s="6"/>
    </row>
    <row r="817" ht="15.75" customHeight="1">
      <c r="O817" s="6"/>
    </row>
    <row r="818" ht="15.75" customHeight="1">
      <c r="O818" s="6"/>
    </row>
    <row r="819" ht="15.75" customHeight="1">
      <c r="O819" s="6"/>
    </row>
    <row r="820" ht="15.75" customHeight="1">
      <c r="O820" s="6"/>
    </row>
    <row r="821" ht="15.75" customHeight="1">
      <c r="O821" s="6"/>
    </row>
    <row r="822" ht="15.75" customHeight="1">
      <c r="O822" s="6"/>
    </row>
    <row r="823" ht="15.75" customHeight="1">
      <c r="O823" s="6"/>
    </row>
    <row r="824" ht="15.75" customHeight="1">
      <c r="O824" s="6"/>
    </row>
    <row r="825" ht="15.75" customHeight="1">
      <c r="O825" s="6"/>
    </row>
    <row r="826" ht="15.75" customHeight="1">
      <c r="O826" s="6"/>
    </row>
    <row r="827" ht="15.75" customHeight="1">
      <c r="O827" s="6"/>
    </row>
    <row r="828" ht="15.75" customHeight="1">
      <c r="O828" s="6"/>
    </row>
    <row r="829" ht="15.75" customHeight="1">
      <c r="O829" s="6"/>
    </row>
    <row r="830" ht="15.75" customHeight="1">
      <c r="O830" s="6"/>
    </row>
    <row r="831" ht="15.75" customHeight="1">
      <c r="O831" s="6"/>
    </row>
    <row r="832" ht="15.75" customHeight="1">
      <c r="O832" s="6"/>
    </row>
    <row r="833" ht="15.75" customHeight="1">
      <c r="O833" s="6"/>
    </row>
    <row r="834" ht="15.75" customHeight="1">
      <c r="O834" s="6"/>
    </row>
    <row r="835" ht="15.75" customHeight="1">
      <c r="O835" s="6"/>
    </row>
    <row r="836" ht="15.75" customHeight="1">
      <c r="O836" s="6"/>
    </row>
    <row r="837" ht="15.75" customHeight="1">
      <c r="O837" s="6"/>
    </row>
    <row r="838" ht="15.75" customHeight="1">
      <c r="O838" s="6"/>
    </row>
    <row r="839" ht="15.75" customHeight="1">
      <c r="O839" s="6"/>
    </row>
    <row r="840" ht="15.75" customHeight="1">
      <c r="O840" s="6"/>
    </row>
    <row r="841" ht="15.75" customHeight="1">
      <c r="O841" s="6"/>
    </row>
    <row r="842" ht="15.75" customHeight="1">
      <c r="O842" s="6"/>
    </row>
    <row r="843" ht="15.75" customHeight="1">
      <c r="O843" s="6"/>
    </row>
    <row r="844" ht="15.75" customHeight="1">
      <c r="O844" s="6"/>
    </row>
    <row r="845" ht="15.75" customHeight="1">
      <c r="O845" s="6"/>
    </row>
    <row r="846" ht="15.75" customHeight="1">
      <c r="O846" s="6"/>
    </row>
    <row r="847" ht="15.75" customHeight="1">
      <c r="O847" s="6"/>
    </row>
    <row r="848" ht="15.75" customHeight="1">
      <c r="O848" s="6"/>
    </row>
    <row r="849" ht="15.75" customHeight="1">
      <c r="O849" s="6"/>
    </row>
    <row r="850" ht="15.75" customHeight="1">
      <c r="O850" s="6"/>
    </row>
    <row r="851" ht="15.75" customHeight="1">
      <c r="O851" s="6"/>
    </row>
    <row r="852" ht="15.75" customHeight="1">
      <c r="O852" s="6"/>
    </row>
    <row r="853" ht="15.75" customHeight="1">
      <c r="O853" s="6"/>
    </row>
    <row r="854" ht="15.75" customHeight="1">
      <c r="O854" s="6"/>
    </row>
    <row r="855" ht="15.75" customHeight="1">
      <c r="O855" s="6"/>
    </row>
    <row r="856" ht="15.75" customHeight="1">
      <c r="O856" s="6"/>
    </row>
    <row r="857" ht="15.75" customHeight="1">
      <c r="O857" s="6"/>
    </row>
    <row r="858" ht="15.75" customHeight="1">
      <c r="O858" s="6"/>
    </row>
    <row r="859" ht="15.75" customHeight="1">
      <c r="O859" s="6"/>
    </row>
    <row r="860" ht="15.75" customHeight="1">
      <c r="O860" s="6"/>
    </row>
    <row r="861" ht="15.75" customHeight="1">
      <c r="O861" s="6"/>
    </row>
    <row r="862" ht="15.75" customHeight="1">
      <c r="O862" s="6"/>
    </row>
    <row r="863" ht="15.75" customHeight="1">
      <c r="O863" s="6"/>
    </row>
    <row r="864" ht="15.75" customHeight="1">
      <c r="O864" s="6"/>
    </row>
    <row r="865" ht="15.75" customHeight="1">
      <c r="O865" s="6"/>
    </row>
    <row r="866" ht="15.75" customHeight="1">
      <c r="O866" s="6"/>
    </row>
    <row r="867" ht="15.75" customHeight="1">
      <c r="O867" s="6"/>
    </row>
    <row r="868" ht="15.75" customHeight="1">
      <c r="O868" s="6"/>
    </row>
    <row r="869" ht="15.75" customHeight="1">
      <c r="O869" s="6"/>
    </row>
    <row r="870" ht="15.75" customHeight="1">
      <c r="O870" s="6"/>
    </row>
    <row r="871" ht="15.75" customHeight="1">
      <c r="O871" s="6"/>
    </row>
    <row r="872" ht="15.75" customHeight="1">
      <c r="O872" s="6"/>
    </row>
    <row r="873" ht="15.75" customHeight="1">
      <c r="O873" s="6"/>
    </row>
    <row r="874" ht="15.75" customHeight="1">
      <c r="O874" s="6"/>
    </row>
    <row r="875" ht="15.75" customHeight="1">
      <c r="O875" s="6"/>
    </row>
    <row r="876" ht="15.75" customHeight="1">
      <c r="O876" s="6"/>
    </row>
    <row r="877" ht="15.75" customHeight="1">
      <c r="O877" s="6"/>
    </row>
    <row r="878" ht="15.75" customHeight="1">
      <c r="O878" s="6"/>
    </row>
    <row r="879" ht="15.75" customHeight="1">
      <c r="O879" s="6"/>
    </row>
    <row r="880" ht="15.75" customHeight="1">
      <c r="O880" s="6"/>
    </row>
    <row r="881" ht="15.75" customHeight="1">
      <c r="O881" s="6"/>
    </row>
    <row r="882" ht="15.75" customHeight="1">
      <c r="O882" s="6"/>
    </row>
    <row r="883" ht="15.75" customHeight="1">
      <c r="O883" s="6"/>
    </row>
    <row r="884" ht="15.75" customHeight="1">
      <c r="O884" s="6"/>
    </row>
    <row r="885" ht="15.75" customHeight="1">
      <c r="O885" s="6"/>
    </row>
    <row r="886" ht="15.75" customHeight="1">
      <c r="O886" s="6"/>
    </row>
    <row r="887" ht="15.75" customHeight="1">
      <c r="O887" s="6"/>
    </row>
    <row r="888" ht="15.75" customHeight="1">
      <c r="O888" s="6"/>
    </row>
    <row r="889" ht="15.75" customHeight="1">
      <c r="O889" s="6"/>
    </row>
    <row r="890" ht="15.75" customHeight="1">
      <c r="O890" s="6"/>
    </row>
    <row r="891" ht="15.75" customHeight="1">
      <c r="O891" s="6"/>
    </row>
    <row r="892" ht="15.75" customHeight="1">
      <c r="O892" s="6"/>
    </row>
    <row r="893" ht="15.75" customHeight="1">
      <c r="O893" s="6"/>
    </row>
    <row r="894" ht="15.75" customHeight="1">
      <c r="O894" s="6"/>
    </row>
    <row r="895" ht="15.75" customHeight="1">
      <c r="O895" s="6"/>
    </row>
    <row r="896" ht="15.75" customHeight="1">
      <c r="O896" s="6"/>
    </row>
    <row r="897" ht="15.75" customHeight="1">
      <c r="O897" s="6"/>
    </row>
    <row r="898" ht="15.75" customHeight="1">
      <c r="O898" s="6"/>
    </row>
    <row r="899" ht="15.75" customHeight="1">
      <c r="O899" s="6"/>
    </row>
    <row r="900" ht="15.75" customHeight="1">
      <c r="O900" s="6"/>
    </row>
    <row r="901" ht="15.75" customHeight="1">
      <c r="O901" s="6"/>
    </row>
    <row r="902" ht="15.75" customHeight="1">
      <c r="O902" s="6"/>
    </row>
    <row r="903" ht="15.75" customHeight="1">
      <c r="O903" s="6"/>
    </row>
    <row r="904" ht="15.75" customHeight="1">
      <c r="O904" s="6"/>
    </row>
    <row r="905" ht="15.75" customHeight="1">
      <c r="O905" s="6"/>
    </row>
    <row r="906" ht="15.75" customHeight="1">
      <c r="O906" s="6"/>
    </row>
    <row r="907" ht="15.75" customHeight="1">
      <c r="O907" s="6"/>
    </row>
    <row r="908" ht="15.75" customHeight="1">
      <c r="O908" s="6"/>
    </row>
    <row r="909" ht="15.75" customHeight="1">
      <c r="O909" s="6"/>
    </row>
    <row r="910" ht="15.75" customHeight="1">
      <c r="O910" s="6"/>
    </row>
    <row r="911" ht="15.75" customHeight="1">
      <c r="O911" s="6"/>
    </row>
    <row r="912" ht="15.75" customHeight="1">
      <c r="O912" s="6"/>
    </row>
    <row r="913" ht="15.75" customHeight="1">
      <c r="O913" s="6"/>
    </row>
    <row r="914" ht="15.75" customHeight="1">
      <c r="O914" s="6"/>
    </row>
    <row r="915" ht="15.75" customHeight="1">
      <c r="O915" s="6"/>
    </row>
    <row r="916" ht="15.75" customHeight="1">
      <c r="O916" s="6"/>
    </row>
    <row r="917" ht="15.75" customHeight="1">
      <c r="O917" s="6"/>
    </row>
    <row r="918" ht="15.75" customHeight="1">
      <c r="O918" s="6"/>
    </row>
    <row r="919" ht="15.75" customHeight="1">
      <c r="O919" s="6"/>
    </row>
    <row r="920" ht="15.75" customHeight="1">
      <c r="O920" s="6"/>
    </row>
    <row r="921" ht="15.75" customHeight="1">
      <c r="O921" s="6"/>
    </row>
    <row r="922" ht="15.75" customHeight="1">
      <c r="O922" s="6"/>
    </row>
    <row r="923" ht="15.75" customHeight="1">
      <c r="O923" s="6"/>
    </row>
    <row r="924" ht="15.75" customHeight="1">
      <c r="O924" s="6"/>
    </row>
    <row r="925" ht="15.75" customHeight="1">
      <c r="O925" s="6"/>
    </row>
    <row r="926" ht="15.75" customHeight="1">
      <c r="O926" s="6"/>
    </row>
    <row r="927" ht="15.75" customHeight="1">
      <c r="O927" s="6"/>
    </row>
    <row r="928" ht="15.75" customHeight="1">
      <c r="O928" s="6"/>
    </row>
    <row r="929" ht="15.75" customHeight="1">
      <c r="O929" s="6"/>
    </row>
    <row r="930" ht="15.75" customHeight="1">
      <c r="O930" s="6"/>
    </row>
    <row r="931" ht="15.75" customHeight="1">
      <c r="O931" s="6"/>
    </row>
    <row r="932" ht="15.75" customHeight="1">
      <c r="O932" s="6"/>
    </row>
    <row r="933" ht="15.75" customHeight="1">
      <c r="O933" s="6"/>
    </row>
    <row r="934" ht="15.75" customHeight="1">
      <c r="O934" s="6"/>
    </row>
    <row r="935" ht="15.75" customHeight="1">
      <c r="O935" s="6"/>
    </row>
    <row r="936" ht="15.75" customHeight="1">
      <c r="O936" s="6"/>
    </row>
    <row r="937" ht="15.75" customHeight="1">
      <c r="O937" s="6"/>
    </row>
    <row r="938" ht="15.75" customHeight="1">
      <c r="O938" s="6"/>
    </row>
    <row r="939" ht="15.75" customHeight="1">
      <c r="O939" s="6"/>
    </row>
    <row r="940" ht="15.75" customHeight="1">
      <c r="O940" s="6"/>
    </row>
    <row r="941" ht="15.75" customHeight="1">
      <c r="O941" s="6"/>
    </row>
    <row r="942" ht="15.75" customHeight="1">
      <c r="O942" s="6"/>
    </row>
    <row r="943" ht="15.75" customHeight="1">
      <c r="O943" s="6"/>
    </row>
    <row r="944" ht="15.75" customHeight="1">
      <c r="O944" s="6"/>
    </row>
    <row r="945" ht="15.75" customHeight="1">
      <c r="O945" s="6"/>
    </row>
    <row r="946" ht="15.75" customHeight="1">
      <c r="O946" s="6"/>
    </row>
    <row r="947" ht="15.75" customHeight="1">
      <c r="O947" s="6"/>
    </row>
    <row r="948" ht="15.75" customHeight="1">
      <c r="O948" s="6"/>
    </row>
    <row r="949" ht="15.75" customHeight="1">
      <c r="O949" s="6"/>
    </row>
    <row r="950" ht="15.75" customHeight="1">
      <c r="O950" s="6"/>
    </row>
    <row r="951" ht="15.75" customHeight="1">
      <c r="O951" s="6"/>
    </row>
    <row r="952" ht="15.75" customHeight="1">
      <c r="O952" s="6"/>
    </row>
    <row r="953" ht="15.75" customHeight="1">
      <c r="O953" s="6"/>
    </row>
    <row r="954" ht="15.75" customHeight="1">
      <c r="O954" s="6"/>
    </row>
    <row r="955" ht="15.75" customHeight="1">
      <c r="O955" s="6"/>
    </row>
    <row r="956" ht="15.75" customHeight="1">
      <c r="O956" s="6"/>
    </row>
    <row r="957" ht="15.75" customHeight="1">
      <c r="O957" s="6"/>
    </row>
    <row r="958" ht="15.75" customHeight="1">
      <c r="O958" s="6"/>
    </row>
    <row r="959" ht="15.75" customHeight="1">
      <c r="O959" s="6"/>
    </row>
    <row r="960" ht="15.75" customHeight="1">
      <c r="O960" s="6"/>
    </row>
    <row r="961" ht="15.75" customHeight="1">
      <c r="O961" s="6"/>
    </row>
    <row r="962" ht="15.75" customHeight="1">
      <c r="O962" s="6"/>
    </row>
    <row r="963" ht="15.75" customHeight="1">
      <c r="O963" s="6"/>
    </row>
    <row r="964" ht="15.75" customHeight="1">
      <c r="O964" s="6"/>
    </row>
    <row r="965" ht="15.75" customHeight="1">
      <c r="O965" s="6"/>
    </row>
    <row r="966" ht="15.75" customHeight="1">
      <c r="O966" s="6"/>
    </row>
    <row r="967" ht="15.75" customHeight="1">
      <c r="O967" s="6"/>
    </row>
    <row r="968" ht="15.75" customHeight="1">
      <c r="O968" s="6"/>
    </row>
    <row r="969" ht="15.75" customHeight="1">
      <c r="O969" s="6"/>
    </row>
    <row r="970" ht="15.75" customHeight="1">
      <c r="O970" s="6"/>
    </row>
    <row r="971" ht="15.75" customHeight="1">
      <c r="O971" s="6"/>
    </row>
    <row r="972" ht="15.75" customHeight="1">
      <c r="O972" s="6"/>
    </row>
    <row r="973" ht="15.75" customHeight="1">
      <c r="O973" s="6"/>
    </row>
    <row r="974" ht="15.75" customHeight="1">
      <c r="O974" s="6"/>
    </row>
    <row r="975" ht="15.75" customHeight="1">
      <c r="O975" s="6"/>
    </row>
    <row r="976" ht="15.75" customHeight="1">
      <c r="O976" s="6"/>
    </row>
    <row r="977" ht="15.75" customHeight="1">
      <c r="O977" s="6"/>
    </row>
    <row r="978" ht="15.75" customHeight="1">
      <c r="O978" s="6"/>
    </row>
    <row r="979" ht="15.75" customHeight="1">
      <c r="O979" s="6"/>
    </row>
    <row r="980" ht="15.75" customHeight="1">
      <c r="O980" s="6"/>
    </row>
    <row r="981" ht="15.75" customHeight="1">
      <c r="O981" s="6"/>
    </row>
    <row r="982" ht="15.75" customHeight="1">
      <c r="O982" s="6"/>
    </row>
    <row r="983" ht="15.75" customHeight="1">
      <c r="O983" s="6"/>
    </row>
    <row r="984" ht="15.75" customHeight="1">
      <c r="O984" s="6"/>
    </row>
    <row r="985" ht="15.75" customHeight="1">
      <c r="O985" s="6"/>
    </row>
    <row r="986" ht="15.75" customHeight="1">
      <c r="O986" s="6"/>
    </row>
    <row r="987" ht="15.75" customHeight="1">
      <c r="O987" s="6"/>
    </row>
    <row r="988" ht="15.75" customHeight="1">
      <c r="O988" s="6"/>
    </row>
    <row r="989" ht="15.75" customHeight="1">
      <c r="O989" s="6"/>
    </row>
    <row r="990" ht="15.75" customHeight="1">
      <c r="O990" s="6"/>
    </row>
    <row r="991" ht="15.75" customHeight="1">
      <c r="O991" s="6"/>
    </row>
    <row r="992" ht="15.75" customHeight="1">
      <c r="O992" s="6"/>
    </row>
    <row r="993" ht="15.75" customHeight="1">
      <c r="O993" s="6"/>
    </row>
    <row r="994" ht="15.75" customHeight="1">
      <c r="O994" s="6"/>
    </row>
    <row r="995" ht="15.75" customHeight="1">
      <c r="O995" s="6"/>
    </row>
    <row r="996" ht="15.75" customHeight="1">
      <c r="O996" s="6"/>
    </row>
    <row r="997" ht="15.75" customHeight="1">
      <c r="O997" s="6"/>
    </row>
    <row r="998" ht="15.75" customHeight="1">
      <c r="O998" s="6"/>
    </row>
    <row r="999" ht="15.75" customHeight="1">
      <c r="O999" s="6"/>
    </row>
    <row r="1000" ht="15.75" customHeight="1">
      <c r="O1000" s="6"/>
    </row>
  </sheetData>
  <mergeCells count="13">
    <mergeCell ref="A27:A32"/>
    <mergeCell ref="A33:A38"/>
    <mergeCell ref="A39:A45"/>
    <mergeCell ref="A46:A52"/>
    <mergeCell ref="A53:A59"/>
    <mergeCell ref="A60:A66"/>
    <mergeCell ref="A1:A2"/>
    <mergeCell ref="B1:C1"/>
    <mergeCell ref="O1:O2"/>
    <mergeCell ref="A3:A8"/>
    <mergeCell ref="A9:A14"/>
    <mergeCell ref="A15:A20"/>
    <mergeCell ref="A21:A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1.0"/>
    <col customWidth="1" min="3" max="3" width="9.0"/>
    <col customWidth="1" min="4" max="4" width="8.63"/>
    <col customWidth="1" min="5" max="5" width="6.38"/>
    <col customWidth="1" min="6" max="6" width="13.88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B2" s="2" t="s">
        <v>12</v>
      </c>
      <c r="C2" s="2" t="s">
        <v>13</v>
      </c>
      <c r="D2" s="6" t="s">
        <v>149</v>
      </c>
      <c r="E2" s="6" t="s">
        <v>150</v>
      </c>
      <c r="F2" s="6" t="s">
        <v>151</v>
      </c>
    </row>
    <row r="3" ht="12.75" customHeight="1">
      <c r="A3" s="7">
        <v>1.0</v>
      </c>
      <c r="B3" s="8" t="s">
        <v>21</v>
      </c>
      <c r="C3" s="9" t="s">
        <v>22</v>
      </c>
      <c r="D3" s="10">
        <f>VLOOKUP(C3,SCORE_RAW!$C:$O,9,0)</f>
        <v>12</v>
      </c>
      <c r="E3" s="10" t="str">
        <f>VLOOKUP(C3,SCORE_RAW!$C:$O,12,0)</f>
        <v>12/13</v>
      </c>
      <c r="F3" s="11">
        <f>VLOOKUP(C3,SCORE_RAW!$C:$O,13,0)</f>
        <v>92.30769231</v>
      </c>
    </row>
    <row r="4" ht="12.75" customHeight="1">
      <c r="A4" s="13"/>
      <c r="B4" s="8" t="s">
        <v>23</v>
      </c>
      <c r="C4" s="9" t="s">
        <v>24</v>
      </c>
      <c r="D4" s="10">
        <f>VLOOKUP(C4,SCORE_RAW!$C:$O,9,0)</f>
        <v>9</v>
      </c>
      <c r="E4" s="10" t="str">
        <f>VLOOKUP(C4,SCORE_RAW!$C:$O,12,0)</f>
        <v>9/13</v>
      </c>
      <c r="F4" s="11">
        <f>VLOOKUP(C4,SCORE_RAW!$C:$O,13,0)</f>
        <v>69.23076923</v>
      </c>
    </row>
    <row r="5" ht="12.75" customHeight="1">
      <c r="A5" s="13"/>
      <c r="B5" s="8" t="s">
        <v>25</v>
      </c>
      <c r="C5" s="9" t="s">
        <v>26</v>
      </c>
      <c r="D5" s="10">
        <f>VLOOKUP(C5,SCORE_RAW!$C:$O,9,0)</f>
        <v>7</v>
      </c>
      <c r="E5" s="10" t="str">
        <f>VLOOKUP(C5,SCORE_RAW!$C:$O,12,0)</f>
        <v>7/13</v>
      </c>
      <c r="F5" s="11">
        <f>VLOOKUP(C5,SCORE_RAW!$C:$O,13,0)</f>
        <v>53.84615385</v>
      </c>
    </row>
    <row r="6" ht="12.75" customHeight="1">
      <c r="A6" s="13"/>
      <c r="B6" s="8" t="s">
        <v>27</v>
      </c>
      <c r="C6" s="9" t="s">
        <v>28</v>
      </c>
      <c r="D6" s="10">
        <f>VLOOKUP(C6,SCORE_RAW!$C:$O,9,0)</f>
        <v>8</v>
      </c>
      <c r="E6" s="10" t="str">
        <f>VLOOKUP(C6,SCORE_RAW!$C:$O,12,0)</f>
        <v>8/13</v>
      </c>
      <c r="F6" s="11">
        <f>VLOOKUP(C6,SCORE_RAW!$C:$O,13,0)</f>
        <v>61.53846154</v>
      </c>
    </row>
    <row r="7" ht="12.75" customHeight="1">
      <c r="A7" s="13"/>
      <c r="B7" s="8" t="s">
        <v>29</v>
      </c>
      <c r="C7" s="9" t="s">
        <v>30</v>
      </c>
      <c r="D7" s="10">
        <f>VLOOKUP(C7,SCORE_RAW!$C:$O,9,0)</f>
        <v>9</v>
      </c>
      <c r="E7" s="10" t="str">
        <f>VLOOKUP(C7,SCORE_RAW!$C:$O,12,0)</f>
        <v>9/13</v>
      </c>
      <c r="F7" s="11">
        <f>VLOOKUP(C7,SCORE_RAW!$C:$O,13,0)</f>
        <v>69.23076923</v>
      </c>
    </row>
    <row r="8" ht="12.75" customHeight="1">
      <c r="A8" s="14"/>
      <c r="B8" s="8" t="s">
        <v>31</v>
      </c>
      <c r="C8" s="9" t="s">
        <v>32</v>
      </c>
      <c r="D8" s="10">
        <f>VLOOKUP(C8,SCORE_RAW!$C:$O,9,0)</f>
        <v>11</v>
      </c>
      <c r="E8" s="10" t="str">
        <f>VLOOKUP(C8,SCORE_RAW!$C:$O,12,0)</f>
        <v>11/13</v>
      </c>
      <c r="F8" s="11">
        <f>VLOOKUP(C8,SCORE_RAW!$C:$O,13,0)</f>
        <v>84.61538462</v>
      </c>
    </row>
    <row r="9" ht="12.75" customHeight="1">
      <c r="A9" s="15">
        <v>2.0</v>
      </c>
      <c r="B9" s="16" t="s">
        <v>33</v>
      </c>
      <c r="C9" s="17" t="s">
        <v>34</v>
      </c>
      <c r="D9" s="10">
        <f>VLOOKUP(C9,SCORE_RAW!$C:$O,9,0)</f>
        <v>12</v>
      </c>
      <c r="E9" s="10" t="str">
        <f>VLOOKUP(C9,SCORE_RAW!$C:$O,12,0)</f>
        <v>12/13</v>
      </c>
      <c r="F9" s="11">
        <f>VLOOKUP(C9,SCORE_RAW!$C:$O,13,0)</f>
        <v>92.30769231</v>
      </c>
    </row>
    <row r="10" ht="12.75" customHeight="1">
      <c r="A10" s="13"/>
      <c r="B10" s="16" t="s">
        <v>35</v>
      </c>
      <c r="C10" s="17" t="s">
        <v>36</v>
      </c>
      <c r="D10" s="10">
        <f>VLOOKUP(C10,SCORE_RAW!$C:$O,9,0)</f>
        <v>10</v>
      </c>
      <c r="E10" s="10" t="str">
        <f>VLOOKUP(C10,SCORE_RAW!$C:$O,12,0)</f>
        <v>10/13</v>
      </c>
      <c r="F10" s="11">
        <f>VLOOKUP(C10,SCORE_RAW!$C:$O,13,0)</f>
        <v>76.92307692</v>
      </c>
    </row>
    <row r="11" ht="12.75" customHeight="1">
      <c r="A11" s="13"/>
      <c r="B11" s="16" t="s">
        <v>37</v>
      </c>
      <c r="C11" s="17" t="s">
        <v>38</v>
      </c>
      <c r="D11" s="10">
        <f>VLOOKUP(C11,SCORE_RAW!$C:$O,9,0)</f>
        <v>12</v>
      </c>
      <c r="E11" s="10" t="str">
        <f>VLOOKUP(C11,SCORE_RAW!$C:$O,12,0)</f>
        <v>12/13</v>
      </c>
      <c r="F11" s="11">
        <f>VLOOKUP(C11,SCORE_RAW!$C:$O,13,0)</f>
        <v>92.30769231</v>
      </c>
    </row>
    <row r="12" ht="12.75" customHeight="1">
      <c r="A12" s="13"/>
      <c r="B12" s="16" t="s">
        <v>39</v>
      </c>
      <c r="C12" s="17" t="s">
        <v>40</v>
      </c>
      <c r="D12" s="10">
        <f>VLOOKUP(C12,SCORE_RAW!$C:$O,9,0)</f>
        <v>10</v>
      </c>
      <c r="E12" s="10" t="str">
        <f>VLOOKUP(C12,SCORE_RAW!$C:$O,12,0)</f>
        <v>10/13</v>
      </c>
      <c r="F12" s="11">
        <f>VLOOKUP(C12,SCORE_RAW!$C:$O,13,0)</f>
        <v>76.92307692</v>
      </c>
    </row>
    <row r="13" ht="12.75" customHeight="1">
      <c r="A13" s="13"/>
      <c r="B13" s="16" t="s">
        <v>41</v>
      </c>
      <c r="C13" s="17" t="s">
        <v>42</v>
      </c>
      <c r="D13" s="10">
        <f>VLOOKUP(C13,SCORE_RAW!$C:$O,9,0)</f>
        <v>11</v>
      </c>
      <c r="E13" s="10" t="str">
        <f>VLOOKUP(C13,SCORE_RAW!$C:$O,12,0)</f>
        <v>11/13</v>
      </c>
      <c r="F13" s="11">
        <f>VLOOKUP(C13,SCORE_RAW!$C:$O,13,0)</f>
        <v>84.61538462</v>
      </c>
    </row>
    <row r="14" ht="12.75" customHeight="1">
      <c r="A14" s="14"/>
      <c r="B14" s="16" t="s">
        <v>43</v>
      </c>
      <c r="C14" s="17" t="s">
        <v>44</v>
      </c>
      <c r="D14" s="10">
        <f>VLOOKUP(C14,SCORE_RAW!$C:$O,9,0)</f>
        <v>11</v>
      </c>
      <c r="E14" s="10" t="str">
        <f>VLOOKUP(C14,SCORE_RAW!$C:$O,12,0)</f>
        <v>11/13</v>
      </c>
      <c r="F14" s="11">
        <f>VLOOKUP(C14,SCORE_RAW!$C:$O,13,0)</f>
        <v>84.61538462</v>
      </c>
    </row>
    <row r="15" ht="12.75" customHeight="1">
      <c r="A15" s="18">
        <v>3.0</v>
      </c>
      <c r="B15" s="19" t="s">
        <v>45</v>
      </c>
      <c r="C15" s="20" t="s">
        <v>46</v>
      </c>
      <c r="D15" s="10">
        <f>VLOOKUP(C15,SCORE_RAW!$C:$O,9,0)</f>
        <v>11</v>
      </c>
      <c r="E15" s="10" t="str">
        <f>VLOOKUP(C15,SCORE_RAW!$C:$O,12,0)</f>
        <v>11/13</v>
      </c>
      <c r="F15" s="11">
        <f>VLOOKUP(C15,SCORE_RAW!$C:$O,13,0)</f>
        <v>84.61538462</v>
      </c>
    </row>
    <row r="16" ht="12.75" customHeight="1">
      <c r="A16" s="13"/>
      <c r="B16" s="19" t="s">
        <v>47</v>
      </c>
      <c r="C16" s="20" t="s">
        <v>48</v>
      </c>
      <c r="D16" s="10">
        <f>VLOOKUP(C16,SCORE_RAW!$C:$O,9,0)</f>
        <v>12</v>
      </c>
      <c r="E16" s="10" t="str">
        <f>VLOOKUP(C16,SCORE_RAW!$C:$O,12,0)</f>
        <v>12/13</v>
      </c>
      <c r="F16" s="11">
        <f>VLOOKUP(C16,SCORE_RAW!$C:$O,13,0)</f>
        <v>92.30769231</v>
      </c>
    </row>
    <row r="17" ht="12.75" customHeight="1">
      <c r="A17" s="13"/>
      <c r="B17" s="19" t="s">
        <v>49</v>
      </c>
      <c r="C17" s="20" t="s">
        <v>50</v>
      </c>
      <c r="D17" s="10">
        <f>VLOOKUP(C17,SCORE_RAW!$C:$O,9,0)</f>
        <v>10</v>
      </c>
      <c r="E17" s="10" t="str">
        <f>VLOOKUP(C17,SCORE_RAW!$C:$O,12,0)</f>
        <v>10/13</v>
      </c>
      <c r="F17" s="11">
        <f>VLOOKUP(C17,SCORE_RAW!$C:$O,13,0)</f>
        <v>76.92307692</v>
      </c>
    </row>
    <row r="18" ht="12.75" customHeight="1">
      <c r="A18" s="13"/>
      <c r="B18" s="19" t="s">
        <v>51</v>
      </c>
      <c r="C18" s="20" t="s">
        <v>52</v>
      </c>
      <c r="D18" s="10">
        <f>VLOOKUP(C18,SCORE_RAW!$C:$O,9,0)</f>
        <v>10</v>
      </c>
      <c r="E18" s="10" t="str">
        <f>VLOOKUP(C18,SCORE_RAW!$C:$O,12,0)</f>
        <v>10/13</v>
      </c>
      <c r="F18" s="11">
        <f>VLOOKUP(C18,SCORE_RAW!$C:$O,13,0)</f>
        <v>76.92307692</v>
      </c>
    </row>
    <row r="19" ht="12.75" customHeight="1">
      <c r="A19" s="13"/>
      <c r="B19" s="19" t="s">
        <v>53</v>
      </c>
      <c r="C19" s="20" t="s">
        <v>54</v>
      </c>
      <c r="D19" s="10">
        <f>VLOOKUP(C19,SCORE_RAW!$C:$O,9,0)</f>
        <v>12</v>
      </c>
      <c r="E19" s="10" t="str">
        <f>VLOOKUP(C19,SCORE_RAW!$C:$O,12,0)</f>
        <v>12/13</v>
      </c>
      <c r="F19" s="11">
        <f>VLOOKUP(C19,SCORE_RAW!$C:$O,13,0)</f>
        <v>92.30769231</v>
      </c>
    </row>
    <row r="20" ht="12.75" customHeight="1">
      <c r="A20" s="14"/>
      <c r="B20" s="19" t="s">
        <v>55</v>
      </c>
      <c r="C20" s="20" t="s">
        <v>56</v>
      </c>
      <c r="D20" s="10">
        <f>VLOOKUP(C20,SCORE_RAW!$C:$O,9,0)</f>
        <v>11</v>
      </c>
      <c r="E20" s="10" t="str">
        <f>VLOOKUP(C20,SCORE_RAW!$C:$O,12,0)</f>
        <v>11/13</v>
      </c>
      <c r="F20" s="11">
        <f>VLOOKUP(C20,SCORE_RAW!$C:$O,13,0)</f>
        <v>84.61538462</v>
      </c>
    </row>
    <row r="21" ht="12.75" customHeight="1">
      <c r="A21" s="21">
        <v>4.0</v>
      </c>
      <c r="B21" s="22" t="s">
        <v>57</v>
      </c>
      <c r="C21" s="23" t="s">
        <v>58</v>
      </c>
      <c r="D21" s="10">
        <f>VLOOKUP(C21,SCORE_RAW!$C:$O,9,0)</f>
        <v>12</v>
      </c>
      <c r="E21" s="10" t="str">
        <f>VLOOKUP(C21,SCORE_RAW!$C:$O,12,0)</f>
        <v>12/13</v>
      </c>
      <c r="F21" s="11">
        <f>VLOOKUP(C21,SCORE_RAW!$C:$O,13,0)</f>
        <v>92.30769231</v>
      </c>
    </row>
    <row r="22" ht="12.75" customHeight="1">
      <c r="A22" s="13"/>
      <c r="B22" s="22" t="s">
        <v>59</v>
      </c>
      <c r="C22" s="23" t="s">
        <v>60</v>
      </c>
      <c r="D22" s="10">
        <f>VLOOKUP(C22,SCORE_RAW!$C:$O,9,0)</f>
        <v>12</v>
      </c>
      <c r="E22" s="10" t="str">
        <f>VLOOKUP(C22,SCORE_RAW!$C:$O,12,0)</f>
        <v>12/13</v>
      </c>
      <c r="F22" s="11">
        <f>VLOOKUP(C22,SCORE_RAW!$C:$O,13,0)</f>
        <v>92.30769231</v>
      </c>
    </row>
    <row r="23" ht="12.75" customHeight="1">
      <c r="A23" s="13"/>
      <c r="B23" s="22" t="s">
        <v>61</v>
      </c>
      <c r="C23" s="23" t="s">
        <v>62</v>
      </c>
      <c r="D23" s="10">
        <f>VLOOKUP(C23,SCORE_RAW!$C:$O,9,0)</f>
        <v>9</v>
      </c>
      <c r="E23" s="10" t="str">
        <f>VLOOKUP(C23,SCORE_RAW!$C:$O,12,0)</f>
        <v>9/13</v>
      </c>
      <c r="F23" s="11">
        <f>VLOOKUP(C23,SCORE_RAW!$C:$O,13,0)</f>
        <v>69.23076923</v>
      </c>
    </row>
    <row r="24" ht="12.75" customHeight="1">
      <c r="A24" s="13"/>
      <c r="B24" s="22" t="s">
        <v>63</v>
      </c>
      <c r="C24" s="23" t="s">
        <v>64</v>
      </c>
      <c r="D24" s="10">
        <f>VLOOKUP(C24,SCORE_RAW!$C:$O,9,0)</f>
        <v>10</v>
      </c>
      <c r="E24" s="10" t="str">
        <f>VLOOKUP(C24,SCORE_RAW!$C:$O,12,0)</f>
        <v>10/13</v>
      </c>
      <c r="F24" s="11">
        <f>VLOOKUP(C24,SCORE_RAW!$C:$O,13,0)</f>
        <v>76.92307692</v>
      </c>
    </row>
    <row r="25" ht="12.75" customHeight="1">
      <c r="A25" s="13"/>
      <c r="B25" s="22" t="s">
        <v>65</v>
      </c>
      <c r="C25" s="23" t="s">
        <v>66</v>
      </c>
      <c r="D25" s="10">
        <f>VLOOKUP(C25,SCORE_RAW!$C:$O,9,0)</f>
        <v>9</v>
      </c>
      <c r="E25" s="10" t="str">
        <f>VLOOKUP(C25,SCORE_RAW!$C:$O,12,0)</f>
        <v>9/13</v>
      </c>
      <c r="F25" s="11">
        <f>VLOOKUP(C25,SCORE_RAW!$C:$O,13,0)</f>
        <v>69.23076923</v>
      </c>
    </row>
    <row r="26" ht="12.75" customHeight="1">
      <c r="A26" s="14"/>
      <c r="B26" s="22" t="s">
        <v>67</v>
      </c>
      <c r="C26" s="23" t="s">
        <v>68</v>
      </c>
      <c r="D26" s="10">
        <f>VLOOKUP(C26,SCORE_RAW!$C:$O,9,0)</f>
        <v>12</v>
      </c>
      <c r="E26" s="10" t="str">
        <f>VLOOKUP(C26,SCORE_RAW!$C:$O,12,0)</f>
        <v>12/13</v>
      </c>
      <c r="F26" s="11">
        <f>VLOOKUP(C26,SCORE_RAW!$C:$O,13,0)</f>
        <v>92.30769231</v>
      </c>
    </row>
    <row r="27" ht="12.75" customHeight="1">
      <c r="A27" s="25">
        <v>5.0</v>
      </c>
      <c r="B27" s="26" t="s">
        <v>69</v>
      </c>
      <c r="C27" s="27" t="s">
        <v>70</v>
      </c>
      <c r="D27" s="10">
        <f>VLOOKUP(C27,SCORE_RAW!$C:$O,9,0)</f>
        <v>11</v>
      </c>
      <c r="E27" s="10" t="str">
        <f>VLOOKUP(C27,SCORE_RAW!$C:$O,12,0)</f>
        <v>11/13</v>
      </c>
      <c r="F27" s="11">
        <f>VLOOKUP(C27,SCORE_RAW!$C:$O,13,0)</f>
        <v>84.61538462</v>
      </c>
    </row>
    <row r="28" ht="12.75" customHeight="1">
      <c r="A28" s="13"/>
      <c r="B28" s="26" t="s">
        <v>71</v>
      </c>
      <c r="C28" s="27" t="s">
        <v>72</v>
      </c>
      <c r="D28" s="10">
        <f>VLOOKUP(C28,SCORE_RAW!$C:$O,9,0)</f>
        <v>12</v>
      </c>
      <c r="E28" s="10" t="str">
        <f>VLOOKUP(C28,SCORE_RAW!$C:$O,12,0)</f>
        <v>12/13</v>
      </c>
      <c r="F28" s="11">
        <f>VLOOKUP(C28,SCORE_RAW!$C:$O,13,0)</f>
        <v>92.30769231</v>
      </c>
    </row>
    <row r="29" ht="12.75" customHeight="1">
      <c r="A29" s="13"/>
      <c r="B29" s="26" t="s">
        <v>73</v>
      </c>
      <c r="C29" s="27" t="s">
        <v>74</v>
      </c>
      <c r="D29" s="10">
        <f>VLOOKUP(C29,SCORE_RAW!$C:$O,9,0)</f>
        <v>8</v>
      </c>
      <c r="E29" s="10" t="str">
        <f>VLOOKUP(C29,SCORE_RAW!$C:$O,12,0)</f>
        <v>8/13</v>
      </c>
      <c r="F29" s="11">
        <f>VLOOKUP(C29,SCORE_RAW!$C:$O,13,0)</f>
        <v>61.53846154</v>
      </c>
    </row>
    <row r="30" ht="12.75" customHeight="1">
      <c r="A30" s="13"/>
      <c r="B30" s="26" t="s">
        <v>75</v>
      </c>
      <c r="C30" s="27" t="s">
        <v>76</v>
      </c>
      <c r="D30" s="10">
        <f>VLOOKUP(C30,SCORE_RAW!$C:$O,9,0)</f>
        <v>10</v>
      </c>
      <c r="E30" s="10" t="str">
        <f>VLOOKUP(C30,SCORE_RAW!$C:$O,12,0)</f>
        <v>10/13</v>
      </c>
      <c r="F30" s="11">
        <f>VLOOKUP(C30,SCORE_RAW!$C:$O,13,0)</f>
        <v>76.92307692</v>
      </c>
    </row>
    <row r="31" ht="12.75" customHeight="1">
      <c r="A31" s="13"/>
      <c r="B31" s="26" t="s">
        <v>77</v>
      </c>
      <c r="C31" s="27" t="s">
        <v>78</v>
      </c>
      <c r="D31" s="10">
        <f>VLOOKUP(C31,SCORE_RAW!$C:$O,9,0)</f>
        <v>7</v>
      </c>
      <c r="E31" s="10" t="str">
        <f>VLOOKUP(C31,SCORE_RAW!$C:$O,12,0)</f>
        <v>7/13</v>
      </c>
      <c r="F31" s="11">
        <f>VLOOKUP(C31,SCORE_RAW!$C:$O,13,0)</f>
        <v>53.84615385</v>
      </c>
    </row>
    <row r="32" ht="12.75" customHeight="1">
      <c r="A32" s="14"/>
      <c r="B32" s="26" t="s">
        <v>79</v>
      </c>
      <c r="C32" s="27" t="s">
        <v>80</v>
      </c>
      <c r="D32" s="10">
        <f>VLOOKUP(C32,SCORE_RAW!$C:$O,9,0)</f>
        <v>8</v>
      </c>
      <c r="E32" s="10" t="str">
        <f>VLOOKUP(C32,SCORE_RAW!$C:$O,12,0)</f>
        <v>8/13</v>
      </c>
      <c r="F32" s="11">
        <f>VLOOKUP(C32,SCORE_RAW!$C:$O,13,0)</f>
        <v>61.53846154</v>
      </c>
    </row>
    <row r="33" ht="12.75" customHeight="1">
      <c r="A33" s="28">
        <v>6.0</v>
      </c>
      <c r="B33" s="29" t="s">
        <v>81</v>
      </c>
      <c r="C33" s="30" t="s">
        <v>82</v>
      </c>
      <c r="D33" s="10">
        <f>VLOOKUP(C33,SCORE_RAW!$C:$O,9,0)</f>
        <v>1</v>
      </c>
      <c r="E33" s="10" t="str">
        <f>VLOOKUP(C33,SCORE_RAW!$C:$O,12,0)</f>
        <v>2/13</v>
      </c>
      <c r="F33" s="11">
        <f>VLOOKUP(C33,SCORE_RAW!$C:$O,13,0)</f>
        <v>15.38461538</v>
      </c>
    </row>
    <row r="34" ht="12.75" customHeight="1">
      <c r="A34" s="13"/>
      <c r="B34" s="29" t="s">
        <v>83</v>
      </c>
      <c r="C34" s="30" t="s">
        <v>84</v>
      </c>
      <c r="D34" s="10">
        <f>VLOOKUP(C34,SCORE_RAW!$C:$O,9,0)</f>
        <v>10</v>
      </c>
      <c r="E34" s="10" t="str">
        <f>VLOOKUP(C34,SCORE_RAW!$C:$O,12,0)</f>
        <v>10/13</v>
      </c>
      <c r="F34" s="11">
        <f>VLOOKUP(C34,SCORE_RAW!$C:$O,13,0)</f>
        <v>76.92307692</v>
      </c>
    </row>
    <row r="35" ht="12.75" customHeight="1">
      <c r="A35" s="13"/>
      <c r="B35" s="29" t="s">
        <v>85</v>
      </c>
      <c r="C35" s="30" t="s">
        <v>86</v>
      </c>
      <c r="D35" s="10">
        <f>VLOOKUP(C35,SCORE_RAW!$C:$O,9,0)</f>
        <v>11</v>
      </c>
      <c r="E35" s="10" t="str">
        <f>VLOOKUP(C35,SCORE_RAW!$C:$O,12,0)</f>
        <v>11/13</v>
      </c>
      <c r="F35" s="11">
        <f>VLOOKUP(C35,SCORE_RAW!$C:$O,13,0)</f>
        <v>84.61538462</v>
      </c>
    </row>
    <row r="36" ht="12.75" customHeight="1">
      <c r="A36" s="13"/>
      <c r="B36" s="29" t="s">
        <v>87</v>
      </c>
      <c r="C36" s="30" t="s">
        <v>88</v>
      </c>
      <c r="D36" s="10">
        <f>VLOOKUP(C36,SCORE_RAW!$C:$O,9,0)</f>
        <v>10</v>
      </c>
      <c r="E36" s="10" t="str">
        <f>VLOOKUP(C36,SCORE_RAW!$C:$O,12,0)</f>
        <v>10/13</v>
      </c>
      <c r="F36" s="11">
        <f>VLOOKUP(C36,SCORE_RAW!$C:$O,13,0)</f>
        <v>76.92307692</v>
      </c>
    </row>
    <row r="37" ht="12.75" customHeight="1">
      <c r="A37" s="13"/>
      <c r="B37" s="29" t="s">
        <v>89</v>
      </c>
      <c r="C37" s="30" t="s">
        <v>90</v>
      </c>
      <c r="D37" s="10">
        <f>VLOOKUP(C37,SCORE_RAW!$C:$O,9,0)</f>
        <v>12</v>
      </c>
      <c r="E37" s="10" t="str">
        <f>VLOOKUP(C37,SCORE_RAW!$C:$O,12,0)</f>
        <v>12/13</v>
      </c>
      <c r="F37" s="11">
        <f>VLOOKUP(C37,SCORE_RAW!$C:$O,13,0)</f>
        <v>92.30769231</v>
      </c>
    </row>
    <row r="38" ht="12.75" customHeight="1">
      <c r="A38" s="14"/>
      <c r="B38" s="29" t="s">
        <v>91</v>
      </c>
      <c r="C38" s="30" t="s">
        <v>92</v>
      </c>
      <c r="D38" s="10">
        <f>VLOOKUP(C38,SCORE_RAW!$C:$O,9,0)</f>
        <v>10</v>
      </c>
      <c r="E38" s="10" t="str">
        <f>VLOOKUP(C38,SCORE_RAW!$C:$O,12,0)</f>
        <v>10/13</v>
      </c>
      <c r="F38" s="11">
        <f>VLOOKUP(C38,SCORE_RAW!$C:$O,13,0)</f>
        <v>76.92307692</v>
      </c>
    </row>
    <row r="39" ht="12.75" customHeight="1">
      <c r="A39" s="31">
        <v>7.0</v>
      </c>
      <c r="B39" s="32" t="s">
        <v>93</v>
      </c>
      <c r="C39" s="33" t="s">
        <v>94</v>
      </c>
      <c r="D39" s="10">
        <f>VLOOKUP(C39,SCORE_RAW!$C:$O,9,0)</f>
        <v>11</v>
      </c>
      <c r="E39" s="10" t="str">
        <f>VLOOKUP(C39,SCORE_RAW!$C:$O,12,0)</f>
        <v>11/13</v>
      </c>
      <c r="F39" s="11">
        <f>VLOOKUP(C39,SCORE_RAW!$C:$O,13,0)</f>
        <v>84.61538462</v>
      </c>
    </row>
    <row r="40" ht="12.75" customHeight="1">
      <c r="A40" s="13"/>
      <c r="B40" s="32" t="s">
        <v>95</v>
      </c>
      <c r="C40" s="33" t="s">
        <v>96</v>
      </c>
      <c r="D40" s="10">
        <f>VLOOKUP(C40,SCORE_RAW!$C:$O,9,0)</f>
        <v>12</v>
      </c>
      <c r="E40" s="10" t="str">
        <f>VLOOKUP(C40,SCORE_RAW!$C:$O,12,0)</f>
        <v>12/13</v>
      </c>
      <c r="F40" s="11">
        <f>VLOOKUP(C40,SCORE_RAW!$C:$O,13,0)</f>
        <v>92.30769231</v>
      </c>
    </row>
    <row r="41" ht="12.75" customHeight="1">
      <c r="A41" s="13"/>
      <c r="B41" s="32" t="s">
        <v>97</v>
      </c>
      <c r="C41" s="33" t="s">
        <v>98</v>
      </c>
      <c r="D41" s="10">
        <f>VLOOKUP(C41,SCORE_RAW!$C:$O,9,0)</f>
        <v>12</v>
      </c>
      <c r="E41" s="10" t="str">
        <f>VLOOKUP(C41,SCORE_RAW!$C:$O,12,0)</f>
        <v>12/13</v>
      </c>
      <c r="F41" s="11">
        <f>VLOOKUP(C41,SCORE_RAW!$C:$O,13,0)</f>
        <v>92.30769231</v>
      </c>
    </row>
    <row r="42" ht="12.75" customHeight="1">
      <c r="A42" s="13"/>
      <c r="B42" s="32" t="s">
        <v>99</v>
      </c>
      <c r="C42" s="33" t="s">
        <v>100</v>
      </c>
      <c r="D42" s="10">
        <f>VLOOKUP(C42,SCORE_RAW!$C:$O,9,0)</f>
        <v>11</v>
      </c>
      <c r="E42" s="10" t="str">
        <f>VLOOKUP(C42,SCORE_RAW!$C:$O,12,0)</f>
        <v>11/13</v>
      </c>
      <c r="F42" s="11">
        <f>VLOOKUP(C42,SCORE_RAW!$C:$O,13,0)</f>
        <v>84.61538462</v>
      </c>
    </row>
    <row r="43" ht="12.75" customHeight="1">
      <c r="A43" s="13"/>
      <c r="B43" s="32" t="s">
        <v>101</v>
      </c>
      <c r="C43" s="33" t="s">
        <v>102</v>
      </c>
      <c r="D43" s="10">
        <f>VLOOKUP(C43,SCORE_RAW!$C:$O,9,0)</f>
        <v>11</v>
      </c>
      <c r="E43" s="10" t="str">
        <f>VLOOKUP(C43,SCORE_RAW!$C:$O,12,0)</f>
        <v>11/13</v>
      </c>
      <c r="F43" s="11">
        <f>VLOOKUP(C43,SCORE_RAW!$C:$O,13,0)</f>
        <v>84.61538462</v>
      </c>
    </row>
    <row r="44" ht="12.75" customHeight="1">
      <c r="A44" s="13"/>
      <c r="B44" s="32" t="s">
        <v>103</v>
      </c>
      <c r="C44" s="33" t="s">
        <v>104</v>
      </c>
      <c r="D44" s="10">
        <f>VLOOKUP(C44,SCORE_RAW!$C:$O,9,0)</f>
        <v>12</v>
      </c>
      <c r="E44" s="10" t="str">
        <f>VLOOKUP(C44,SCORE_RAW!$C:$O,12,0)</f>
        <v>12/13</v>
      </c>
      <c r="F44" s="11">
        <f>VLOOKUP(C44,SCORE_RAW!$C:$O,13,0)</f>
        <v>92.30769231</v>
      </c>
    </row>
    <row r="45" ht="12.75" customHeight="1">
      <c r="A45" s="14"/>
      <c r="B45" s="32" t="s">
        <v>105</v>
      </c>
      <c r="C45" s="33" t="s">
        <v>106</v>
      </c>
      <c r="D45" s="10">
        <f>VLOOKUP(C45,SCORE_RAW!$C:$O,9,0)</f>
        <v>12</v>
      </c>
      <c r="E45" s="10" t="str">
        <f>VLOOKUP(C45,SCORE_RAW!$C:$O,12,0)</f>
        <v>12/13</v>
      </c>
      <c r="F45" s="11">
        <f>VLOOKUP(C45,SCORE_RAW!$C:$O,13,0)</f>
        <v>92.30769231</v>
      </c>
    </row>
    <row r="46" ht="12.75" customHeight="1">
      <c r="A46" s="34">
        <v>8.0</v>
      </c>
      <c r="B46" s="35" t="s">
        <v>107</v>
      </c>
      <c r="C46" s="36" t="s">
        <v>108</v>
      </c>
      <c r="D46" s="10">
        <f>VLOOKUP(C46,SCORE_RAW!$C:$O,9,0)</f>
        <v>11</v>
      </c>
      <c r="E46" s="10" t="str">
        <f>VLOOKUP(C46,SCORE_RAW!$C:$O,12,0)</f>
        <v>11/13</v>
      </c>
      <c r="F46" s="11">
        <f>VLOOKUP(C46,SCORE_RAW!$C:$O,13,0)</f>
        <v>84.61538462</v>
      </c>
    </row>
    <row r="47" ht="12.75" customHeight="1">
      <c r="A47" s="13"/>
      <c r="B47" s="35" t="s">
        <v>109</v>
      </c>
      <c r="C47" s="36" t="s">
        <v>110</v>
      </c>
      <c r="D47" s="10">
        <f>VLOOKUP(C47,SCORE_RAW!$C:$O,9,0)</f>
        <v>12</v>
      </c>
      <c r="E47" s="10" t="str">
        <f>VLOOKUP(C47,SCORE_RAW!$C:$O,12,0)</f>
        <v>12/13</v>
      </c>
      <c r="F47" s="11">
        <f>VLOOKUP(C47,SCORE_RAW!$C:$O,13,0)</f>
        <v>92.30769231</v>
      </c>
    </row>
    <row r="48" ht="12.75" customHeight="1">
      <c r="A48" s="13"/>
      <c r="B48" s="35" t="s">
        <v>111</v>
      </c>
      <c r="C48" s="36" t="s">
        <v>112</v>
      </c>
      <c r="D48" s="10">
        <f>VLOOKUP(C48,SCORE_RAW!$C:$O,9,0)</f>
        <v>12</v>
      </c>
      <c r="E48" s="10" t="str">
        <f>VLOOKUP(C48,SCORE_RAW!$C:$O,12,0)</f>
        <v>12/13</v>
      </c>
      <c r="F48" s="11">
        <f>VLOOKUP(C48,SCORE_RAW!$C:$O,13,0)</f>
        <v>92.30769231</v>
      </c>
    </row>
    <row r="49" ht="12.75" customHeight="1">
      <c r="A49" s="13"/>
      <c r="B49" s="35" t="s">
        <v>113</v>
      </c>
      <c r="C49" s="36" t="s">
        <v>114</v>
      </c>
      <c r="D49" s="10">
        <f>VLOOKUP(C49,SCORE_RAW!$C:$O,9,0)</f>
        <v>10</v>
      </c>
      <c r="E49" s="10" t="str">
        <f>VLOOKUP(C49,SCORE_RAW!$C:$O,12,0)</f>
        <v>10/13</v>
      </c>
      <c r="F49" s="11">
        <f>VLOOKUP(C49,SCORE_RAW!$C:$O,13,0)</f>
        <v>76.92307692</v>
      </c>
    </row>
    <row r="50" ht="12.75" customHeight="1">
      <c r="A50" s="13"/>
      <c r="B50" s="35" t="s">
        <v>115</v>
      </c>
      <c r="C50" s="36" t="s">
        <v>116</v>
      </c>
      <c r="D50" s="10">
        <f>VLOOKUP(C50,SCORE_RAW!$C:$O,9,0)</f>
        <v>11</v>
      </c>
      <c r="E50" s="10" t="str">
        <f>VLOOKUP(C50,SCORE_RAW!$C:$O,12,0)</f>
        <v>11/13</v>
      </c>
      <c r="F50" s="11">
        <f>VLOOKUP(C50,SCORE_RAW!$C:$O,13,0)</f>
        <v>84.61538462</v>
      </c>
    </row>
    <row r="51" ht="12.75" customHeight="1">
      <c r="A51" s="13"/>
      <c r="B51" s="35" t="s">
        <v>117</v>
      </c>
      <c r="C51" s="36" t="s">
        <v>118</v>
      </c>
      <c r="D51" s="10">
        <f>VLOOKUP(C51,SCORE_RAW!$C:$O,9,0)</f>
        <v>12</v>
      </c>
      <c r="E51" s="10" t="str">
        <f>VLOOKUP(C51,SCORE_RAW!$C:$O,12,0)</f>
        <v>12/13</v>
      </c>
      <c r="F51" s="11">
        <f>VLOOKUP(C51,SCORE_RAW!$C:$O,13,0)</f>
        <v>92.30769231</v>
      </c>
    </row>
    <row r="52" ht="12.75" customHeight="1">
      <c r="A52" s="14"/>
      <c r="B52" s="35" t="s">
        <v>119</v>
      </c>
      <c r="C52" s="36" t="s">
        <v>120</v>
      </c>
      <c r="D52" s="10">
        <f>VLOOKUP(C52,SCORE_RAW!$C:$O,9,0)</f>
        <v>11</v>
      </c>
      <c r="E52" s="10" t="str">
        <f>VLOOKUP(C52,SCORE_RAW!$C:$O,12,0)</f>
        <v>11/13</v>
      </c>
      <c r="F52" s="11">
        <f>VLOOKUP(C52,SCORE_RAW!$C:$O,13,0)</f>
        <v>84.61538462</v>
      </c>
    </row>
    <row r="53" ht="12.75" customHeight="1">
      <c r="A53" s="37">
        <v>9.0</v>
      </c>
      <c r="B53" s="38" t="s">
        <v>121</v>
      </c>
      <c r="C53" s="39" t="s">
        <v>122</v>
      </c>
      <c r="D53" s="10">
        <f>VLOOKUP(C53,SCORE_RAW!$C:$O,9,0)</f>
        <v>12</v>
      </c>
      <c r="E53" s="10" t="str">
        <f>VLOOKUP(C53,SCORE_RAW!$C:$O,12,0)</f>
        <v>12/13</v>
      </c>
      <c r="F53" s="11">
        <f>VLOOKUP(C53,SCORE_RAW!$C:$O,13,0)</f>
        <v>92.30769231</v>
      </c>
    </row>
    <row r="54" ht="12.75" customHeight="1">
      <c r="A54" s="13"/>
      <c r="B54" s="38" t="s">
        <v>123</v>
      </c>
      <c r="C54" s="39" t="s">
        <v>124</v>
      </c>
      <c r="D54" s="10">
        <f>VLOOKUP(C54,SCORE_RAW!$C:$O,9,0)</f>
        <v>12</v>
      </c>
      <c r="E54" s="10" t="str">
        <f>VLOOKUP(C54,SCORE_RAW!$C:$O,12,0)</f>
        <v>12/13</v>
      </c>
      <c r="F54" s="11">
        <f>VLOOKUP(C54,SCORE_RAW!$C:$O,13,0)</f>
        <v>92.30769231</v>
      </c>
    </row>
    <row r="55" ht="12.75" customHeight="1">
      <c r="A55" s="13"/>
      <c r="B55" s="38" t="s">
        <v>125</v>
      </c>
      <c r="C55" s="39" t="s">
        <v>126</v>
      </c>
      <c r="D55" s="10">
        <f>VLOOKUP(C55,SCORE_RAW!$C:$O,9,0)</f>
        <v>12</v>
      </c>
      <c r="E55" s="10" t="str">
        <f>VLOOKUP(C55,SCORE_RAW!$C:$O,12,0)</f>
        <v>12/13</v>
      </c>
      <c r="F55" s="11">
        <f>VLOOKUP(C55,SCORE_RAW!$C:$O,13,0)</f>
        <v>92.30769231</v>
      </c>
    </row>
    <row r="56" ht="12.75" customHeight="1">
      <c r="A56" s="13"/>
      <c r="B56" s="38" t="s">
        <v>127</v>
      </c>
      <c r="C56" s="39" t="s">
        <v>128</v>
      </c>
      <c r="D56" s="10">
        <f>VLOOKUP(C56,SCORE_RAW!$C:$O,9,0)</f>
        <v>9</v>
      </c>
      <c r="E56" s="10" t="str">
        <f>VLOOKUP(C56,SCORE_RAW!$C:$O,12,0)</f>
        <v>9/13</v>
      </c>
      <c r="F56" s="11">
        <f>VLOOKUP(C56,SCORE_RAW!$C:$O,13,0)</f>
        <v>69.23076923</v>
      </c>
    </row>
    <row r="57" ht="12.75" customHeight="1">
      <c r="A57" s="13"/>
      <c r="B57" s="38" t="s">
        <v>129</v>
      </c>
      <c r="C57" s="39" t="s">
        <v>130</v>
      </c>
      <c r="D57" s="10">
        <f>VLOOKUP(C57,SCORE_RAW!$C:$O,9,0)</f>
        <v>12</v>
      </c>
      <c r="E57" s="10" t="str">
        <f>VLOOKUP(C57,SCORE_RAW!$C:$O,12,0)</f>
        <v>12/13</v>
      </c>
      <c r="F57" s="11">
        <f>VLOOKUP(C57,SCORE_RAW!$C:$O,13,0)</f>
        <v>92.30769231</v>
      </c>
    </row>
    <row r="58" ht="12.75" customHeight="1">
      <c r="A58" s="13"/>
      <c r="B58" s="38" t="s">
        <v>131</v>
      </c>
      <c r="C58" s="39" t="s">
        <v>132</v>
      </c>
      <c r="D58" s="10">
        <f>VLOOKUP(C58,SCORE_RAW!$C:$O,9,0)</f>
        <v>12</v>
      </c>
      <c r="E58" s="10" t="str">
        <f>VLOOKUP(C58,SCORE_RAW!$C:$O,12,0)</f>
        <v>12/13</v>
      </c>
      <c r="F58" s="11">
        <f>VLOOKUP(C58,SCORE_RAW!$C:$O,13,0)</f>
        <v>92.30769231</v>
      </c>
    </row>
    <row r="59" ht="12.75" customHeight="1">
      <c r="A59" s="14"/>
      <c r="B59" s="38" t="s">
        <v>133</v>
      </c>
      <c r="C59" s="39" t="s">
        <v>134</v>
      </c>
      <c r="D59" s="10">
        <f>VLOOKUP(C59,SCORE_RAW!$C:$O,9,0)</f>
        <v>11</v>
      </c>
      <c r="E59" s="10" t="str">
        <f>VLOOKUP(C59,SCORE_RAW!$C:$O,12,0)</f>
        <v>11/13</v>
      </c>
      <c r="F59" s="11">
        <f>VLOOKUP(C59,SCORE_RAW!$C:$O,13,0)</f>
        <v>84.61538462</v>
      </c>
    </row>
    <row r="60" ht="12.75" customHeight="1">
      <c r="A60" s="40">
        <v>10.0</v>
      </c>
      <c r="B60" s="41" t="s">
        <v>135</v>
      </c>
      <c r="C60" s="42" t="s">
        <v>136</v>
      </c>
      <c r="D60" s="10">
        <f>VLOOKUP(C60,SCORE_RAW!$C:$O,9,0)</f>
        <v>11</v>
      </c>
      <c r="E60" s="10" t="str">
        <f>VLOOKUP(C60,SCORE_RAW!$C:$O,12,0)</f>
        <v>11/13</v>
      </c>
      <c r="F60" s="11">
        <f>VLOOKUP(C60,SCORE_RAW!$C:$O,13,0)</f>
        <v>84.61538462</v>
      </c>
    </row>
    <row r="61" ht="12.75" customHeight="1">
      <c r="A61" s="13"/>
      <c r="B61" s="41" t="s">
        <v>137</v>
      </c>
      <c r="C61" s="42" t="s">
        <v>138</v>
      </c>
      <c r="D61" s="10">
        <f>VLOOKUP(C61,SCORE_RAW!$C:$O,9,0)</f>
        <v>9</v>
      </c>
      <c r="E61" s="10" t="str">
        <f>VLOOKUP(C61,SCORE_RAW!$C:$O,12,0)</f>
        <v>9/13</v>
      </c>
      <c r="F61" s="11">
        <f>VLOOKUP(C61,SCORE_RAW!$C:$O,13,0)</f>
        <v>69.23076923</v>
      </c>
    </row>
    <row r="62" ht="12.75" customHeight="1">
      <c r="A62" s="13"/>
      <c r="B62" s="41" t="s">
        <v>139</v>
      </c>
      <c r="C62" s="42" t="s">
        <v>140</v>
      </c>
      <c r="D62" s="10">
        <f>VLOOKUP(C62,SCORE_RAW!$C:$O,9,0)</f>
        <v>0</v>
      </c>
      <c r="E62" s="10" t="str">
        <f>VLOOKUP(C62,SCORE_RAW!$C:$O,12,0)</f>
        <v>1/13</v>
      </c>
      <c r="F62" s="11">
        <f>VLOOKUP(C62,SCORE_RAW!$C:$O,13,0)</f>
        <v>7.692307692</v>
      </c>
    </row>
    <row r="63" ht="12.75" customHeight="1">
      <c r="A63" s="13"/>
      <c r="B63" s="41" t="s">
        <v>141</v>
      </c>
      <c r="C63" s="42" t="s">
        <v>142</v>
      </c>
      <c r="D63" s="10">
        <f>VLOOKUP(C63,SCORE_RAW!$C:$O,9,0)</f>
        <v>11</v>
      </c>
      <c r="E63" s="10" t="str">
        <f>VLOOKUP(C63,SCORE_RAW!$C:$O,12,0)</f>
        <v>11/13</v>
      </c>
      <c r="F63" s="11">
        <f>VLOOKUP(C63,SCORE_RAW!$C:$O,13,0)</f>
        <v>84.61538462</v>
      </c>
    </row>
    <row r="64" ht="12.75" customHeight="1">
      <c r="A64" s="13"/>
      <c r="B64" s="41" t="s">
        <v>143</v>
      </c>
      <c r="C64" s="42" t="s">
        <v>144</v>
      </c>
      <c r="D64" s="10">
        <f>VLOOKUP(C64,SCORE_RAW!$C:$O,9,0)</f>
        <v>11</v>
      </c>
      <c r="E64" s="10" t="str">
        <f>VLOOKUP(C64,SCORE_RAW!$C:$O,12,0)</f>
        <v>11/13</v>
      </c>
      <c r="F64" s="11">
        <f>VLOOKUP(C64,SCORE_RAW!$C:$O,13,0)</f>
        <v>84.61538462</v>
      </c>
    </row>
    <row r="65" ht="12.75" customHeight="1">
      <c r="A65" s="13"/>
      <c r="B65" s="41" t="s">
        <v>145</v>
      </c>
      <c r="C65" s="42" t="s">
        <v>146</v>
      </c>
      <c r="D65" s="10">
        <f>VLOOKUP(C65,SCORE_RAW!$C:$O,9,0)</f>
        <v>11</v>
      </c>
      <c r="E65" s="10" t="str">
        <f>VLOOKUP(C65,SCORE_RAW!$C:$O,12,0)</f>
        <v>11/13</v>
      </c>
      <c r="F65" s="11">
        <f>VLOOKUP(C65,SCORE_RAW!$C:$O,13,0)</f>
        <v>84.61538462</v>
      </c>
    </row>
    <row r="66" ht="12.75" customHeight="1">
      <c r="A66" s="14"/>
      <c r="B66" s="41" t="s">
        <v>147</v>
      </c>
      <c r="C66" s="42" t="s">
        <v>148</v>
      </c>
      <c r="D66" s="10">
        <f>VLOOKUP(C66,SCORE_RAW!$C:$O,9,0)</f>
        <v>10</v>
      </c>
      <c r="E66" s="10" t="str">
        <f>VLOOKUP(C66,SCORE_RAW!$C:$O,12,0)</f>
        <v>10/13</v>
      </c>
      <c r="F66" s="11">
        <f>VLOOKUP(C66,SCORE_RAW!$C:$O,13,0)</f>
        <v>76.92307692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A33:A38"/>
    <mergeCell ref="A39:A45"/>
    <mergeCell ref="A46:A52"/>
    <mergeCell ref="A53:A59"/>
    <mergeCell ref="A60:A66"/>
    <mergeCell ref="A1:A2"/>
    <mergeCell ref="B1:C1"/>
    <mergeCell ref="A3:A8"/>
    <mergeCell ref="A9:A14"/>
    <mergeCell ref="A15:A20"/>
    <mergeCell ref="A21:A26"/>
    <mergeCell ref="A27:A3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63"/>
    <col customWidth="1" min="3" max="3" width="22.0"/>
    <col customWidth="1" hidden="1" min="4" max="4" width="16.38"/>
    <col customWidth="1" min="5" max="6" width="12.63"/>
  </cols>
  <sheetData>
    <row r="1" ht="15.75" customHeight="1">
      <c r="A1" s="1" t="s">
        <v>0</v>
      </c>
      <c r="B1" s="2" t="s">
        <v>1</v>
      </c>
    </row>
    <row r="2" ht="15.75" customHeight="1">
      <c r="B2" s="2" t="s">
        <v>12</v>
      </c>
      <c r="C2" s="2" t="s">
        <v>13</v>
      </c>
      <c r="D2" s="3" t="s">
        <v>152</v>
      </c>
    </row>
    <row r="3" ht="15.75" customHeight="1">
      <c r="A3" s="7">
        <v>1.0</v>
      </c>
      <c r="B3" s="8" t="s">
        <v>21</v>
      </c>
      <c r="C3" s="9" t="s">
        <v>22</v>
      </c>
      <c r="D3" s="43">
        <f t="shared" ref="D3:D66" si="1">RAND()</f>
        <v>0.2038808873</v>
      </c>
    </row>
    <row r="4" ht="15.75" customHeight="1">
      <c r="A4" s="13"/>
      <c r="B4" s="8" t="s">
        <v>23</v>
      </c>
      <c r="C4" s="9" t="s">
        <v>24</v>
      </c>
      <c r="D4" s="43">
        <f t="shared" si="1"/>
        <v>0.2855864856</v>
      </c>
    </row>
    <row r="5" ht="15.75" customHeight="1">
      <c r="A5" s="13"/>
      <c r="B5" s="8" t="s">
        <v>25</v>
      </c>
      <c r="C5" s="9" t="s">
        <v>26</v>
      </c>
      <c r="D5" s="43">
        <f t="shared" si="1"/>
        <v>0.6255487392</v>
      </c>
    </row>
    <row r="6" ht="15.75" customHeight="1">
      <c r="A6" s="13"/>
      <c r="B6" s="8" t="s">
        <v>27</v>
      </c>
      <c r="C6" s="9" t="s">
        <v>28</v>
      </c>
      <c r="D6" s="43">
        <f t="shared" si="1"/>
        <v>0.6193965757</v>
      </c>
    </row>
    <row r="7" ht="15.75" customHeight="1">
      <c r="A7" s="13"/>
      <c r="B7" s="8" t="s">
        <v>29</v>
      </c>
      <c r="C7" s="9" t="s">
        <v>30</v>
      </c>
      <c r="D7" s="43">
        <f t="shared" si="1"/>
        <v>0.2077435355</v>
      </c>
    </row>
    <row r="8" ht="15.75" customHeight="1">
      <c r="A8" s="14"/>
      <c r="B8" s="8" t="s">
        <v>31</v>
      </c>
      <c r="C8" s="9" t="s">
        <v>32</v>
      </c>
      <c r="D8" s="43">
        <f t="shared" si="1"/>
        <v>0.2129527648</v>
      </c>
    </row>
    <row r="9" ht="15.75" customHeight="1">
      <c r="A9" s="15">
        <v>2.0</v>
      </c>
      <c r="B9" s="16" t="s">
        <v>33</v>
      </c>
      <c r="C9" s="17" t="s">
        <v>34</v>
      </c>
      <c r="D9" s="44">
        <f t="shared" si="1"/>
        <v>0.7814077863</v>
      </c>
    </row>
    <row r="10" ht="15.75" customHeight="1">
      <c r="A10" s="13"/>
      <c r="B10" s="16" t="s">
        <v>35</v>
      </c>
      <c r="C10" s="17" t="s">
        <v>36</v>
      </c>
      <c r="D10" s="44">
        <f t="shared" si="1"/>
        <v>0.9276490917</v>
      </c>
    </row>
    <row r="11" ht="15.75" customHeight="1">
      <c r="A11" s="13"/>
      <c r="B11" s="16" t="s">
        <v>37</v>
      </c>
      <c r="C11" s="17" t="s">
        <v>38</v>
      </c>
      <c r="D11" s="44">
        <f t="shared" si="1"/>
        <v>0.8676234514</v>
      </c>
    </row>
    <row r="12" ht="15.75" customHeight="1">
      <c r="A12" s="13"/>
      <c r="B12" s="16" t="s">
        <v>39</v>
      </c>
      <c r="C12" s="17" t="s">
        <v>40</v>
      </c>
      <c r="D12" s="44">
        <f t="shared" si="1"/>
        <v>0.2575318117</v>
      </c>
    </row>
    <row r="13" ht="15.75" customHeight="1">
      <c r="A13" s="13"/>
      <c r="B13" s="16" t="s">
        <v>41</v>
      </c>
      <c r="C13" s="17" t="s">
        <v>42</v>
      </c>
      <c r="D13" s="44">
        <f t="shared" si="1"/>
        <v>0.3495513097</v>
      </c>
    </row>
    <row r="14" ht="15.75" customHeight="1">
      <c r="A14" s="14"/>
      <c r="B14" s="16" t="s">
        <v>43</v>
      </c>
      <c r="C14" s="17" t="s">
        <v>44</v>
      </c>
      <c r="D14" s="44">
        <f t="shared" si="1"/>
        <v>0.4050636753</v>
      </c>
    </row>
    <row r="15" ht="15.75" customHeight="1">
      <c r="A15" s="18">
        <v>3.0</v>
      </c>
      <c r="B15" s="19" t="s">
        <v>45</v>
      </c>
      <c r="C15" s="20" t="s">
        <v>46</v>
      </c>
      <c r="D15" s="45">
        <f t="shared" si="1"/>
        <v>0.9130395688</v>
      </c>
    </row>
    <row r="16" ht="15.75" customHeight="1">
      <c r="A16" s="13"/>
      <c r="B16" s="19" t="s">
        <v>47</v>
      </c>
      <c r="C16" s="20" t="s">
        <v>48</v>
      </c>
      <c r="D16" s="45">
        <f t="shared" si="1"/>
        <v>0.07938142719</v>
      </c>
    </row>
    <row r="17" ht="15.75" customHeight="1">
      <c r="A17" s="13"/>
      <c r="B17" s="19" t="s">
        <v>49</v>
      </c>
      <c r="C17" s="20" t="s">
        <v>50</v>
      </c>
      <c r="D17" s="45">
        <f t="shared" si="1"/>
        <v>0.9011190697</v>
      </c>
    </row>
    <row r="18" ht="15.75" customHeight="1">
      <c r="A18" s="13"/>
      <c r="B18" s="19" t="s">
        <v>51</v>
      </c>
      <c r="C18" s="20" t="s">
        <v>52</v>
      </c>
      <c r="D18" s="45">
        <f t="shared" si="1"/>
        <v>0.02083221998</v>
      </c>
    </row>
    <row r="19" ht="15.75" customHeight="1">
      <c r="A19" s="13"/>
      <c r="B19" s="19" t="s">
        <v>53</v>
      </c>
      <c r="C19" s="20" t="s">
        <v>54</v>
      </c>
      <c r="D19" s="45">
        <f t="shared" si="1"/>
        <v>0.170400752</v>
      </c>
    </row>
    <row r="20" ht="15.75" customHeight="1">
      <c r="A20" s="14"/>
      <c r="B20" s="19" t="s">
        <v>55</v>
      </c>
      <c r="C20" s="20" t="s">
        <v>56</v>
      </c>
      <c r="D20" s="45">
        <f t="shared" si="1"/>
        <v>0.813881946</v>
      </c>
    </row>
    <row r="21" ht="15.75" customHeight="1">
      <c r="A21" s="21">
        <v>4.0</v>
      </c>
      <c r="B21" s="22" t="s">
        <v>57</v>
      </c>
      <c r="C21" s="23" t="s">
        <v>58</v>
      </c>
      <c r="D21" s="46">
        <f t="shared" si="1"/>
        <v>0.4272722889</v>
      </c>
    </row>
    <row r="22" ht="15.75" customHeight="1">
      <c r="A22" s="13"/>
      <c r="B22" s="22" t="s">
        <v>59</v>
      </c>
      <c r="C22" s="23" t="s">
        <v>60</v>
      </c>
      <c r="D22" s="46">
        <f t="shared" si="1"/>
        <v>0.08371070256</v>
      </c>
    </row>
    <row r="23" ht="15.75" customHeight="1">
      <c r="A23" s="13"/>
      <c r="B23" s="22" t="s">
        <v>61</v>
      </c>
      <c r="C23" s="23" t="s">
        <v>62</v>
      </c>
      <c r="D23" s="46">
        <f t="shared" si="1"/>
        <v>0.558949928</v>
      </c>
    </row>
    <row r="24" ht="15.75" customHeight="1">
      <c r="A24" s="13"/>
      <c r="B24" s="22" t="s">
        <v>63</v>
      </c>
      <c r="C24" s="23" t="s">
        <v>64</v>
      </c>
      <c r="D24" s="46">
        <f t="shared" si="1"/>
        <v>0.2004549735</v>
      </c>
    </row>
    <row r="25" ht="15.75" customHeight="1">
      <c r="A25" s="13"/>
      <c r="B25" s="22" t="s">
        <v>65</v>
      </c>
      <c r="C25" s="23" t="s">
        <v>66</v>
      </c>
      <c r="D25" s="46">
        <f t="shared" si="1"/>
        <v>0.8121984928</v>
      </c>
    </row>
    <row r="26" ht="15.75" customHeight="1">
      <c r="A26" s="14"/>
      <c r="B26" s="22" t="s">
        <v>67</v>
      </c>
      <c r="C26" s="23" t="s">
        <v>68</v>
      </c>
      <c r="D26" s="46">
        <f t="shared" si="1"/>
        <v>0.7377563661</v>
      </c>
    </row>
    <row r="27" ht="15.75" customHeight="1">
      <c r="A27" s="25">
        <v>5.0</v>
      </c>
      <c r="B27" s="26" t="s">
        <v>69</v>
      </c>
      <c r="C27" s="27" t="s">
        <v>70</v>
      </c>
      <c r="D27" s="47">
        <f t="shared" si="1"/>
        <v>0.6673328912</v>
      </c>
    </row>
    <row r="28" ht="15.75" customHeight="1">
      <c r="A28" s="13"/>
      <c r="B28" s="26" t="s">
        <v>71</v>
      </c>
      <c r="C28" s="27" t="s">
        <v>72</v>
      </c>
      <c r="D28" s="47">
        <f t="shared" si="1"/>
        <v>0.07578886884</v>
      </c>
    </row>
    <row r="29" ht="15.75" customHeight="1">
      <c r="A29" s="13"/>
      <c r="B29" s="26" t="s">
        <v>73</v>
      </c>
      <c r="C29" s="27" t="s">
        <v>74</v>
      </c>
      <c r="D29" s="47">
        <f t="shared" si="1"/>
        <v>0.7165294754</v>
      </c>
    </row>
    <row r="30" ht="15.75" customHeight="1">
      <c r="A30" s="13"/>
      <c r="B30" s="26" t="s">
        <v>75</v>
      </c>
      <c r="C30" s="27" t="s">
        <v>76</v>
      </c>
      <c r="D30" s="47">
        <f t="shared" si="1"/>
        <v>0.2081455958</v>
      </c>
    </row>
    <row r="31" ht="15.75" customHeight="1">
      <c r="A31" s="13"/>
      <c r="B31" s="26" t="s">
        <v>77</v>
      </c>
      <c r="C31" s="27" t="s">
        <v>78</v>
      </c>
      <c r="D31" s="47">
        <f t="shared" si="1"/>
        <v>0.2961981377</v>
      </c>
    </row>
    <row r="32" ht="15.75" customHeight="1">
      <c r="A32" s="14"/>
      <c r="B32" s="26" t="s">
        <v>79</v>
      </c>
      <c r="C32" s="27" t="s">
        <v>80</v>
      </c>
      <c r="D32" s="47">
        <f t="shared" si="1"/>
        <v>0.3398778281</v>
      </c>
    </row>
    <row r="33" ht="15.75" customHeight="1">
      <c r="A33" s="28">
        <v>6.0</v>
      </c>
      <c r="B33" s="29" t="s">
        <v>81</v>
      </c>
      <c r="C33" s="30" t="s">
        <v>82</v>
      </c>
      <c r="D33" s="48">
        <f t="shared" si="1"/>
        <v>0.5090196198</v>
      </c>
    </row>
    <row r="34" ht="15.75" customHeight="1">
      <c r="A34" s="13"/>
      <c r="B34" s="29" t="s">
        <v>83</v>
      </c>
      <c r="C34" s="30" t="s">
        <v>84</v>
      </c>
      <c r="D34" s="48">
        <f t="shared" si="1"/>
        <v>0.6617277027</v>
      </c>
    </row>
    <row r="35" ht="15.75" customHeight="1">
      <c r="A35" s="13"/>
      <c r="B35" s="29" t="s">
        <v>85</v>
      </c>
      <c r="C35" s="30" t="s">
        <v>86</v>
      </c>
      <c r="D35" s="48">
        <f t="shared" si="1"/>
        <v>0.2711795117</v>
      </c>
    </row>
    <row r="36" ht="15.75" customHeight="1">
      <c r="A36" s="13"/>
      <c r="B36" s="29" t="s">
        <v>87</v>
      </c>
      <c r="C36" s="30" t="s">
        <v>88</v>
      </c>
      <c r="D36" s="48">
        <f t="shared" si="1"/>
        <v>0.4924392672</v>
      </c>
    </row>
    <row r="37" ht="15.75" customHeight="1">
      <c r="A37" s="13"/>
      <c r="B37" s="29" t="s">
        <v>89</v>
      </c>
      <c r="C37" s="30" t="s">
        <v>90</v>
      </c>
      <c r="D37" s="48">
        <f t="shared" si="1"/>
        <v>0.2564032195</v>
      </c>
    </row>
    <row r="38" ht="15.75" customHeight="1">
      <c r="A38" s="14"/>
      <c r="B38" s="29" t="s">
        <v>91</v>
      </c>
      <c r="C38" s="30" t="s">
        <v>92</v>
      </c>
      <c r="D38" s="48">
        <f t="shared" si="1"/>
        <v>0.114351408</v>
      </c>
    </row>
    <row r="39" ht="15.75" customHeight="1">
      <c r="A39" s="31">
        <v>7.0</v>
      </c>
      <c r="B39" s="32" t="s">
        <v>93</v>
      </c>
      <c r="C39" s="33" t="s">
        <v>94</v>
      </c>
      <c r="D39" s="49">
        <f t="shared" si="1"/>
        <v>0.905808948</v>
      </c>
    </row>
    <row r="40" ht="15.75" customHeight="1">
      <c r="A40" s="13"/>
      <c r="B40" s="32" t="s">
        <v>95</v>
      </c>
      <c r="C40" s="33" t="s">
        <v>96</v>
      </c>
      <c r="D40" s="49">
        <f t="shared" si="1"/>
        <v>0.2327820876</v>
      </c>
    </row>
    <row r="41" ht="15.75" customHeight="1">
      <c r="A41" s="13"/>
      <c r="B41" s="32" t="s">
        <v>97</v>
      </c>
      <c r="C41" s="33" t="s">
        <v>98</v>
      </c>
      <c r="D41" s="49">
        <f t="shared" si="1"/>
        <v>0.809669322</v>
      </c>
    </row>
    <row r="42" ht="15.75" customHeight="1">
      <c r="A42" s="13"/>
      <c r="B42" s="32" t="s">
        <v>99</v>
      </c>
      <c r="C42" s="33" t="s">
        <v>100</v>
      </c>
      <c r="D42" s="49">
        <f t="shared" si="1"/>
        <v>0.2906347102</v>
      </c>
    </row>
    <row r="43" ht="15.75" customHeight="1">
      <c r="A43" s="13"/>
      <c r="B43" s="32" t="s">
        <v>101</v>
      </c>
      <c r="C43" s="33" t="s">
        <v>102</v>
      </c>
      <c r="D43" s="49">
        <f t="shared" si="1"/>
        <v>0.7253516521</v>
      </c>
    </row>
    <row r="44" ht="15.75" customHeight="1">
      <c r="A44" s="13"/>
      <c r="B44" s="32" t="s">
        <v>103</v>
      </c>
      <c r="C44" s="33" t="s">
        <v>104</v>
      </c>
      <c r="D44" s="49">
        <f t="shared" si="1"/>
        <v>0.4179559946</v>
      </c>
    </row>
    <row r="45" ht="15.75" customHeight="1">
      <c r="A45" s="14"/>
      <c r="B45" s="32" t="s">
        <v>105</v>
      </c>
      <c r="C45" s="33" t="s">
        <v>106</v>
      </c>
      <c r="D45" s="49">
        <f t="shared" si="1"/>
        <v>0.7095627624</v>
      </c>
    </row>
    <row r="46" ht="15.75" customHeight="1">
      <c r="A46" s="34">
        <v>8.0</v>
      </c>
      <c r="B46" s="35" t="s">
        <v>107</v>
      </c>
      <c r="C46" s="36" t="s">
        <v>108</v>
      </c>
      <c r="D46" s="50">
        <f t="shared" si="1"/>
        <v>0.7217305837</v>
      </c>
    </row>
    <row r="47" ht="15.75" customHeight="1">
      <c r="A47" s="13"/>
      <c r="B47" s="35" t="s">
        <v>109</v>
      </c>
      <c r="C47" s="36" t="s">
        <v>110</v>
      </c>
      <c r="D47" s="50">
        <f t="shared" si="1"/>
        <v>0.4502513639</v>
      </c>
    </row>
    <row r="48" ht="15.75" customHeight="1">
      <c r="A48" s="13"/>
      <c r="B48" s="35" t="s">
        <v>111</v>
      </c>
      <c r="C48" s="36" t="s">
        <v>112</v>
      </c>
      <c r="D48" s="50">
        <f t="shared" si="1"/>
        <v>0.882020015</v>
      </c>
    </row>
    <row r="49" ht="15.75" customHeight="1">
      <c r="A49" s="13"/>
      <c r="B49" s="35" t="s">
        <v>113</v>
      </c>
      <c r="C49" s="36" t="s">
        <v>114</v>
      </c>
      <c r="D49" s="50">
        <f t="shared" si="1"/>
        <v>0.974940547</v>
      </c>
    </row>
    <row r="50" ht="15.75" customHeight="1">
      <c r="A50" s="13"/>
      <c r="B50" s="35" t="s">
        <v>115</v>
      </c>
      <c r="C50" s="36" t="s">
        <v>116</v>
      </c>
      <c r="D50" s="50">
        <f t="shared" si="1"/>
        <v>0.6527748093</v>
      </c>
    </row>
    <row r="51" ht="15.75" customHeight="1">
      <c r="A51" s="13"/>
      <c r="B51" s="35" t="s">
        <v>117</v>
      </c>
      <c r="C51" s="36" t="s">
        <v>118</v>
      </c>
      <c r="D51" s="50">
        <f t="shared" si="1"/>
        <v>0.7818189049</v>
      </c>
    </row>
    <row r="52" ht="15.75" customHeight="1">
      <c r="A52" s="14"/>
      <c r="B52" s="35" t="s">
        <v>119</v>
      </c>
      <c r="C52" s="36" t="s">
        <v>120</v>
      </c>
      <c r="D52" s="50">
        <f t="shared" si="1"/>
        <v>0.2335265124</v>
      </c>
    </row>
    <row r="53" ht="15.75" customHeight="1">
      <c r="A53" s="37">
        <v>9.0</v>
      </c>
      <c r="B53" s="38" t="s">
        <v>121</v>
      </c>
      <c r="C53" s="39" t="s">
        <v>122</v>
      </c>
      <c r="D53" s="51">
        <f t="shared" si="1"/>
        <v>0.8346832651</v>
      </c>
    </row>
    <row r="54" ht="15.75" customHeight="1">
      <c r="A54" s="13"/>
      <c r="B54" s="38" t="s">
        <v>123</v>
      </c>
      <c r="C54" s="39" t="s">
        <v>124</v>
      </c>
      <c r="D54" s="51">
        <f t="shared" si="1"/>
        <v>0.524084118</v>
      </c>
    </row>
    <row r="55" ht="15.75" customHeight="1">
      <c r="A55" s="13"/>
      <c r="B55" s="38" t="s">
        <v>125</v>
      </c>
      <c r="C55" s="39" t="s">
        <v>126</v>
      </c>
      <c r="D55" s="51">
        <f t="shared" si="1"/>
        <v>0.232992377</v>
      </c>
    </row>
    <row r="56" ht="15.75" customHeight="1">
      <c r="A56" s="13"/>
      <c r="B56" s="38" t="s">
        <v>127</v>
      </c>
      <c r="C56" s="39" t="s">
        <v>128</v>
      </c>
      <c r="D56" s="51">
        <f t="shared" si="1"/>
        <v>0.7688238175</v>
      </c>
    </row>
    <row r="57" ht="15.75" customHeight="1">
      <c r="A57" s="13"/>
      <c r="B57" s="38" t="s">
        <v>129</v>
      </c>
      <c r="C57" s="39" t="s">
        <v>130</v>
      </c>
      <c r="D57" s="51">
        <f t="shared" si="1"/>
        <v>0.1171810411</v>
      </c>
    </row>
    <row r="58" ht="15.75" customHeight="1">
      <c r="A58" s="13"/>
      <c r="B58" s="38" t="s">
        <v>131</v>
      </c>
      <c r="C58" s="39" t="s">
        <v>132</v>
      </c>
      <c r="D58" s="51">
        <f t="shared" si="1"/>
        <v>0.8888064192</v>
      </c>
    </row>
    <row r="59" ht="15.75" customHeight="1">
      <c r="A59" s="14"/>
      <c r="B59" s="38" t="s">
        <v>133</v>
      </c>
      <c r="C59" s="39" t="s">
        <v>134</v>
      </c>
      <c r="D59" s="51">
        <f t="shared" si="1"/>
        <v>0.103442535</v>
      </c>
    </row>
    <row r="60" ht="15.75" customHeight="1">
      <c r="A60" s="40">
        <v>10.0</v>
      </c>
      <c r="B60" s="41" t="s">
        <v>135</v>
      </c>
      <c r="C60" s="42" t="s">
        <v>136</v>
      </c>
      <c r="D60" s="52">
        <f t="shared" si="1"/>
        <v>0.06553972125</v>
      </c>
    </row>
    <row r="61" ht="15.75" customHeight="1">
      <c r="A61" s="13"/>
      <c r="B61" s="41" t="s">
        <v>137</v>
      </c>
      <c r="C61" s="42" t="s">
        <v>138</v>
      </c>
      <c r="D61" s="52">
        <f t="shared" si="1"/>
        <v>0.3209842288</v>
      </c>
    </row>
    <row r="62" ht="15.75" customHeight="1">
      <c r="A62" s="13"/>
      <c r="B62" s="41" t="s">
        <v>139</v>
      </c>
      <c r="C62" s="42" t="s">
        <v>140</v>
      </c>
      <c r="D62" s="52">
        <f t="shared" si="1"/>
        <v>0.6346069689</v>
      </c>
    </row>
    <row r="63" ht="15.75" customHeight="1">
      <c r="A63" s="13"/>
      <c r="B63" s="41" t="s">
        <v>141</v>
      </c>
      <c r="C63" s="42" t="s">
        <v>142</v>
      </c>
      <c r="D63" s="52">
        <f t="shared" si="1"/>
        <v>0.7109925627</v>
      </c>
    </row>
    <row r="64" ht="15.75" customHeight="1">
      <c r="A64" s="13"/>
      <c r="B64" s="41" t="s">
        <v>143</v>
      </c>
      <c r="C64" s="42" t="s">
        <v>144</v>
      </c>
      <c r="D64" s="52">
        <f t="shared" si="1"/>
        <v>0.6536147125</v>
      </c>
    </row>
    <row r="65" ht="15.75" customHeight="1">
      <c r="A65" s="13"/>
      <c r="B65" s="41" t="s">
        <v>145</v>
      </c>
      <c r="C65" s="42" t="s">
        <v>146</v>
      </c>
      <c r="D65" s="52">
        <f t="shared" si="1"/>
        <v>0.3560293554</v>
      </c>
    </row>
    <row r="66" ht="15.75" customHeight="1">
      <c r="A66" s="14"/>
      <c r="B66" s="41" t="s">
        <v>147</v>
      </c>
      <c r="C66" s="42" t="s">
        <v>148</v>
      </c>
      <c r="D66" s="52">
        <f t="shared" si="1"/>
        <v>0.2881078731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3:A38"/>
    <mergeCell ref="A39:A45"/>
    <mergeCell ref="A46:A52"/>
    <mergeCell ref="A53:A59"/>
    <mergeCell ref="A60:A66"/>
    <mergeCell ref="A1:A2"/>
    <mergeCell ref="B1:C1"/>
    <mergeCell ref="A3:A8"/>
    <mergeCell ref="A9:A14"/>
    <mergeCell ref="A15:A20"/>
    <mergeCell ref="A21:A26"/>
    <mergeCell ref="A27:A3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63"/>
    <col customWidth="1" min="3" max="6" width="12.63"/>
  </cols>
  <sheetData>
    <row r="1" ht="15.75" customHeight="1">
      <c r="A1" s="53"/>
      <c r="B1" s="54"/>
      <c r="C1" s="55"/>
    </row>
    <row r="2" ht="15.75" customHeight="1">
      <c r="A2" s="53"/>
      <c r="B2" s="54"/>
      <c r="C2" s="55"/>
    </row>
    <row r="3" ht="15.75" customHeight="1">
      <c r="A3" s="7">
        <v>1.0</v>
      </c>
      <c r="B3" s="8" t="s">
        <v>21</v>
      </c>
      <c r="C3" s="9" t="s">
        <v>22</v>
      </c>
      <c r="D3" s="3" t="s">
        <v>153</v>
      </c>
      <c r="G3" s="10">
        <v>80.0</v>
      </c>
    </row>
    <row r="4" ht="15.75" customHeight="1">
      <c r="A4" s="13"/>
      <c r="B4" s="8" t="s">
        <v>23</v>
      </c>
      <c r="C4" s="9" t="s">
        <v>24</v>
      </c>
      <c r="D4" s="3" t="s">
        <v>154</v>
      </c>
      <c r="G4" s="10">
        <v>90.0</v>
      </c>
    </row>
    <row r="5" ht="15.75" customHeight="1">
      <c r="A5" s="13"/>
      <c r="B5" s="8" t="s">
        <v>25</v>
      </c>
      <c r="C5" s="9" t="s">
        <v>26</v>
      </c>
      <c r="D5" s="3" t="s">
        <v>155</v>
      </c>
      <c r="G5" s="10">
        <v>80.0</v>
      </c>
    </row>
    <row r="6" ht="15.75" customHeight="1">
      <c r="A6" s="13"/>
      <c r="B6" s="8" t="s">
        <v>27</v>
      </c>
      <c r="C6" s="9" t="s">
        <v>28</v>
      </c>
      <c r="D6" s="3" t="s">
        <v>155</v>
      </c>
      <c r="G6" s="10">
        <v>80.0</v>
      </c>
    </row>
    <row r="7" ht="15.75" customHeight="1">
      <c r="A7" s="13"/>
      <c r="B7" s="8" t="s">
        <v>29</v>
      </c>
      <c r="C7" s="9" t="s">
        <v>30</v>
      </c>
      <c r="D7" s="3" t="s">
        <v>156</v>
      </c>
      <c r="G7" s="10">
        <v>80.0</v>
      </c>
    </row>
    <row r="8" ht="15.75" customHeight="1">
      <c r="A8" s="14"/>
      <c r="B8" s="8" t="s">
        <v>31</v>
      </c>
      <c r="C8" s="9" t="s">
        <v>32</v>
      </c>
      <c r="D8" s="3" t="s">
        <v>157</v>
      </c>
      <c r="G8" s="10">
        <v>90.0</v>
      </c>
    </row>
    <row r="9" ht="15.75" customHeight="1">
      <c r="A9" s="15">
        <v>2.0</v>
      </c>
      <c r="B9" s="16" t="s">
        <v>33</v>
      </c>
      <c r="C9" s="17" t="s">
        <v>34</v>
      </c>
      <c r="D9" s="3" t="s">
        <v>158</v>
      </c>
      <c r="G9" s="10">
        <v>90.0</v>
      </c>
    </row>
    <row r="10" ht="15.75" customHeight="1">
      <c r="A10" s="13"/>
      <c r="B10" s="16" t="s">
        <v>35</v>
      </c>
      <c r="C10" s="17" t="s">
        <v>36</v>
      </c>
      <c r="D10" s="3" t="s">
        <v>159</v>
      </c>
      <c r="G10" s="10">
        <v>90.0</v>
      </c>
    </row>
    <row r="11" ht="15.75" customHeight="1">
      <c r="A11" s="13"/>
      <c r="B11" s="16" t="s">
        <v>37</v>
      </c>
      <c r="C11" s="17" t="s">
        <v>38</v>
      </c>
      <c r="D11" s="3" t="s">
        <v>160</v>
      </c>
      <c r="G11" s="10">
        <v>80.0</v>
      </c>
    </row>
    <row r="12" ht="15.75" customHeight="1">
      <c r="A12" s="13"/>
      <c r="B12" s="16" t="s">
        <v>39</v>
      </c>
      <c r="C12" s="17" t="s">
        <v>40</v>
      </c>
      <c r="D12" s="3" t="s">
        <v>161</v>
      </c>
      <c r="G12" s="10">
        <v>75.0</v>
      </c>
    </row>
    <row r="13" ht="15.75" customHeight="1">
      <c r="A13" s="13"/>
      <c r="B13" s="16" t="s">
        <v>41</v>
      </c>
      <c r="C13" s="17" t="s">
        <v>42</v>
      </c>
      <c r="D13" s="3" t="s">
        <v>162</v>
      </c>
      <c r="G13" s="10">
        <v>75.0</v>
      </c>
    </row>
    <row r="14" ht="15.75" customHeight="1">
      <c r="A14" s="14"/>
      <c r="B14" s="16" t="s">
        <v>43</v>
      </c>
      <c r="C14" s="17" t="s">
        <v>44</v>
      </c>
      <c r="D14" s="3" t="s">
        <v>163</v>
      </c>
      <c r="G14" s="10">
        <v>80.0</v>
      </c>
    </row>
    <row r="15" ht="15.75" customHeight="1">
      <c r="A15" s="18">
        <v>3.0</v>
      </c>
      <c r="B15" s="19" t="s">
        <v>45</v>
      </c>
      <c r="C15" s="20" t="s">
        <v>46</v>
      </c>
      <c r="D15" s="3" t="s">
        <v>163</v>
      </c>
      <c r="G15" s="10">
        <v>80.0</v>
      </c>
    </row>
    <row r="16" ht="15.75" customHeight="1">
      <c r="A16" s="13"/>
      <c r="B16" s="19" t="s">
        <v>47</v>
      </c>
      <c r="C16" s="20" t="s">
        <v>48</v>
      </c>
      <c r="D16" s="3" t="s">
        <v>163</v>
      </c>
      <c r="E16" s="3" t="s">
        <v>164</v>
      </c>
      <c r="G16" s="10">
        <v>85.0</v>
      </c>
    </row>
    <row r="17" ht="15.75" customHeight="1">
      <c r="A17" s="13"/>
      <c r="B17" s="19" t="s">
        <v>49</v>
      </c>
      <c r="C17" s="20" t="s">
        <v>50</v>
      </c>
      <c r="D17" s="3" t="s">
        <v>163</v>
      </c>
      <c r="E17" s="3" t="s">
        <v>164</v>
      </c>
      <c r="G17" s="10">
        <v>85.0</v>
      </c>
    </row>
    <row r="18" ht="15.75" customHeight="1">
      <c r="A18" s="13"/>
      <c r="B18" s="19" t="s">
        <v>51</v>
      </c>
      <c r="C18" s="20" t="s">
        <v>52</v>
      </c>
      <c r="D18" s="3" t="s">
        <v>163</v>
      </c>
      <c r="G18" s="10">
        <v>80.0</v>
      </c>
    </row>
    <row r="19" ht="15.75" customHeight="1">
      <c r="A19" s="13"/>
      <c r="B19" s="19" t="s">
        <v>53</v>
      </c>
      <c r="C19" s="20" t="s">
        <v>54</v>
      </c>
      <c r="D19" s="3" t="s">
        <v>154</v>
      </c>
      <c r="G19" s="10">
        <v>90.0</v>
      </c>
    </row>
    <row r="20" ht="15.75" customHeight="1">
      <c r="A20" s="14"/>
      <c r="B20" s="19" t="s">
        <v>55</v>
      </c>
      <c r="C20" s="20" t="s">
        <v>56</v>
      </c>
      <c r="D20" s="3" t="s">
        <v>154</v>
      </c>
      <c r="G20" s="10">
        <v>90.0</v>
      </c>
    </row>
    <row r="21" ht="15.75" customHeight="1">
      <c r="A21" s="21">
        <v>4.0</v>
      </c>
      <c r="B21" s="22" t="s">
        <v>57</v>
      </c>
      <c r="C21" s="23" t="s">
        <v>58</v>
      </c>
      <c r="D21" s="3" t="s">
        <v>165</v>
      </c>
      <c r="G21" s="10">
        <v>80.0</v>
      </c>
    </row>
    <row r="22" ht="15.75" customHeight="1">
      <c r="A22" s="13"/>
      <c r="B22" s="22" t="s">
        <v>59</v>
      </c>
      <c r="C22" s="23" t="s">
        <v>60</v>
      </c>
      <c r="D22" s="3" t="s">
        <v>155</v>
      </c>
      <c r="E22" s="3" t="s">
        <v>166</v>
      </c>
      <c r="G22" s="10">
        <v>60.0</v>
      </c>
    </row>
    <row r="23" ht="15.75" customHeight="1">
      <c r="A23" s="13"/>
      <c r="B23" s="22" t="s">
        <v>61</v>
      </c>
      <c r="C23" s="23" t="s">
        <v>62</v>
      </c>
      <c r="D23" s="3" t="s">
        <v>167</v>
      </c>
      <c r="G23" s="10">
        <v>85.0</v>
      </c>
    </row>
    <row r="24" ht="15.75" customHeight="1">
      <c r="A24" s="13"/>
      <c r="B24" s="22" t="s">
        <v>63</v>
      </c>
      <c r="C24" s="23" t="s">
        <v>64</v>
      </c>
      <c r="D24" s="3" t="s">
        <v>155</v>
      </c>
      <c r="G24" s="10">
        <v>75.0</v>
      </c>
    </row>
    <row r="25" ht="15.75" customHeight="1">
      <c r="A25" s="13"/>
      <c r="B25" s="22" t="s">
        <v>65</v>
      </c>
      <c r="C25" s="23" t="s">
        <v>66</v>
      </c>
      <c r="D25" s="3" t="s">
        <v>168</v>
      </c>
      <c r="G25" s="10">
        <v>90.0</v>
      </c>
    </row>
    <row r="26" ht="15.75" customHeight="1">
      <c r="A26" s="14"/>
      <c r="B26" s="22" t="s">
        <v>67</v>
      </c>
      <c r="C26" s="23" t="s">
        <v>68</v>
      </c>
      <c r="D26" s="3" t="s">
        <v>168</v>
      </c>
      <c r="G26" s="10">
        <v>90.0</v>
      </c>
    </row>
    <row r="27" ht="15.75" customHeight="1">
      <c r="A27" s="25">
        <v>5.0</v>
      </c>
      <c r="B27" s="26" t="s">
        <v>69</v>
      </c>
      <c r="C27" s="27" t="s">
        <v>70</v>
      </c>
      <c r="D27" s="3" t="s">
        <v>169</v>
      </c>
      <c r="G27" s="10">
        <v>80.0</v>
      </c>
    </row>
    <row r="28" ht="15.75" customHeight="1">
      <c r="A28" s="13"/>
      <c r="B28" s="26" t="s">
        <v>71</v>
      </c>
      <c r="C28" s="27" t="s">
        <v>72</v>
      </c>
      <c r="D28" s="3" t="s">
        <v>169</v>
      </c>
      <c r="G28" s="10">
        <v>80.0</v>
      </c>
    </row>
    <row r="29" ht="15.75" customHeight="1">
      <c r="A29" s="13"/>
      <c r="B29" s="26" t="s">
        <v>73</v>
      </c>
      <c r="C29" s="27" t="s">
        <v>74</v>
      </c>
      <c r="D29" s="3" t="s">
        <v>154</v>
      </c>
      <c r="G29" s="10">
        <v>90.0</v>
      </c>
    </row>
    <row r="30" ht="15.75" customHeight="1">
      <c r="A30" s="13"/>
      <c r="B30" s="26" t="s">
        <v>75</v>
      </c>
      <c r="C30" s="27" t="s">
        <v>76</v>
      </c>
      <c r="D30" s="3" t="s">
        <v>155</v>
      </c>
      <c r="G30" s="10">
        <v>75.0</v>
      </c>
    </row>
    <row r="31" ht="15.75" customHeight="1">
      <c r="A31" s="13"/>
      <c r="B31" s="26" t="s">
        <v>77</v>
      </c>
      <c r="C31" s="27" t="s">
        <v>78</v>
      </c>
      <c r="D31" s="3" t="s">
        <v>170</v>
      </c>
      <c r="G31" s="10">
        <v>80.0</v>
      </c>
    </row>
    <row r="32" ht="15.75" customHeight="1">
      <c r="A32" s="14"/>
      <c r="B32" s="26" t="s">
        <v>79</v>
      </c>
      <c r="C32" s="27" t="s">
        <v>80</v>
      </c>
      <c r="D32" s="3" t="s">
        <v>154</v>
      </c>
      <c r="G32" s="10">
        <v>90.0</v>
      </c>
    </row>
    <row r="33" ht="15.75" customHeight="1">
      <c r="A33" s="28">
        <v>6.0</v>
      </c>
      <c r="B33" s="29" t="s">
        <v>81</v>
      </c>
      <c r="C33" s="30" t="s">
        <v>82</v>
      </c>
      <c r="E33" s="3" t="s">
        <v>171</v>
      </c>
      <c r="G33" s="10">
        <v>0.0</v>
      </c>
    </row>
    <row r="34" ht="15.75" customHeight="1">
      <c r="A34" s="13"/>
      <c r="B34" s="29" t="s">
        <v>83</v>
      </c>
      <c r="C34" s="30" t="s">
        <v>84</v>
      </c>
      <c r="D34" s="3" t="s">
        <v>161</v>
      </c>
      <c r="G34" s="10">
        <v>80.0</v>
      </c>
    </row>
    <row r="35" ht="15.75" customHeight="1">
      <c r="A35" s="13"/>
      <c r="B35" s="29" t="s">
        <v>85</v>
      </c>
      <c r="C35" s="30" t="s">
        <v>86</v>
      </c>
      <c r="D35" s="3" t="s">
        <v>154</v>
      </c>
      <c r="G35" s="10">
        <v>90.0</v>
      </c>
    </row>
    <row r="36" ht="15.75" customHeight="1">
      <c r="A36" s="13"/>
      <c r="B36" s="29" t="s">
        <v>87</v>
      </c>
      <c r="C36" s="30" t="s">
        <v>88</v>
      </c>
      <c r="D36" s="3" t="s">
        <v>154</v>
      </c>
      <c r="G36" s="10">
        <v>90.0</v>
      </c>
    </row>
    <row r="37" ht="15.75" customHeight="1">
      <c r="A37" s="13"/>
      <c r="B37" s="29" t="s">
        <v>89</v>
      </c>
      <c r="C37" s="30" t="s">
        <v>90</v>
      </c>
      <c r="D37" s="3" t="s">
        <v>155</v>
      </c>
      <c r="E37" s="3" t="s">
        <v>172</v>
      </c>
      <c r="G37" s="10">
        <v>60.0</v>
      </c>
    </row>
    <row r="38" ht="15.75" customHeight="1">
      <c r="A38" s="14"/>
      <c r="B38" s="29" t="s">
        <v>91</v>
      </c>
      <c r="C38" s="30" t="s">
        <v>92</v>
      </c>
      <c r="D38" s="3" t="s">
        <v>161</v>
      </c>
      <c r="G38" s="10">
        <v>80.0</v>
      </c>
    </row>
    <row r="39" ht="15.75" customHeight="1">
      <c r="A39" s="31">
        <v>7.0</v>
      </c>
      <c r="B39" s="32" t="s">
        <v>93</v>
      </c>
      <c r="C39" s="33" t="s">
        <v>94</v>
      </c>
      <c r="D39" s="3" t="s">
        <v>154</v>
      </c>
      <c r="G39" s="10">
        <v>80.0</v>
      </c>
    </row>
    <row r="40" ht="15.75" customHeight="1">
      <c r="A40" s="13"/>
      <c r="B40" s="32" t="s">
        <v>95</v>
      </c>
      <c r="C40" s="33" t="s">
        <v>96</v>
      </c>
      <c r="D40" s="3" t="s">
        <v>154</v>
      </c>
      <c r="E40" s="3" t="s">
        <v>173</v>
      </c>
      <c r="G40" s="10">
        <v>90.0</v>
      </c>
    </row>
    <row r="41" ht="15.75" customHeight="1">
      <c r="A41" s="13"/>
      <c r="B41" s="32" t="s">
        <v>97</v>
      </c>
      <c r="C41" s="33" t="s">
        <v>98</v>
      </c>
      <c r="D41" s="3" t="s">
        <v>163</v>
      </c>
      <c r="G41" s="10">
        <v>70.0</v>
      </c>
    </row>
    <row r="42" ht="15.75" customHeight="1">
      <c r="A42" s="13"/>
      <c r="B42" s="32" t="s">
        <v>99</v>
      </c>
      <c r="C42" s="33" t="s">
        <v>100</v>
      </c>
      <c r="D42" s="3" t="s">
        <v>163</v>
      </c>
      <c r="G42" s="10">
        <v>70.0</v>
      </c>
    </row>
    <row r="43" ht="15.75" customHeight="1">
      <c r="A43" s="13"/>
      <c r="B43" s="32" t="s">
        <v>101</v>
      </c>
      <c r="C43" s="33" t="s">
        <v>102</v>
      </c>
      <c r="D43" s="3" t="s">
        <v>163</v>
      </c>
      <c r="G43" s="10">
        <v>70.0</v>
      </c>
    </row>
    <row r="44" ht="15.75" customHeight="1">
      <c r="A44" s="13"/>
      <c r="B44" s="32" t="s">
        <v>103</v>
      </c>
      <c r="C44" s="33" t="s">
        <v>104</v>
      </c>
      <c r="D44" s="3" t="s">
        <v>154</v>
      </c>
      <c r="G44" s="10">
        <v>90.0</v>
      </c>
    </row>
    <row r="45" ht="15.75" customHeight="1">
      <c r="A45" s="14"/>
      <c r="B45" s="32" t="s">
        <v>105</v>
      </c>
      <c r="C45" s="33" t="s">
        <v>106</v>
      </c>
      <c r="D45" s="3" t="s">
        <v>154</v>
      </c>
      <c r="G45" s="10">
        <v>90.0</v>
      </c>
    </row>
    <row r="46" ht="15.75" customHeight="1">
      <c r="A46" s="34">
        <v>8.0</v>
      </c>
      <c r="B46" s="35" t="s">
        <v>107</v>
      </c>
      <c r="C46" s="36" t="s">
        <v>108</v>
      </c>
      <c r="D46" s="3" t="s">
        <v>174</v>
      </c>
      <c r="E46" s="3" t="s">
        <v>175</v>
      </c>
      <c r="F46" s="3" t="s">
        <v>165</v>
      </c>
      <c r="G46" s="10">
        <v>90.0</v>
      </c>
    </row>
    <row r="47" ht="15.75" customHeight="1">
      <c r="A47" s="13"/>
      <c r="B47" s="35" t="s">
        <v>109</v>
      </c>
      <c r="C47" s="36" t="s">
        <v>110</v>
      </c>
      <c r="D47" s="3" t="s">
        <v>165</v>
      </c>
      <c r="E47" s="3" t="s">
        <v>175</v>
      </c>
      <c r="G47" s="10">
        <v>80.0</v>
      </c>
    </row>
    <row r="48" ht="15.75" customHeight="1">
      <c r="A48" s="13"/>
      <c r="B48" s="35" t="s">
        <v>111</v>
      </c>
      <c r="C48" s="36" t="s">
        <v>112</v>
      </c>
      <c r="D48" s="3" t="s">
        <v>155</v>
      </c>
      <c r="E48" s="3" t="s">
        <v>173</v>
      </c>
      <c r="G48" s="10">
        <v>75.0</v>
      </c>
    </row>
    <row r="49" ht="15.75" customHeight="1">
      <c r="A49" s="13"/>
      <c r="B49" s="35" t="s">
        <v>113</v>
      </c>
      <c r="C49" s="36" t="s">
        <v>114</v>
      </c>
      <c r="D49" s="3" t="s">
        <v>155</v>
      </c>
      <c r="G49" s="10">
        <v>75.0</v>
      </c>
    </row>
    <row r="50" ht="15.75" customHeight="1">
      <c r="A50" s="13"/>
      <c r="B50" s="35" t="s">
        <v>115</v>
      </c>
      <c r="C50" s="36" t="s">
        <v>116</v>
      </c>
      <c r="D50" s="3" t="s">
        <v>174</v>
      </c>
      <c r="G50" s="10">
        <v>90.0</v>
      </c>
    </row>
    <row r="51" ht="15.75" customHeight="1">
      <c r="A51" s="13"/>
      <c r="B51" s="35" t="s">
        <v>117</v>
      </c>
      <c r="C51" s="36" t="s">
        <v>118</v>
      </c>
      <c r="D51" s="3" t="s">
        <v>155</v>
      </c>
      <c r="G51" s="10">
        <v>75.0</v>
      </c>
    </row>
    <row r="52" ht="15.75" customHeight="1">
      <c r="A52" s="14"/>
      <c r="B52" s="35" t="s">
        <v>119</v>
      </c>
      <c r="C52" s="36" t="s">
        <v>120</v>
      </c>
      <c r="D52" s="3" t="s">
        <v>176</v>
      </c>
      <c r="E52" s="3" t="s">
        <v>154</v>
      </c>
      <c r="G52" s="10">
        <v>80.0</v>
      </c>
    </row>
    <row r="53" ht="15.75" customHeight="1">
      <c r="A53" s="37">
        <v>9.0</v>
      </c>
      <c r="B53" s="38" t="s">
        <v>121</v>
      </c>
      <c r="C53" s="39" t="s">
        <v>122</v>
      </c>
      <c r="D53" s="3" t="s">
        <v>155</v>
      </c>
      <c r="E53" s="3" t="s">
        <v>173</v>
      </c>
      <c r="G53" s="10">
        <v>80.0</v>
      </c>
    </row>
    <row r="54" ht="15.75" customHeight="1">
      <c r="A54" s="13"/>
      <c r="B54" s="38" t="s">
        <v>123</v>
      </c>
      <c r="C54" s="39" t="s">
        <v>124</v>
      </c>
      <c r="D54" s="3" t="s">
        <v>155</v>
      </c>
      <c r="G54" s="10">
        <v>80.0</v>
      </c>
    </row>
    <row r="55" ht="15.75" customHeight="1">
      <c r="A55" s="13"/>
      <c r="B55" s="38" t="s">
        <v>125</v>
      </c>
      <c r="C55" s="39" t="s">
        <v>126</v>
      </c>
      <c r="D55" s="3" t="s">
        <v>161</v>
      </c>
      <c r="G55" s="10">
        <v>80.0</v>
      </c>
    </row>
    <row r="56" ht="15.75" customHeight="1">
      <c r="A56" s="13"/>
      <c r="B56" s="38" t="s">
        <v>127</v>
      </c>
      <c r="C56" s="39" t="s">
        <v>128</v>
      </c>
      <c r="D56" s="3" t="s">
        <v>155</v>
      </c>
      <c r="E56" s="3" t="s">
        <v>173</v>
      </c>
      <c r="G56" s="10">
        <v>80.0</v>
      </c>
    </row>
    <row r="57" ht="15.75" customHeight="1">
      <c r="A57" s="13"/>
      <c r="B57" s="38" t="s">
        <v>129</v>
      </c>
      <c r="C57" s="39" t="s">
        <v>130</v>
      </c>
      <c r="D57" s="3" t="s">
        <v>174</v>
      </c>
      <c r="E57" s="3" t="s">
        <v>177</v>
      </c>
      <c r="G57" s="10">
        <v>90.0</v>
      </c>
    </row>
    <row r="58" ht="15.75" customHeight="1">
      <c r="A58" s="13"/>
      <c r="B58" s="38" t="s">
        <v>131</v>
      </c>
      <c r="C58" s="39" t="s">
        <v>132</v>
      </c>
      <c r="D58" s="3" t="s">
        <v>174</v>
      </c>
      <c r="E58" s="3" t="s">
        <v>178</v>
      </c>
      <c r="G58" s="10">
        <v>90.0</v>
      </c>
    </row>
    <row r="59" ht="15.75" customHeight="1">
      <c r="A59" s="14"/>
      <c r="B59" s="38" t="s">
        <v>133</v>
      </c>
      <c r="C59" s="39" t="s">
        <v>134</v>
      </c>
      <c r="D59" s="3" t="s">
        <v>155</v>
      </c>
      <c r="E59" s="3" t="s">
        <v>173</v>
      </c>
      <c r="G59" s="10">
        <v>80.0</v>
      </c>
    </row>
    <row r="60" ht="15.75" customHeight="1">
      <c r="A60" s="40">
        <v>10.0</v>
      </c>
      <c r="B60" s="41" t="s">
        <v>135</v>
      </c>
      <c r="C60" s="42" t="s">
        <v>136</v>
      </c>
      <c r="D60" s="3" t="s">
        <v>179</v>
      </c>
      <c r="G60" s="10">
        <v>80.0</v>
      </c>
    </row>
    <row r="61" ht="15.75" customHeight="1">
      <c r="A61" s="13"/>
      <c r="B61" s="41" t="s">
        <v>137</v>
      </c>
      <c r="C61" s="42" t="s">
        <v>138</v>
      </c>
      <c r="D61" s="3" t="s">
        <v>180</v>
      </c>
      <c r="E61" s="3" t="s">
        <v>166</v>
      </c>
    </row>
    <row r="62" ht="15.75" customHeight="1">
      <c r="A62" s="13"/>
      <c r="B62" s="41" t="s">
        <v>139</v>
      </c>
      <c r="C62" s="42" t="s">
        <v>140</v>
      </c>
      <c r="D62" s="3" t="s">
        <v>171</v>
      </c>
      <c r="G62" s="10">
        <v>60.0</v>
      </c>
    </row>
    <row r="63" ht="15.75" customHeight="1">
      <c r="A63" s="13"/>
      <c r="B63" s="41" t="s">
        <v>141</v>
      </c>
      <c r="C63" s="42" t="s">
        <v>142</v>
      </c>
      <c r="D63" s="3" t="s">
        <v>173</v>
      </c>
      <c r="G63" s="10">
        <v>70.0</v>
      </c>
    </row>
    <row r="64" ht="15.75" customHeight="1">
      <c r="A64" s="13"/>
      <c r="B64" s="41" t="s">
        <v>143</v>
      </c>
      <c r="C64" s="42" t="s">
        <v>144</v>
      </c>
      <c r="D64" s="3" t="s">
        <v>154</v>
      </c>
      <c r="E64" s="3" t="s">
        <v>181</v>
      </c>
      <c r="F64" s="3" t="s">
        <v>155</v>
      </c>
      <c r="G64" s="10">
        <v>90.0</v>
      </c>
    </row>
    <row r="65" ht="15.75" customHeight="1">
      <c r="A65" s="13"/>
      <c r="B65" s="41" t="s">
        <v>145</v>
      </c>
      <c r="C65" s="42" t="s">
        <v>146</v>
      </c>
      <c r="D65" s="3" t="s">
        <v>176</v>
      </c>
      <c r="G65" s="10">
        <v>80.0</v>
      </c>
    </row>
    <row r="66" ht="15.75" customHeight="1">
      <c r="A66" s="14"/>
      <c r="B66" s="41" t="s">
        <v>147</v>
      </c>
      <c r="C66" s="42" t="s">
        <v>148</v>
      </c>
      <c r="D66" s="3" t="s">
        <v>173</v>
      </c>
      <c r="E66" s="3" t="s">
        <v>166</v>
      </c>
      <c r="G66" s="10">
        <v>60.0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46:A52"/>
    <mergeCell ref="A53:A59"/>
    <mergeCell ref="A60:A66"/>
    <mergeCell ref="A3:A8"/>
    <mergeCell ref="A9:A14"/>
    <mergeCell ref="A15:A20"/>
    <mergeCell ref="A21:A26"/>
    <mergeCell ref="A27:A32"/>
    <mergeCell ref="A33:A38"/>
    <mergeCell ref="A39:A4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0.0"/>
    <col customWidth="1" min="4" max="4" width="12.63"/>
    <col customWidth="1" min="5" max="5" width="18.25"/>
    <col customWidth="1" min="6" max="6" width="70.38"/>
  </cols>
  <sheetData>
    <row r="1" ht="15.75" customHeight="1"/>
    <row r="2" ht="15.75" customHeight="1">
      <c r="A2" s="3"/>
      <c r="B2" s="3"/>
      <c r="C2" s="3"/>
      <c r="D2" s="3"/>
      <c r="E2" s="3"/>
      <c r="F2" s="3"/>
    </row>
    <row r="3" ht="15.75" customHeight="1">
      <c r="A3" s="3"/>
      <c r="B3" s="56"/>
      <c r="C3" s="56"/>
      <c r="D3" s="56"/>
      <c r="E3" s="56"/>
      <c r="F3" s="56"/>
    </row>
    <row r="4" ht="15.75" customHeight="1">
      <c r="A4" s="57"/>
      <c r="B4" s="58" t="s">
        <v>182</v>
      </c>
      <c r="C4" s="59"/>
      <c r="D4" s="59"/>
      <c r="E4" s="59"/>
      <c r="F4" s="60"/>
    </row>
    <row r="5" ht="15.75" customHeight="1">
      <c r="A5" s="57"/>
      <c r="B5" s="61" t="s">
        <v>0</v>
      </c>
      <c r="C5" s="61" t="s">
        <v>183</v>
      </c>
      <c r="D5" s="62" t="s">
        <v>184</v>
      </c>
      <c r="E5" s="60"/>
      <c r="F5" s="61" t="s">
        <v>185</v>
      </c>
    </row>
    <row r="6" ht="15.75" customHeight="1">
      <c r="A6" s="57"/>
      <c r="B6" s="63">
        <v>1.0</v>
      </c>
      <c r="C6" s="64" t="s">
        <v>186</v>
      </c>
      <c r="D6" s="65">
        <v>0.1</v>
      </c>
      <c r="E6" s="60"/>
      <c r="F6" s="63" t="s">
        <v>180</v>
      </c>
    </row>
    <row r="7" ht="15.75" customHeight="1">
      <c r="A7" s="57"/>
      <c r="B7" s="63">
        <v>2.0</v>
      </c>
      <c r="C7" s="64" t="s">
        <v>187</v>
      </c>
      <c r="D7" s="65">
        <v>0.1</v>
      </c>
      <c r="E7" s="60"/>
      <c r="F7" s="64" t="s">
        <v>188</v>
      </c>
    </row>
    <row r="8" ht="15.75" customHeight="1">
      <c r="A8" s="57"/>
      <c r="B8" s="63">
        <v>3.0</v>
      </c>
      <c r="C8" s="64" t="s">
        <v>189</v>
      </c>
      <c r="D8" s="65">
        <v>0.5</v>
      </c>
      <c r="E8" s="60"/>
      <c r="F8" s="63" t="s">
        <v>180</v>
      </c>
    </row>
    <row r="9" ht="15.75" customHeight="1">
      <c r="A9" s="57"/>
      <c r="B9" s="63">
        <v>4.0</v>
      </c>
      <c r="C9" s="64" t="s">
        <v>190</v>
      </c>
      <c r="D9" s="65">
        <v>0.3</v>
      </c>
      <c r="E9" s="60"/>
      <c r="F9" s="64" t="s">
        <v>191</v>
      </c>
    </row>
    <row r="10" ht="15.75" customHeight="1">
      <c r="A10" s="3"/>
      <c r="B10" s="3"/>
      <c r="C10" s="3"/>
      <c r="D10" s="3"/>
      <c r="E10" s="3"/>
      <c r="F10" s="3"/>
    </row>
    <row r="11" ht="15.75" customHeight="1">
      <c r="A11" s="3"/>
      <c r="B11" s="56"/>
      <c r="C11" s="56"/>
      <c r="D11" s="56"/>
      <c r="E11" s="56"/>
      <c r="F11" s="56"/>
    </row>
    <row r="12" ht="15.75" customHeight="1">
      <c r="A12" s="57"/>
      <c r="B12" s="66" t="s">
        <v>189</v>
      </c>
      <c r="C12" s="59"/>
      <c r="D12" s="59"/>
      <c r="E12" s="59"/>
      <c r="F12" s="60"/>
    </row>
    <row r="13" ht="15.75" customHeight="1">
      <c r="A13" s="57"/>
      <c r="B13" s="67" t="s">
        <v>0</v>
      </c>
      <c r="C13" s="67" t="s">
        <v>183</v>
      </c>
      <c r="D13" s="67" t="s">
        <v>192</v>
      </c>
      <c r="E13" s="67" t="s">
        <v>184</v>
      </c>
      <c r="F13" s="67" t="s">
        <v>185</v>
      </c>
    </row>
    <row r="14" ht="15.75" customHeight="1">
      <c r="A14" s="57"/>
      <c r="B14" s="68">
        <v>1.0</v>
      </c>
      <c r="C14" s="69" t="s">
        <v>193</v>
      </c>
      <c r="D14" s="70" t="s">
        <v>194</v>
      </c>
      <c r="E14" s="71">
        <v>0.5</v>
      </c>
      <c r="F14" s="72" t="s">
        <v>195</v>
      </c>
    </row>
    <row r="15" ht="15.75" customHeight="1">
      <c r="A15" s="57"/>
      <c r="B15" s="73"/>
      <c r="C15" s="73"/>
      <c r="D15" s="73"/>
      <c r="E15" s="71">
        <v>0.5</v>
      </c>
      <c r="F15" s="72" t="s">
        <v>196</v>
      </c>
    </row>
    <row r="16" ht="15.75" customHeight="1">
      <c r="A16" s="57"/>
      <c r="B16" s="68">
        <v>2.0</v>
      </c>
      <c r="C16" s="74" t="s">
        <v>197</v>
      </c>
      <c r="D16" s="70" t="s">
        <v>198</v>
      </c>
      <c r="E16" s="71">
        <v>0.5</v>
      </c>
      <c r="F16" s="72" t="s">
        <v>199</v>
      </c>
    </row>
    <row r="17" ht="15.75" customHeight="1">
      <c r="A17" s="57"/>
      <c r="B17" s="73"/>
      <c r="C17" s="73"/>
      <c r="D17" s="73"/>
      <c r="E17" s="71">
        <v>0.5</v>
      </c>
      <c r="F17" s="72" t="s">
        <v>200</v>
      </c>
    </row>
    <row r="18" ht="15.75" customHeight="1">
      <c r="A18" s="57"/>
      <c r="B18" s="75">
        <v>3.0</v>
      </c>
      <c r="C18" s="72" t="s">
        <v>201</v>
      </c>
      <c r="D18" s="76" t="s">
        <v>194</v>
      </c>
      <c r="E18" s="71">
        <v>1.0</v>
      </c>
      <c r="F18" s="72" t="s">
        <v>202</v>
      </c>
    </row>
    <row r="19" ht="15.75" customHeight="1">
      <c r="A19" s="57"/>
      <c r="B19" s="75">
        <v>4.0</v>
      </c>
      <c r="C19" s="72" t="s">
        <v>203</v>
      </c>
      <c r="D19" s="76" t="s">
        <v>194</v>
      </c>
      <c r="E19" s="71">
        <v>1.0</v>
      </c>
      <c r="F19" s="72" t="s">
        <v>204</v>
      </c>
    </row>
    <row r="20" ht="15.75" customHeight="1">
      <c r="A20" s="57"/>
      <c r="B20" s="75">
        <v>5.0</v>
      </c>
      <c r="C20" s="72" t="s">
        <v>205</v>
      </c>
      <c r="D20" s="76" t="s">
        <v>206</v>
      </c>
      <c r="E20" s="71">
        <v>1.0</v>
      </c>
      <c r="F20" s="75" t="s">
        <v>180</v>
      </c>
    </row>
    <row r="21" ht="15.75" customHeight="1">
      <c r="A21" s="3"/>
      <c r="B21" s="77"/>
      <c r="C21" s="72" t="s">
        <v>207</v>
      </c>
      <c r="D21" s="75">
        <v>100.0</v>
      </c>
      <c r="E21" s="78"/>
      <c r="F21" s="78"/>
    </row>
    <row r="22" ht="15.75" customHeight="1">
      <c r="A22" s="3"/>
      <c r="B22" s="56"/>
      <c r="C22" s="56"/>
      <c r="D22" s="56"/>
      <c r="E22" s="56"/>
      <c r="F22" s="56"/>
    </row>
    <row r="23" ht="15.75" customHeight="1">
      <c r="A23" s="57"/>
      <c r="B23" s="79" t="s">
        <v>208</v>
      </c>
      <c r="C23" s="59"/>
      <c r="D23" s="59"/>
      <c r="E23" s="59"/>
      <c r="F23" s="60"/>
    </row>
    <row r="24" ht="15.75" customHeight="1">
      <c r="A24" s="57"/>
      <c r="B24" s="80" t="s">
        <v>0</v>
      </c>
      <c r="C24" s="80" t="s">
        <v>183</v>
      </c>
      <c r="D24" s="80" t="s">
        <v>192</v>
      </c>
      <c r="E24" s="80" t="s">
        <v>184</v>
      </c>
      <c r="F24" s="80" t="s">
        <v>185</v>
      </c>
    </row>
    <row r="25" ht="15.75" customHeight="1">
      <c r="A25" s="57"/>
      <c r="B25" s="81">
        <v>1.0</v>
      </c>
      <c r="C25" s="82" t="s">
        <v>186</v>
      </c>
      <c r="D25" s="83">
        <v>20.0</v>
      </c>
      <c r="E25" s="84">
        <v>1.0</v>
      </c>
      <c r="F25" s="82" t="s">
        <v>209</v>
      </c>
    </row>
    <row r="26" ht="15.75" customHeight="1">
      <c r="A26" s="57"/>
      <c r="B26" s="81">
        <v>2.0</v>
      </c>
      <c r="C26" s="82" t="s">
        <v>210</v>
      </c>
      <c r="D26" s="83">
        <v>30.0</v>
      </c>
      <c r="E26" s="84">
        <v>1.0</v>
      </c>
      <c r="F26" s="82" t="s">
        <v>211</v>
      </c>
    </row>
    <row r="27" ht="15.75" customHeight="1">
      <c r="A27" s="57"/>
      <c r="B27" s="81">
        <v>3.0</v>
      </c>
      <c r="C27" s="82" t="s">
        <v>212</v>
      </c>
      <c r="D27" s="83">
        <v>20.0</v>
      </c>
      <c r="E27" s="84">
        <v>1.0</v>
      </c>
      <c r="F27" s="82" t="s">
        <v>213</v>
      </c>
    </row>
    <row r="28" ht="15.75" customHeight="1">
      <c r="A28" s="57"/>
      <c r="B28" s="81">
        <v>4.0</v>
      </c>
      <c r="C28" s="82" t="s">
        <v>214</v>
      </c>
      <c r="D28" s="83">
        <v>20.0</v>
      </c>
      <c r="E28" s="84">
        <v>1.0</v>
      </c>
      <c r="F28" s="81" t="s">
        <v>180</v>
      </c>
    </row>
    <row r="29" ht="15.75" customHeight="1">
      <c r="A29" s="57"/>
      <c r="B29" s="81">
        <v>5.0</v>
      </c>
      <c r="C29" s="82" t="s">
        <v>215</v>
      </c>
      <c r="D29" s="83">
        <v>10.0</v>
      </c>
      <c r="E29" s="84">
        <v>1.0</v>
      </c>
      <c r="F29" s="82" t="s">
        <v>216</v>
      </c>
    </row>
    <row r="30" ht="15.75" customHeight="1">
      <c r="A30" s="3"/>
      <c r="B30" s="57"/>
      <c r="C30" s="82" t="s">
        <v>11</v>
      </c>
      <c r="D30" s="83">
        <v>100.0</v>
      </c>
      <c r="E30" s="3"/>
      <c r="F30" s="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4:B15"/>
    <mergeCell ref="C14:C15"/>
    <mergeCell ref="D14:D15"/>
    <mergeCell ref="B16:B17"/>
    <mergeCell ref="C16:C17"/>
    <mergeCell ref="D16:D17"/>
    <mergeCell ref="B23:F23"/>
    <mergeCell ref="B4:F4"/>
    <mergeCell ref="D5:E5"/>
    <mergeCell ref="D6:E6"/>
    <mergeCell ref="D7:E7"/>
    <mergeCell ref="D8:E8"/>
    <mergeCell ref="D9:E9"/>
    <mergeCell ref="B12:F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24.0"/>
    <col customWidth="1" min="3" max="3" width="9.13"/>
    <col customWidth="1" min="4" max="7" width="8.63"/>
    <col customWidth="1" min="8" max="8" width="9.0"/>
    <col customWidth="1" min="9" max="9" width="15.25"/>
    <col customWidth="1" min="10" max="10" width="46.0"/>
    <col customWidth="1" min="11" max="11" width="4.13"/>
    <col customWidth="1" min="12" max="12" width="9.13"/>
    <col customWidth="1" min="13" max="14" width="8.63"/>
    <col customWidth="1" min="15" max="15" width="9.13"/>
    <col customWidth="1" min="16" max="26" width="8.63"/>
  </cols>
  <sheetData>
    <row r="1" ht="12.75" customHeight="1">
      <c r="A1" s="10" t="s">
        <v>217</v>
      </c>
      <c r="B1" s="10" t="s">
        <v>218</v>
      </c>
      <c r="C1" s="85" t="s">
        <v>13</v>
      </c>
      <c r="D1" s="10" t="s">
        <v>219</v>
      </c>
      <c r="E1" s="10" t="s">
        <v>220</v>
      </c>
      <c r="F1" s="10" t="s">
        <v>221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s="85" t="s">
        <v>227</v>
      </c>
      <c r="M1" s="10" t="s">
        <v>228</v>
      </c>
      <c r="N1" s="10" t="s">
        <v>229</v>
      </c>
      <c r="O1" s="11" t="s">
        <v>230</v>
      </c>
    </row>
    <row r="2" ht="12.75" customHeight="1">
      <c r="A2" s="10" t="s">
        <v>231</v>
      </c>
      <c r="B2" s="10" t="s">
        <v>232</v>
      </c>
      <c r="C2" s="85" t="s">
        <v>32</v>
      </c>
      <c r="D2" s="10">
        <v>77.0</v>
      </c>
      <c r="E2" s="10">
        <v>87.0</v>
      </c>
      <c r="F2" s="10">
        <v>90.0</v>
      </c>
      <c r="G2" s="10">
        <v>94.0</v>
      </c>
      <c r="H2" s="10">
        <v>91.0</v>
      </c>
      <c r="I2" s="10">
        <v>86.0</v>
      </c>
      <c r="J2" s="10">
        <v>55.0</v>
      </c>
      <c r="K2" s="10">
        <v>11.0</v>
      </c>
      <c r="L2" s="85">
        <v>2.0</v>
      </c>
      <c r="M2" s="10">
        <v>13.0</v>
      </c>
      <c r="N2" s="10" t="s">
        <v>233</v>
      </c>
      <c r="O2" s="11">
        <v>84.61538461538461</v>
      </c>
    </row>
    <row r="3" ht="12.75" customHeight="1">
      <c r="A3" s="10" t="s">
        <v>234</v>
      </c>
      <c r="B3" s="10" t="s">
        <v>235</v>
      </c>
      <c r="C3" s="85" t="s">
        <v>138</v>
      </c>
      <c r="D3" s="10">
        <v>76.0</v>
      </c>
      <c r="E3" s="10">
        <v>80.0</v>
      </c>
      <c r="F3" s="10">
        <v>84.0</v>
      </c>
      <c r="G3" s="10">
        <v>45.0</v>
      </c>
      <c r="H3" s="10">
        <v>0.0</v>
      </c>
      <c r="I3" s="10">
        <v>0.0</v>
      </c>
      <c r="J3" s="10">
        <v>0.0</v>
      </c>
      <c r="K3" s="10">
        <v>9.0</v>
      </c>
      <c r="L3" s="85">
        <v>2.0</v>
      </c>
      <c r="M3" s="10">
        <v>13.0</v>
      </c>
      <c r="N3" s="10" t="s">
        <v>236</v>
      </c>
      <c r="O3" s="11">
        <v>69.23076923076923</v>
      </c>
    </row>
    <row r="4" ht="12.75" customHeight="1">
      <c r="A4" s="10" t="s">
        <v>237</v>
      </c>
      <c r="B4" s="10" t="s">
        <v>238</v>
      </c>
      <c r="C4" s="85" t="s">
        <v>84</v>
      </c>
      <c r="D4" s="10">
        <v>62.0</v>
      </c>
      <c r="E4" s="10">
        <v>82.0</v>
      </c>
      <c r="F4" s="10">
        <v>78.0</v>
      </c>
      <c r="G4" s="10">
        <v>60.0</v>
      </c>
      <c r="H4" s="10">
        <v>60.0</v>
      </c>
      <c r="I4" s="10">
        <v>60.0</v>
      </c>
      <c r="J4" s="10">
        <v>80.0</v>
      </c>
      <c r="K4" s="10">
        <v>10.0</v>
      </c>
      <c r="L4" s="85">
        <v>2.0</v>
      </c>
      <c r="M4" s="10">
        <v>13.0</v>
      </c>
      <c r="N4" s="10" t="s">
        <v>239</v>
      </c>
      <c r="O4" s="11">
        <v>76.92307692307693</v>
      </c>
    </row>
    <row r="5" ht="12.75" customHeight="1">
      <c r="A5" s="10" t="s">
        <v>240</v>
      </c>
      <c r="B5" s="10" t="s">
        <v>241</v>
      </c>
      <c r="C5" s="85" t="s">
        <v>78</v>
      </c>
      <c r="D5" s="10">
        <v>76.0</v>
      </c>
      <c r="E5" s="10">
        <v>90.0</v>
      </c>
      <c r="F5" s="10">
        <v>56.0</v>
      </c>
      <c r="G5" s="10">
        <v>0.0</v>
      </c>
      <c r="H5" s="10">
        <v>40.0</v>
      </c>
      <c r="I5" s="10">
        <v>0.0</v>
      </c>
      <c r="J5" s="10">
        <v>0.0</v>
      </c>
      <c r="K5" s="10">
        <v>7.0</v>
      </c>
      <c r="L5" s="85">
        <v>2.0</v>
      </c>
      <c r="M5" s="10">
        <v>13.0</v>
      </c>
      <c r="N5" s="10" t="s">
        <v>242</v>
      </c>
      <c r="O5" s="11">
        <v>53.84615384615385</v>
      </c>
    </row>
    <row r="6" ht="12.75" customHeight="1">
      <c r="A6" s="10" t="s">
        <v>243</v>
      </c>
      <c r="B6" s="10" t="s">
        <v>244</v>
      </c>
      <c r="C6" s="85" t="s">
        <v>100</v>
      </c>
      <c r="D6" s="10">
        <v>78.0</v>
      </c>
      <c r="E6" s="10">
        <v>83.0</v>
      </c>
      <c r="F6" s="10">
        <v>84.0</v>
      </c>
      <c r="G6" s="10">
        <v>94.0</v>
      </c>
      <c r="H6" s="10">
        <v>78.0</v>
      </c>
      <c r="I6" s="10">
        <v>60.0</v>
      </c>
      <c r="J6" s="10">
        <v>55.0</v>
      </c>
      <c r="K6" s="10">
        <v>11.0</v>
      </c>
      <c r="L6" s="85">
        <v>2.0</v>
      </c>
      <c r="M6" s="10">
        <v>13.0</v>
      </c>
      <c r="N6" s="10" t="s">
        <v>233</v>
      </c>
      <c r="O6" s="11">
        <v>84.61538461538461</v>
      </c>
    </row>
    <row r="7" ht="12.75" customHeight="1">
      <c r="A7" s="10" t="s">
        <v>245</v>
      </c>
      <c r="B7" s="10" t="s">
        <v>246</v>
      </c>
      <c r="C7" s="85" t="s">
        <v>52</v>
      </c>
      <c r="D7" s="10">
        <v>89.0</v>
      </c>
      <c r="E7" s="10">
        <v>78.0</v>
      </c>
      <c r="F7" s="10">
        <v>60.0</v>
      </c>
      <c r="G7" s="10">
        <v>60.0</v>
      </c>
      <c r="H7" s="10">
        <v>80.0</v>
      </c>
      <c r="I7" s="10">
        <v>61.0</v>
      </c>
      <c r="J7" s="10">
        <v>90.0</v>
      </c>
      <c r="K7" s="10">
        <v>10.0</v>
      </c>
      <c r="L7" s="85">
        <v>2.0</v>
      </c>
      <c r="M7" s="10">
        <v>13.0</v>
      </c>
      <c r="N7" s="10" t="s">
        <v>239</v>
      </c>
      <c r="O7" s="11">
        <v>76.92307692307693</v>
      </c>
    </row>
    <row r="8" ht="12.75" customHeight="1">
      <c r="A8" s="10" t="s">
        <v>247</v>
      </c>
      <c r="B8" s="10" t="s">
        <v>248</v>
      </c>
      <c r="C8" s="85" t="s">
        <v>128</v>
      </c>
      <c r="D8" s="10">
        <v>87.0</v>
      </c>
      <c r="E8" s="10">
        <v>85.0</v>
      </c>
      <c r="F8" s="10">
        <v>20.0</v>
      </c>
      <c r="G8" s="10">
        <v>84.0</v>
      </c>
      <c r="H8" s="10">
        <v>79.0</v>
      </c>
      <c r="I8" s="10">
        <v>60.0</v>
      </c>
      <c r="J8" s="10">
        <v>98.0</v>
      </c>
      <c r="K8" s="10">
        <v>9.0</v>
      </c>
      <c r="L8" s="85">
        <v>2.0</v>
      </c>
      <c r="M8" s="10">
        <v>13.0</v>
      </c>
      <c r="N8" s="10" t="s">
        <v>236</v>
      </c>
      <c r="O8" s="11">
        <v>69.23076923076923</v>
      </c>
    </row>
    <row r="9" ht="12.75" customHeight="1">
      <c r="A9" s="10" t="s">
        <v>249</v>
      </c>
      <c r="B9" s="10" t="s">
        <v>250</v>
      </c>
      <c r="C9" s="85" t="s">
        <v>24</v>
      </c>
      <c r="D9" s="10">
        <v>66.0</v>
      </c>
      <c r="E9" s="10">
        <v>89.0</v>
      </c>
      <c r="F9" s="10">
        <v>92.0</v>
      </c>
      <c r="G9" s="10">
        <v>86.0</v>
      </c>
      <c r="H9" s="10">
        <v>79.0</v>
      </c>
      <c r="I9" s="10">
        <v>74.0</v>
      </c>
      <c r="J9" s="10">
        <v>80.0</v>
      </c>
      <c r="K9" s="10">
        <v>9.0</v>
      </c>
      <c r="L9" s="85">
        <v>2.0</v>
      </c>
      <c r="M9" s="10">
        <v>13.0</v>
      </c>
      <c r="N9" s="10" t="s">
        <v>236</v>
      </c>
      <c r="O9" s="11">
        <v>69.23076923076923</v>
      </c>
    </row>
    <row r="10" ht="12.75" customHeight="1">
      <c r="A10" s="10" t="s">
        <v>251</v>
      </c>
      <c r="B10" s="10" t="s">
        <v>252</v>
      </c>
      <c r="C10" s="85" t="s">
        <v>34</v>
      </c>
      <c r="D10" s="10">
        <v>85.0</v>
      </c>
      <c r="E10" s="10">
        <v>78.0</v>
      </c>
      <c r="F10" s="10">
        <v>94.0</v>
      </c>
      <c r="G10" s="10">
        <v>60.0</v>
      </c>
      <c r="H10" s="10">
        <v>81.0</v>
      </c>
      <c r="I10" s="10">
        <v>74.0</v>
      </c>
      <c r="J10" s="10">
        <v>80.0</v>
      </c>
      <c r="K10" s="10">
        <v>12.0</v>
      </c>
      <c r="L10" s="85">
        <v>2.0</v>
      </c>
      <c r="M10" s="10">
        <v>13.0</v>
      </c>
      <c r="N10" s="10" t="s">
        <v>253</v>
      </c>
      <c r="O10" s="11">
        <v>92.3076923076923</v>
      </c>
    </row>
    <row r="11" ht="12.75" customHeight="1">
      <c r="A11" s="10" t="s">
        <v>254</v>
      </c>
      <c r="B11" s="10" t="s">
        <v>255</v>
      </c>
      <c r="C11" s="85" t="s">
        <v>82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1.0</v>
      </c>
      <c r="L11" s="85">
        <v>2.0</v>
      </c>
      <c r="M11" s="10">
        <v>13.0</v>
      </c>
      <c r="N11" s="10" t="s">
        <v>256</v>
      </c>
      <c r="O11" s="11">
        <v>15.384615384615385</v>
      </c>
    </row>
    <row r="12" ht="12.75" customHeight="1">
      <c r="A12" s="10" t="s">
        <v>257</v>
      </c>
      <c r="B12" s="10" t="s">
        <v>258</v>
      </c>
      <c r="C12" s="85" t="s">
        <v>46</v>
      </c>
      <c r="D12" s="10">
        <v>89.0</v>
      </c>
      <c r="E12" s="10">
        <v>87.0</v>
      </c>
      <c r="F12" s="10">
        <v>90.0</v>
      </c>
      <c r="G12" s="10">
        <v>98.0</v>
      </c>
      <c r="H12" s="10">
        <v>90.0</v>
      </c>
      <c r="I12" s="10">
        <v>78.0</v>
      </c>
      <c r="J12" s="10">
        <v>88.0</v>
      </c>
      <c r="K12" s="10">
        <v>11.0</v>
      </c>
      <c r="L12" s="85">
        <v>2.0</v>
      </c>
      <c r="M12" s="10">
        <v>13.0</v>
      </c>
      <c r="N12" s="10" t="s">
        <v>233</v>
      </c>
      <c r="O12" s="11">
        <v>84.61538461538461</v>
      </c>
    </row>
    <row r="13" ht="12.75" customHeight="1">
      <c r="A13" s="10" t="s">
        <v>259</v>
      </c>
      <c r="B13" s="10" t="s">
        <v>260</v>
      </c>
      <c r="C13" s="85" t="s">
        <v>80</v>
      </c>
      <c r="D13" s="10">
        <v>73.0</v>
      </c>
      <c r="E13" s="10">
        <v>83.0</v>
      </c>
      <c r="F13" s="10">
        <v>95.0</v>
      </c>
      <c r="G13" s="10">
        <v>45.0</v>
      </c>
      <c r="H13" s="10">
        <v>40.0</v>
      </c>
      <c r="I13" s="10">
        <v>60.0</v>
      </c>
      <c r="J13" s="10">
        <v>0.0</v>
      </c>
      <c r="K13" s="10">
        <v>8.0</v>
      </c>
      <c r="L13" s="85">
        <v>2.0</v>
      </c>
      <c r="M13" s="10">
        <v>13.0</v>
      </c>
      <c r="N13" s="10" t="s">
        <v>261</v>
      </c>
      <c r="O13" s="11">
        <v>61.53846153846154</v>
      </c>
    </row>
    <row r="14" ht="12.75" customHeight="1">
      <c r="A14" s="10" t="s">
        <v>262</v>
      </c>
      <c r="B14" s="10" t="s">
        <v>263</v>
      </c>
      <c r="C14" s="85" t="s">
        <v>70</v>
      </c>
      <c r="D14" s="10">
        <v>92.0</v>
      </c>
      <c r="E14" s="10">
        <v>70.0</v>
      </c>
      <c r="F14" s="10">
        <v>60.0</v>
      </c>
      <c r="G14" s="10">
        <v>37.0</v>
      </c>
      <c r="H14" s="10">
        <v>88.0</v>
      </c>
      <c r="I14" s="10">
        <v>90.0</v>
      </c>
      <c r="J14" s="10">
        <v>83.0</v>
      </c>
      <c r="K14" s="10">
        <v>11.0</v>
      </c>
      <c r="L14" s="85">
        <v>2.0</v>
      </c>
      <c r="M14" s="10">
        <v>13.0</v>
      </c>
      <c r="N14" s="10" t="s">
        <v>233</v>
      </c>
      <c r="O14" s="11">
        <v>84.61538461538461</v>
      </c>
    </row>
    <row r="15" ht="12.75" customHeight="1">
      <c r="A15" s="10" t="s">
        <v>264</v>
      </c>
      <c r="B15" s="10" t="s">
        <v>265</v>
      </c>
      <c r="C15" s="85" t="s">
        <v>48</v>
      </c>
      <c r="D15" s="10">
        <v>80.0</v>
      </c>
      <c r="E15" s="10">
        <v>88.0</v>
      </c>
      <c r="F15" s="10">
        <v>95.0</v>
      </c>
      <c r="G15" s="10">
        <v>70.0</v>
      </c>
      <c r="H15" s="10">
        <v>92.0</v>
      </c>
      <c r="I15" s="10">
        <v>60.0</v>
      </c>
      <c r="J15" s="10">
        <v>90.0</v>
      </c>
      <c r="K15" s="10">
        <v>12.0</v>
      </c>
      <c r="L15" s="85">
        <v>2.0</v>
      </c>
      <c r="M15" s="10">
        <v>13.0</v>
      </c>
      <c r="N15" s="10" t="s">
        <v>253</v>
      </c>
      <c r="O15" s="11">
        <v>92.3076923076923</v>
      </c>
    </row>
    <row r="16" ht="12.75" customHeight="1">
      <c r="A16" s="10" t="s">
        <v>266</v>
      </c>
      <c r="B16" s="10" t="s">
        <v>267</v>
      </c>
      <c r="C16" s="85" t="s">
        <v>108</v>
      </c>
      <c r="D16" s="10">
        <v>83.0</v>
      </c>
      <c r="E16" s="10">
        <v>60.0</v>
      </c>
      <c r="F16" s="10">
        <v>56.0</v>
      </c>
      <c r="G16" s="10">
        <v>45.0</v>
      </c>
      <c r="H16" s="10">
        <v>0.0</v>
      </c>
      <c r="I16" s="10">
        <v>84.0</v>
      </c>
      <c r="J16" s="10">
        <v>55.0</v>
      </c>
      <c r="K16" s="10">
        <v>11.0</v>
      </c>
      <c r="L16" s="85">
        <v>2.0</v>
      </c>
      <c r="M16" s="10">
        <v>13.0</v>
      </c>
      <c r="N16" s="10" t="s">
        <v>233</v>
      </c>
      <c r="O16" s="11">
        <v>84.61538461538461</v>
      </c>
    </row>
    <row r="17" ht="12.75" customHeight="1">
      <c r="A17" s="10" t="s">
        <v>268</v>
      </c>
      <c r="B17" s="10" t="s">
        <v>269</v>
      </c>
      <c r="C17" s="85" t="s">
        <v>136</v>
      </c>
      <c r="D17" s="10">
        <v>65.0</v>
      </c>
      <c r="E17" s="10">
        <v>61.0</v>
      </c>
      <c r="F17" s="10">
        <v>95.0</v>
      </c>
      <c r="G17" s="10">
        <v>84.0</v>
      </c>
      <c r="H17" s="10">
        <v>78.0</v>
      </c>
      <c r="I17" s="10">
        <v>60.0</v>
      </c>
      <c r="J17" s="10">
        <v>0.0</v>
      </c>
      <c r="K17" s="10">
        <v>11.0</v>
      </c>
      <c r="L17" s="85">
        <v>2.0</v>
      </c>
      <c r="M17" s="10">
        <v>13.0</v>
      </c>
      <c r="N17" s="10" t="s">
        <v>233</v>
      </c>
      <c r="O17" s="11">
        <v>84.61538461538461</v>
      </c>
    </row>
    <row r="18" ht="12.75" customHeight="1">
      <c r="A18" s="10" t="s">
        <v>270</v>
      </c>
      <c r="B18" s="10" t="s">
        <v>271</v>
      </c>
      <c r="C18" s="85" t="s">
        <v>22</v>
      </c>
      <c r="D18" s="10">
        <v>83.0</v>
      </c>
      <c r="E18" s="10">
        <v>91.0</v>
      </c>
      <c r="F18" s="10">
        <v>98.0</v>
      </c>
      <c r="G18" s="10">
        <v>78.0</v>
      </c>
      <c r="H18" s="10">
        <v>55.0</v>
      </c>
      <c r="I18" s="10">
        <v>55.0</v>
      </c>
      <c r="J18" s="10">
        <v>0.0</v>
      </c>
      <c r="K18" s="10">
        <v>12.0</v>
      </c>
      <c r="L18" s="85">
        <v>2.0</v>
      </c>
      <c r="M18" s="10">
        <v>13.0</v>
      </c>
      <c r="N18" s="10" t="s">
        <v>253</v>
      </c>
      <c r="O18" s="11">
        <v>92.3076923076923</v>
      </c>
    </row>
    <row r="19" ht="12.75" customHeight="1">
      <c r="A19" s="10" t="s">
        <v>272</v>
      </c>
      <c r="B19" s="10" t="s">
        <v>273</v>
      </c>
      <c r="C19" s="85" t="s">
        <v>60</v>
      </c>
      <c r="D19" s="10">
        <v>90.0</v>
      </c>
      <c r="E19" s="10">
        <v>83.0</v>
      </c>
      <c r="F19" s="10">
        <v>85.0</v>
      </c>
      <c r="G19" s="10">
        <v>82.0</v>
      </c>
      <c r="H19" s="10">
        <v>85.0</v>
      </c>
      <c r="I19" s="10">
        <v>77.0</v>
      </c>
      <c r="J19" s="10">
        <v>92.0</v>
      </c>
      <c r="K19" s="10">
        <v>12.0</v>
      </c>
      <c r="L19" s="85">
        <v>2.0</v>
      </c>
      <c r="M19" s="10">
        <v>13.0</v>
      </c>
      <c r="N19" s="10" t="s">
        <v>253</v>
      </c>
      <c r="O19" s="11">
        <v>92.3076923076923</v>
      </c>
    </row>
    <row r="20" ht="12.75" customHeight="1">
      <c r="A20" s="10" t="s">
        <v>274</v>
      </c>
      <c r="B20" s="10" t="s">
        <v>275</v>
      </c>
      <c r="C20" s="85" t="s">
        <v>110</v>
      </c>
      <c r="D20" s="10">
        <v>78.0</v>
      </c>
      <c r="E20" s="10">
        <v>83.0</v>
      </c>
      <c r="F20" s="10">
        <v>76.0</v>
      </c>
      <c r="G20" s="10">
        <v>76.0</v>
      </c>
      <c r="H20" s="10">
        <v>90.0</v>
      </c>
      <c r="I20" s="10">
        <f>(64+76)/2</f>
        <v>70</v>
      </c>
      <c r="J20" s="10">
        <v>55.0</v>
      </c>
      <c r="K20" s="10">
        <v>12.0</v>
      </c>
      <c r="L20" s="85">
        <v>2.0</v>
      </c>
      <c r="M20" s="10">
        <v>13.0</v>
      </c>
      <c r="N20" s="10" t="s">
        <v>253</v>
      </c>
      <c r="O20" s="11">
        <v>92.3076923076923</v>
      </c>
    </row>
    <row r="21" ht="12.75" customHeight="1">
      <c r="A21" s="10" t="s">
        <v>276</v>
      </c>
      <c r="B21" s="10" t="s">
        <v>277</v>
      </c>
      <c r="C21" s="85" t="s">
        <v>102</v>
      </c>
      <c r="D21" s="10">
        <v>78.0</v>
      </c>
      <c r="E21" s="10">
        <v>76.0</v>
      </c>
      <c r="F21" s="10">
        <v>75.0</v>
      </c>
      <c r="G21" s="10">
        <v>30.0</v>
      </c>
      <c r="H21" s="10">
        <v>30.0</v>
      </c>
      <c r="I21" s="10">
        <v>55.0</v>
      </c>
      <c r="J21" s="10">
        <v>55.0</v>
      </c>
      <c r="K21" s="10">
        <v>11.0</v>
      </c>
      <c r="L21" s="85">
        <v>2.0</v>
      </c>
      <c r="M21" s="10">
        <v>13.0</v>
      </c>
      <c r="N21" s="10" t="s">
        <v>233</v>
      </c>
      <c r="O21" s="11">
        <v>84.61538461538461</v>
      </c>
    </row>
    <row r="22" ht="12.75" customHeight="1">
      <c r="A22" s="10" t="s">
        <v>278</v>
      </c>
      <c r="B22" s="10" t="s">
        <v>279</v>
      </c>
      <c r="C22" s="85" t="s">
        <v>106</v>
      </c>
      <c r="D22" s="10">
        <v>79.0</v>
      </c>
      <c r="E22" s="10">
        <v>93.0</v>
      </c>
      <c r="F22" s="10">
        <v>85.0</v>
      </c>
      <c r="G22" s="10">
        <v>84.0</v>
      </c>
      <c r="H22" s="10">
        <v>90.0</v>
      </c>
      <c r="I22" s="10">
        <v>83.0</v>
      </c>
      <c r="J22" s="10">
        <v>90.0</v>
      </c>
      <c r="K22" s="10">
        <v>12.0</v>
      </c>
      <c r="L22" s="85">
        <v>2.0</v>
      </c>
      <c r="M22" s="10">
        <v>13.0</v>
      </c>
      <c r="N22" s="10" t="s">
        <v>253</v>
      </c>
      <c r="O22" s="11">
        <v>92.3076923076923</v>
      </c>
    </row>
    <row r="23" ht="12.75" customHeight="1">
      <c r="A23" s="10" t="s">
        <v>231</v>
      </c>
      <c r="B23" s="10" t="s">
        <v>280</v>
      </c>
      <c r="C23" s="85" t="s">
        <v>50</v>
      </c>
      <c r="D23" s="10">
        <v>79.0</v>
      </c>
      <c r="E23" s="10">
        <v>0.0</v>
      </c>
      <c r="F23" s="10">
        <v>0.0</v>
      </c>
      <c r="G23" s="10">
        <v>0.0</v>
      </c>
      <c r="H23" s="10">
        <v>0.0</v>
      </c>
      <c r="I23" s="10">
        <v>78.0</v>
      </c>
      <c r="J23" s="10">
        <v>0.0</v>
      </c>
      <c r="K23" s="10">
        <v>10.0</v>
      </c>
      <c r="L23" s="85">
        <v>2.0</v>
      </c>
      <c r="M23" s="10">
        <v>13.0</v>
      </c>
      <c r="N23" s="10" t="s">
        <v>239</v>
      </c>
      <c r="O23" s="11">
        <v>76.92307692307693</v>
      </c>
    </row>
    <row r="24" ht="12.75" customHeight="1">
      <c r="A24" s="10" t="s">
        <v>231</v>
      </c>
      <c r="B24" s="10" t="s">
        <v>281</v>
      </c>
      <c r="C24" s="85" t="s">
        <v>90</v>
      </c>
      <c r="D24" s="10">
        <v>89.0</v>
      </c>
      <c r="E24" s="10">
        <v>78.0</v>
      </c>
      <c r="F24" s="10">
        <v>90.0</v>
      </c>
      <c r="G24" s="10">
        <v>94.0</v>
      </c>
      <c r="H24" s="10">
        <v>89.0</v>
      </c>
      <c r="I24" s="10">
        <v>70.0</v>
      </c>
      <c r="J24" s="10">
        <v>86.0</v>
      </c>
      <c r="K24" s="10">
        <v>12.0</v>
      </c>
      <c r="L24" s="85">
        <v>2.0</v>
      </c>
      <c r="M24" s="10">
        <v>13.0</v>
      </c>
      <c r="N24" s="10" t="s">
        <v>253</v>
      </c>
      <c r="O24" s="11">
        <v>92.3076923076923</v>
      </c>
    </row>
    <row r="25" ht="12.75" customHeight="1">
      <c r="A25" s="10" t="s">
        <v>282</v>
      </c>
      <c r="B25" s="10" t="s">
        <v>283</v>
      </c>
      <c r="C25" s="85" t="s">
        <v>42</v>
      </c>
      <c r="D25" s="10">
        <v>76.0</v>
      </c>
      <c r="E25" s="10">
        <v>82.0</v>
      </c>
      <c r="F25" s="10">
        <v>96.0</v>
      </c>
      <c r="G25" s="10">
        <v>84.0</v>
      </c>
      <c r="H25" s="10">
        <v>85.0</v>
      </c>
      <c r="I25" s="10">
        <v>79.0</v>
      </c>
      <c r="J25" s="10">
        <v>55.0</v>
      </c>
      <c r="K25" s="10">
        <v>11.0</v>
      </c>
      <c r="L25" s="85">
        <v>2.0</v>
      </c>
      <c r="M25" s="10">
        <v>13.0</v>
      </c>
      <c r="N25" s="10" t="s">
        <v>233</v>
      </c>
      <c r="O25" s="11">
        <v>84.61538461538461</v>
      </c>
    </row>
    <row r="26" ht="12.75" customHeight="1">
      <c r="A26" s="10" t="s">
        <v>284</v>
      </c>
      <c r="B26" s="10" t="s">
        <v>285</v>
      </c>
      <c r="C26" s="85" t="s">
        <v>72</v>
      </c>
      <c r="D26" s="10">
        <v>93.0</v>
      </c>
      <c r="E26" s="10">
        <v>85.0</v>
      </c>
      <c r="F26" s="10">
        <v>98.0</v>
      </c>
      <c r="G26" s="10">
        <v>80.0</v>
      </c>
      <c r="H26" s="10">
        <v>84.0</v>
      </c>
      <c r="I26" s="10">
        <v>71.0</v>
      </c>
      <c r="J26" s="10">
        <v>0.0</v>
      </c>
      <c r="K26" s="10">
        <v>12.0</v>
      </c>
      <c r="L26" s="85">
        <v>2.0</v>
      </c>
      <c r="M26" s="10">
        <v>13.0</v>
      </c>
      <c r="N26" s="10" t="s">
        <v>253</v>
      </c>
      <c r="O26" s="11">
        <v>92.3076923076923</v>
      </c>
    </row>
    <row r="27" ht="12.75" customHeight="1">
      <c r="A27" s="10" t="s">
        <v>231</v>
      </c>
      <c r="B27" s="10" t="s">
        <v>286</v>
      </c>
      <c r="C27" s="85" t="s">
        <v>76</v>
      </c>
      <c r="D27" s="10">
        <v>70.0</v>
      </c>
      <c r="E27" s="10">
        <v>56.0</v>
      </c>
      <c r="F27" s="10">
        <v>60.0</v>
      </c>
      <c r="G27" s="10">
        <v>60.0</v>
      </c>
      <c r="H27" s="10">
        <v>73.0</v>
      </c>
      <c r="I27" s="10">
        <v>66.0</v>
      </c>
      <c r="J27" s="10">
        <v>80.0</v>
      </c>
      <c r="K27" s="10">
        <v>10.0</v>
      </c>
      <c r="L27" s="85">
        <v>2.0</v>
      </c>
      <c r="M27" s="10">
        <v>13.0</v>
      </c>
      <c r="N27" s="10" t="s">
        <v>239</v>
      </c>
      <c r="O27" s="11">
        <v>76.92307692307693</v>
      </c>
    </row>
    <row r="28" ht="12.75" customHeight="1">
      <c r="A28" s="10" t="s">
        <v>287</v>
      </c>
      <c r="B28" s="10" t="s">
        <v>288</v>
      </c>
      <c r="C28" s="85" t="s">
        <v>68</v>
      </c>
      <c r="D28" s="10">
        <v>80.0</v>
      </c>
      <c r="E28" s="10">
        <v>83.0</v>
      </c>
      <c r="F28" s="10">
        <v>86.0</v>
      </c>
      <c r="G28" s="10">
        <v>73.0</v>
      </c>
      <c r="H28" s="10">
        <v>81.0</v>
      </c>
      <c r="I28" s="10">
        <v>65.0</v>
      </c>
      <c r="J28" s="10">
        <v>55.0</v>
      </c>
      <c r="K28" s="10">
        <v>12.0</v>
      </c>
      <c r="L28" s="85">
        <v>2.0</v>
      </c>
      <c r="M28" s="10">
        <v>13.0</v>
      </c>
      <c r="N28" s="10" t="s">
        <v>253</v>
      </c>
      <c r="O28" s="11">
        <v>92.3076923076923</v>
      </c>
    </row>
    <row r="29" ht="12.75" customHeight="1">
      <c r="A29" s="10" t="s">
        <v>254</v>
      </c>
      <c r="B29" s="10" t="s">
        <v>289</v>
      </c>
      <c r="C29" s="85" t="s">
        <v>126</v>
      </c>
      <c r="D29" s="10">
        <v>89.0</v>
      </c>
      <c r="E29" s="10">
        <v>84.0</v>
      </c>
      <c r="F29" s="10">
        <v>90.0</v>
      </c>
      <c r="G29" s="10">
        <v>88.0</v>
      </c>
      <c r="H29" s="10">
        <v>91.0</v>
      </c>
      <c r="I29" s="10">
        <v>83.0</v>
      </c>
      <c r="J29" s="10">
        <v>90.0</v>
      </c>
      <c r="K29" s="10">
        <v>12.0</v>
      </c>
      <c r="L29" s="85">
        <v>2.0</v>
      </c>
      <c r="M29" s="10">
        <v>13.0</v>
      </c>
      <c r="N29" s="10" t="s">
        <v>253</v>
      </c>
      <c r="O29" s="11">
        <v>92.3076923076923</v>
      </c>
    </row>
    <row r="30" ht="12.75" customHeight="1">
      <c r="A30" s="10" t="s">
        <v>290</v>
      </c>
      <c r="B30" s="10" t="s">
        <v>291</v>
      </c>
      <c r="C30" s="85" t="s">
        <v>56</v>
      </c>
      <c r="D30" s="10">
        <v>86.0</v>
      </c>
      <c r="E30" s="10">
        <v>90.0</v>
      </c>
      <c r="F30" s="10">
        <v>98.0</v>
      </c>
      <c r="G30" s="10">
        <v>84.0</v>
      </c>
      <c r="H30" s="10">
        <v>90.0</v>
      </c>
      <c r="I30" s="10">
        <v>91.0</v>
      </c>
      <c r="J30" s="10">
        <v>94.0</v>
      </c>
      <c r="K30" s="10">
        <v>11.0</v>
      </c>
      <c r="L30" s="85">
        <v>2.0</v>
      </c>
      <c r="M30" s="10">
        <v>13.0</v>
      </c>
      <c r="N30" s="10" t="s">
        <v>233</v>
      </c>
      <c r="O30" s="11">
        <v>84.61538461538461</v>
      </c>
    </row>
    <row r="31" ht="12.75" customHeight="1">
      <c r="A31" s="10" t="s">
        <v>292</v>
      </c>
      <c r="B31" s="10" t="s">
        <v>293</v>
      </c>
      <c r="C31" s="85" t="s">
        <v>88</v>
      </c>
      <c r="D31" s="10">
        <v>77.0</v>
      </c>
      <c r="E31" s="10">
        <v>80.0</v>
      </c>
      <c r="F31" s="10">
        <v>80.0</v>
      </c>
      <c r="G31" s="10">
        <v>66.0</v>
      </c>
      <c r="H31" s="10">
        <v>90.0</v>
      </c>
      <c r="I31" s="10">
        <v>82.0</v>
      </c>
      <c r="J31" s="10">
        <v>90.0</v>
      </c>
      <c r="K31" s="10">
        <v>10.0</v>
      </c>
      <c r="L31" s="85">
        <v>2.0</v>
      </c>
      <c r="M31" s="10">
        <v>13.0</v>
      </c>
      <c r="N31" s="10" t="s">
        <v>239</v>
      </c>
      <c r="O31" s="11">
        <v>76.92307692307693</v>
      </c>
    </row>
    <row r="32" ht="12.75" customHeight="1">
      <c r="A32" s="10" t="s">
        <v>294</v>
      </c>
      <c r="B32" s="10" t="s">
        <v>295</v>
      </c>
      <c r="C32" s="85" t="s">
        <v>112</v>
      </c>
      <c r="D32" s="10">
        <v>83.0</v>
      </c>
      <c r="E32" s="10">
        <v>89.0</v>
      </c>
      <c r="F32" s="10">
        <v>80.0</v>
      </c>
      <c r="G32" s="10">
        <v>70.0</v>
      </c>
      <c r="H32" s="10">
        <v>90.0</v>
      </c>
      <c r="I32" s="10">
        <v>90.0</v>
      </c>
      <c r="J32" s="10">
        <v>82.0</v>
      </c>
      <c r="K32" s="10">
        <v>12.0</v>
      </c>
      <c r="L32" s="85">
        <v>2.0</v>
      </c>
      <c r="M32" s="10">
        <v>13.0</v>
      </c>
      <c r="N32" s="10" t="s">
        <v>253</v>
      </c>
      <c r="O32" s="11">
        <v>92.3076923076923</v>
      </c>
    </row>
    <row r="33" ht="12.75" customHeight="1">
      <c r="A33" s="10" t="s">
        <v>243</v>
      </c>
      <c r="B33" s="10" t="s">
        <v>296</v>
      </c>
      <c r="C33" s="85" t="s">
        <v>86</v>
      </c>
      <c r="D33" s="10">
        <v>60.0</v>
      </c>
      <c r="E33" s="10">
        <v>77.0</v>
      </c>
      <c r="F33" s="10">
        <v>76.0</v>
      </c>
      <c r="G33" s="10">
        <v>84.0</v>
      </c>
      <c r="H33" s="10">
        <v>40.0</v>
      </c>
      <c r="I33" s="10">
        <v>67.0</v>
      </c>
      <c r="J33" s="10">
        <v>0.0</v>
      </c>
      <c r="K33" s="10">
        <v>11.0</v>
      </c>
      <c r="L33" s="85">
        <v>2.0</v>
      </c>
      <c r="M33" s="10">
        <v>13.0</v>
      </c>
      <c r="N33" s="10" t="s">
        <v>233</v>
      </c>
      <c r="O33" s="11">
        <v>84.61538461538461</v>
      </c>
    </row>
    <row r="34" ht="12.75" customHeight="1">
      <c r="A34" s="10" t="s">
        <v>297</v>
      </c>
      <c r="B34" s="10" t="s">
        <v>298</v>
      </c>
      <c r="C34" s="85" t="s">
        <v>54</v>
      </c>
      <c r="D34" s="10">
        <v>85.0</v>
      </c>
      <c r="E34" s="10">
        <v>93.0</v>
      </c>
      <c r="F34" s="10">
        <v>97.0</v>
      </c>
      <c r="G34" s="10">
        <v>90.0</v>
      </c>
      <c r="H34" s="10">
        <v>78.0</v>
      </c>
      <c r="I34" s="10">
        <v>90.0</v>
      </c>
      <c r="J34" s="10">
        <v>88.0</v>
      </c>
      <c r="K34" s="10">
        <v>12.0</v>
      </c>
      <c r="L34" s="85">
        <v>2.0</v>
      </c>
      <c r="M34" s="10">
        <v>13.0</v>
      </c>
      <c r="N34" s="10" t="s">
        <v>253</v>
      </c>
      <c r="O34" s="11">
        <v>92.3076923076923</v>
      </c>
    </row>
    <row r="35" ht="12.75" customHeight="1">
      <c r="A35" s="10" t="s">
        <v>299</v>
      </c>
      <c r="B35" s="10" t="s">
        <v>300</v>
      </c>
      <c r="C35" s="85" t="s">
        <v>120</v>
      </c>
      <c r="D35" s="10">
        <v>84.0</v>
      </c>
      <c r="E35" s="10">
        <v>81.0</v>
      </c>
      <c r="F35" s="10">
        <v>85.0</v>
      </c>
      <c r="G35" s="10">
        <v>72.0</v>
      </c>
      <c r="H35" s="10">
        <v>89.0</v>
      </c>
      <c r="I35" s="10">
        <v>0.0</v>
      </c>
      <c r="J35" s="10">
        <v>0.0</v>
      </c>
      <c r="K35" s="10">
        <v>11.0</v>
      </c>
      <c r="L35" s="85">
        <v>2.0</v>
      </c>
      <c r="M35" s="10">
        <v>13.0</v>
      </c>
      <c r="N35" s="10" t="s">
        <v>233</v>
      </c>
      <c r="O35" s="11">
        <v>84.61538461538461</v>
      </c>
    </row>
    <row r="36" ht="12.75" customHeight="1">
      <c r="A36" s="10" t="s">
        <v>301</v>
      </c>
      <c r="B36" s="10" t="s">
        <v>302</v>
      </c>
      <c r="C36" s="85" t="s">
        <v>116</v>
      </c>
      <c r="D36" s="10">
        <v>81.0</v>
      </c>
      <c r="E36" s="10">
        <v>90.0</v>
      </c>
      <c r="F36" s="10">
        <v>90.0</v>
      </c>
      <c r="G36" s="10">
        <v>96.0</v>
      </c>
      <c r="H36" s="10">
        <v>90.0</v>
      </c>
      <c r="I36" s="10">
        <v>92.0</v>
      </c>
      <c r="J36" s="10">
        <v>88.0</v>
      </c>
      <c r="K36" s="10">
        <v>11.0</v>
      </c>
      <c r="L36" s="85">
        <v>2.0</v>
      </c>
      <c r="M36" s="10">
        <v>13.0</v>
      </c>
      <c r="N36" s="10" t="s">
        <v>233</v>
      </c>
      <c r="O36" s="11">
        <v>84.61538461538461</v>
      </c>
    </row>
    <row r="37" ht="12.75" customHeight="1">
      <c r="A37" s="10" t="s">
        <v>254</v>
      </c>
      <c r="B37" s="10" t="s">
        <v>303</v>
      </c>
      <c r="C37" s="85" t="s">
        <v>26</v>
      </c>
      <c r="D37" s="10">
        <v>63.0</v>
      </c>
      <c r="E37" s="10">
        <v>75.0</v>
      </c>
      <c r="F37" s="10">
        <v>51.0</v>
      </c>
      <c r="G37" s="10">
        <v>60.0</v>
      </c>
      <c r="H37" s="10">
        <v>30.0</v>
      </c>
      <c r="I37" s="10">
        <v>55.0</v>
      </c>
      <c r="J37" s="10">
        <v>55.0</v>
      </c>
      <c r="K37" s="10">
        <v>7.0</v>
      </c>
      <c r="L37" s="85">
        <v>2.0</v>
      </c>
      <c r="M37" s="10">
        <v>13.0</v>
      </c>
      <c r="N37" s="10" t="s">
        <v>242</v>
      </c>
      <c r="O37" s="11">
        <v>53.84615384615385</v>
      </c>
    </row>
    <row r="38" ht="12.75" customHeight="1">
      <c r="A38" s="10" t="s">
        <v>304</v>
      </c>
      <c r="B38" s="10" t="s">
        <v>305</v>
      </c>
      <c r="C38" s="85" t="s">
        <v>132</v>
      </c>
      <c r="D38" s="10">
        <v>83.0</v>
      </c>
      <c r="E38" s="10">
        <v>91.0</v>
      </c>
      <c r="F38" s="10">
        <v>80.0</v>
      </c>
      <c r="G38" s="10">
        <v>88.0</v>
      </c>
      <c r="H38" s="10">
        <v>92.0</v>
      </c>
      <c r="I38" s="10">
        <v>90.0</v>
      </c>
      <c r="J38" s="10">
        <v>86.0</v>
      </c>
      <c r="K38" s="10">
        <v>12.0</v>
      </c>
      <c r="L38" s="85">
        <v>2.0</v>
      </c>
      <c r="M38" s="10">
        <v>13.0</v>
      </c>
      <c r="N38" s="10" t="s">
        <v>253</v>
      </c>
      <c r="O38" s="11">
        <v>92.3076923076923</v>
      </c>
    </row>
    <row r="39" ht="12.75" customHeight="1">
      <c r="A39" s="10" t="s">
        <v>306</v>
      </c>
      <c r="B39" s="10" t="s">
        <v>306</v>
      </c>
      <c r="C39" s="85" t="s">
        <v>140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85">
        <v>2.0</v>
      </c>
      <c r="M39" s="10">
        <v>13.0</v>
      </c>
      <c r="N39" s="10" t="s">
        <v>307</v>
      </c>
      <c r="O39" s="11">
        <v>7.6923076923076925</v>
      </c>
    </row>
    <row r="40" ht="12.75" customHeight="1">
      <c r="A40" s="10" t="s">
        <v>308</v>
      </c>
      <c r="B40" s="10" t="s">
        <v>309</v>
      </c>
      <c r="C40" s="85" t="s">
        <v>94</v>
      </c>
      <c r="D40" s="10">
        <v>88.0</v>
      </c>
      <c r="E40" s="10">
        <v>70.0</v>
      </c>
      <c r="F40" s="10">
        <v>85.0</v>
      </c>
      <c r="G40" s="10">
        <v>74.0</v>
      </c>
      <c r="H40" s="10">
        <v>85.0</v>
      </c>
      <c r="I40" s="10">
        <v>80.0</v>
      </c>
      <c r="J40" s="10">
        <v>90.0</v>
      </c>
      <c r="K40" s="10">
        <v>11.0</v>
      </c>
      <c r="L40" s="85">
        <v>2.0</v>
      </c>
      <c r="M40" s="10">
        <v>13.0</v>
      </c>
      <c r="N40" s="10" t="s">
        <v>233</v>
      </c>
      <c r="O40" s="11">
        <v>84.61538461538461</v>
      </c>
    </row>
    <row r="41" ht="12.75" customHeight="1">
      <c r="A41" s="10" t="s">
        <v>310</v>
      </c>
      <c r="B41" s="10" t="s">
        <v>311</v>
      </c>
      <c r="C41" s="85" t="s">
        <v>74</v>
      </c>
      <c r="D41" s="10">
        <v>64.0</v>
      </c>
      <c r="E41" s="10">
        <v>83.0</v>
      </c>
      <c r="F41" s="10">
        <v>85.0</v>
      </c>
      <c r="G41" s="10">
        <v>0.0</v>
      </c>
      <c r="H41" s="10">
        <v>40.0</v>
      </c>
      <c r="I41" s="10">
        <v>60.0</v>
      </c>
      <c r="J41" s="10">
        <v>80.0</v>
      </c>
      <c r="K41" s="10">
        <v>8.0</v>
      </c>
      <c r="L41" s="85">
        <v>2.0</v>
      </c>
      <c r="M41" s="10">
        <v>13.0</v>
      </c>
      <c r="N41" s="10" t="s">
        <v>261</v>
      </c>
      <c r="O41" s="11">
        <v>61.53846153846154</v>
      </c>
    </row>
    <row r="42" ht="12.75" customHeight="1">
      <c r="A42" s="10" t="s">
        <v>231</v>
      </c>
      <c r="B42" s="10" t="s">
        <v>312</v>
      </c>
      <c r="C42" s="85" t="s">
        <v>114</v>
      </c>
      <c r="D42" s="10">
        <v>79.0</v>
      </c>
      <c r="E42" s="10">
        <v>85.0</v>
      </c>
      <c r="F42" s="10">
        <v>80.0</v>
      </c>
      <c r="G42" s="10">
        <v>80.0</v>
      </c>
      <c r="H42" s="10">
        <v>40.0</v>
      </c>
      <c r="I42" s="10">
        <v>0.0</v>
      </c>
      <c r="J42" s="10">
        <v>0.0</v>
      </c>
      <c r="K42" s="10">
        <v>10.0</v>
      </c>
      <c r="L42" s="85">
        <v>2.0</v>
      </c>
      <c r="M42" s="10">
        <v>13.0</v>
      </c>
      <c r="N42" s="10" t="s">
        <v>239</v>
      </c>
      <c r="O42" s="11">
        <v>76.92307692307693</v>
      </c>
    </row>
    <row r="43" ht="12.75" customHeight="1">
      <c r="A43" s="10" t="s">
        <v>313</v>
      </c>
      <c r="B43" s="10" t="s">
        <v>314</v>
      </c>
      <c r="C43" s="85" t="s">
        <v>130</v>
      </c>
      <c r="D43" s="10">
        <v>90.0</v>
      </c>
      <c r="E43" s="10">
        <v>92.0</v>
      </c>
      <c r="F43" s="10">
        <v>86.0</v>
      </c>
      <c r="G43" s="10">
        <v>84.0</v>
      </c>
      <c r="H43" s="10">
        <v>92.0</v>
      </c>
      <c r="I43" s="10">
        <v>92.0</v>
      </c>
      <c r="J43" s="10">
        <v>90.0</v>
      </c>
      <c r="K43" s="10">
        <v>12.0</v>
      </c>
      <c r="L43" s="85">
        <v>2.0</v>
      </c>
      <c r="M43" s="10">
        <v>13.0</v>
      </c>
      <c r="N43" s="10" t="s">
        <v>253</v>
      </c>
      <c r="O43" s="11">
        <v>92.3076923076923</v>
      </c>
    </row>
    <row r="44" ht="12.75" customHeight="1">
      <c r="A44" s="10" t="s">
        <v>315</v>
      </c>
      <c r="B44" s="10" t="s">
        <v>316</v>
      </c>
      <c r="C44" s="85" t="s">
        <v>36</v>
      </c>
      <c r="D44" s="10">
        <v>92.0</v>
      </c>
      <c r="E44" s="10">
        <v>87.0</v>
      </c>
      <c r="F44" s="10">
        <v>88.0</v>
      </c>
      <c r="G44" s="10">
        <v>94.0</v>
      </c>
      <c r="H44" s="10">
        <v>89.0</v>
      </c>
      <c r="I44" s="10">
        <v>87.0</v>
      </c>
      <c r="J44" s="10">
        <v>55.0</v>
      </c>
      <c r="K44" s="10">
        <v>10.0</v>
      </c>
      <c r="L44" s="85">
        <v>2.0</v>
      </c>
      <c r="M44" s="10">
        <v>13.0</v>
      </c>
      <c r="N44" s="10" t="s">
        <v>239</v>
      </c>
      <c r="O44" s="11">
        <v>76.92307692307693</v>
      </c>
    </row>
    <row r="45" ht="12.75" customHeight="1">
      <c r="A45" s="10" t="s">
        <v>317</v>
      </c>
      <c r="B45" s="10" t="s">
        <v>318</v>
      </c>
      <c r="C45" s="85" t="s">
        <v>44</v>
      </c>
      <c r="D45" s="10">
        <v>94.0</v>
      </c>
      <c r="E45" s="10">
        <v>90.0</v>
      </c>
      <c r="F45" s="10">
        <v>94.0</v>
      </c>
      <c r="G45" s="10">
        <v>70.0</v>
      </c>
      <c r="H45" s="10">
        <v>89.0</v>
      </c>
      <c r="I45" s="10">
        <v>84.0</v>
      </c>
      <c r="J45" s="10">
        <v>55.0</v>
      </c>
      <c r="K45" s="10">
        <v>11.0</v>
      </c>
      <c r="L45" s="85">
        <v>2.0</v>
      </c>
      <c r="M45" s="10">
        <v>13.0</v>
      </c>
      <c r="N45" s="10" t="s">
        <v>233</v>
      </c>
      <c r="O45" s="11">
        <v>84.61538461538461</v>
      </c>
    </row>
    <row r="46" ht="12.75" customHeight="1">
      <c r="A46" s="10" t="s">
        <v>319</v>
      </c>
      <c r="B46" s="10" t="s">
        <v>320</v>
      </c>
      <c r="C46" s="85" t="s">
        <v>40</v>
      </c>
      <c r="D46" s="10">
        <v>80.0</v>
      </c>
      <c r="E46" s="10">
        <v>90.0</v>
      </c>
      <c r="F46" s="10">
        <v>98.0</v>
      </c>
      <c r="G46" s="10">
        <v>96.0</v>
      </c>
      <c r="H46" s="10">
        <v>80.0</v>
      </c>
      <c r="I46" s="10">
        <v>65.0</v>
      </c>
      <c r="J46" s="10">
        <v>80.0</v>
      </c>
      <c r="K46" s="10">
        <v>10.0</v>
      </c>
      <c r="L46" s="85">
        <v>2.0</v>
      </c>
      <c r="M46" s="10">
        <v>13.0</v>
      </c>
      <c r="N46" s="10" t="s">
        <v>239</v>
      </c>
      <c r="O46" s="11">
        <v>76.92307692307693</v>
      </c>
    </row>
    <row r="47" ht="12.75" customHeight="1">
      <c r="A47" s="10" t="s">
        <v>321</v>
      </c>
      <c r="B47" s="10" t="s">
        <v>322</v>
      </c>
      <c r="C47" s="85" t="s">
        <v>124</v>
      </c>
      <c r="D47" s="10">
        <v>90.0</v>
      </c>
      <c r="E47" s="10">
        <v>90.0</v>
      </c>
      <c r="F47" s="10">
        <v>95.0</v>
      </c>
      <c r="G47" s="10">
        <v>84.0</v>
      </c>
      <c r="H47" s="10">
        <v>81.0</v>
      </c>
      <c r="I47" s="10">
        <v>60.0</v>
      </c>
      <c r="J47" s="10">
        <v>55.0</v>
      </c>
      <c r="K47" s="10">
        <v>12.0</v>
      </c>
      <c r="L47" s="85">
        <v>2.0</v>
      </c>
      <c r="M47" s="10">
        <v>13.0</v>
      </c>
      <c r="N47" s="10" t="s">
        <v>253</v>
      </c>
      <c r="O47" s="11">
        <v>92.3076923076923</v>
      </c>
    </row>
    <row r="48" ht="12.75" customHeight="1">
      <c r="A48" s="10" t="s">
        <v>323</v>
      </c>
      <c r="B48" s="10" t="s">
        <v>324</v>
      </c>
      <c r="C48" s="85" t="s">
        <v>96</v>
      </c>
      <c r="D48" s="10">
        <v>88.0</v>
      </c>
      <c r="E48" s="10">
        <v>85.0</v>
      </c>
      <c r="F48" s="10">
        <v>85.0</v>
      </c>
      <c r="G48" s="10">
        <v>78.0</v>
      </c>
      <c r="H48" s="10">
        <v>86.0</v>
      </c>
      <c r="I48" s="10">
        <v>81.0</v>
      </c>
      <c r="J48" s="10">
        <v>90.0</v>
      </c>
      <c r="K48" s="10">
        <v>12.0</v>
      </c>
      <c r="L48" s="85">
        <v>2.0</v>
      </c>
      <c r="M48" s="10">
        <v>13.0</v>
      </c>
      <c r="N48" s="10" t="s">
        <v>253</v>
      </c>
      <c r="O48" s="11">
        <v>92.3076923076923</v>
      </c>
    </row>
    <row r="49" ht="12.75" customHeight="1">
      <c r="A49" s="10" t="s">
        <v>231</v>
      </c>
      <c r="B49" s="10" t="s">
        <v>325</v>
      </c>
      <c r="C49" s="85" t="s">
        <v>98</v>
      </c>
      <c r="D49" s="10">
        <v>73.0</v>
      </c>
      <c r="E49" s="10">
        <v>80.0</v>
      </c>
      <c r="F49" s="10">
        <v>90.0</v>
      </c>
      <c r="G49" s="10">
        <v>78.0</v>
      </c>
      <c r="H49" s="10">
        <v>60.0</v>
      </c>
      <c r="I49" s="10">
        <v>60.0</v>
      </c>
      <c r="J49" s="10">
        <v>85.0</v>
      </c>
      <c r="K49" s="10">
        <v>12.0</v>
      </c>
      <c r="L49" s="85">
        <v>2.0</v>
      </c>
      <c r="M49" s="10">
        <v>13.0</v>
      </c>
      <c r="N49" s="10" t="s">
        <v>253</v>
      </c>
      <c r="O49" s="11">
        <v>92.3076923076923</v>
      </c>
    </row>
    <row r="50" ht="12.75" customHeight="1">
      <c r="A50" s="10" t="s">
        <v>326</v>
      </c>
      <c r="B50" s="10" t="s">
        <v>327</v>
      </c>
      <c r="C50" s="85" t="s">
        <v>122</v>
      </c>
      <c r="D50" s="10">
        <v>87.0</v>
      </c>
      <c r="E50" s="10">
        <v>94.0</v>
      </c>
      <c r="F50" s="10">
        <v>90.0</v>
      </c>
      <c r="G50" s="10">
        <v>96.0</v>
      </c>
      <c r="H50" s="10">
        <v>90.0</v>
      </c>
      <c r="I50" s="10">
        <v>80.0</v>
      </c>
      <c r="J50" s="10">
        <v>94.0</v>
      </c>
      <c r="K50" s="10">
        <v>12.0</v>
      </c>
      <c r="L50" s="85">
        <v>2.0</v>
      </c>
      <c r="M50" s="10">
        <v>13.0</v>
      </c>
      <c r="N50" s="10" t="s">
        <v>253</v>
      </c>
      <c r="O50" s="11">
        <v>92.3076923076923</v>
      </c>
    </row>
    <row r="51" ht="12.75" customHeight="1">
      <c r="A51" s="10" t="s">
        <v>328</v>
      </c>
      <c r="B51" s="10" t="s">
        <v>329</v>
      </c>
      <c r="C51" s="85" t="s">
        <v>146</v>
      </c>
      <c r="D51" s="10">
        <v>60.0</v>
      </c>
      <c r="E51" s="10">
        <v>67.0</v>
      </c>
      <c r="F51" s="10">
        <v>95.0</v>
      </c>
      <c r="G51" s="10">
        <v>35.0</v>
      </c>
      <c r="H51" s="10">
        <v>60.0</v>
      </c>
      <c r="I51" s="10">
        <v>59.0</v>
      </c>
      <c r="J51" s="10">
        <v>80.0</v>
      </c>
      <c r="K51" s="10">
        <v>11.0</v>
      </c>
      <c r="L51" s="85">
        <v>2.0</v>
      </c>
      <c r="M51" s="10">
        <v>13.0</v>
      </c>
      <c r="N51" s="10" t="s">
        <v>233</v>
      </c>
      <c r="O51" s="11">
        <v>84.61538461538461</v>
      </c>
    </row>
    <row r="52" ht="12.75" customHeight="1">
      <c r="A52" s="10" t="s">
        <v>330</v>
      </c>
      <c r="B52" s="10" t="s">
        <v>331</v>
      </c>
      <c r="C52" s="85" t="s">
        <v>104</v>
      </c>
      <c r="D52" s="10">
        <v>82.0</v>
      </c>
      <c r="E52" s="10">
        <v>75.0</v>
      </c>
      <c r="F52" s="10">
        <v>58.0</v>
      </c>
      <c r="G52" s="10">
        <v>35.0</v>
      </c>
      <c r="H52" s="10">
        <v>60.0</v>
      </c>
      <c r="I52" s="10">
        <v>30.0</v>
      </c>
      <c r="J52" s="10">
        <v>0.0</v>
      </c>
      <c r="K52" s="10">
        <v>12.0</v>
      </c>
      <c r="L52" s="85">
        <v>2.0</v>
      </c>
      <c r="M52" s="10">
        <v>13.0</v>
      </c>
      <c r="N52" s="10" t="s">
        <v>253</v>
      </c>
      <c r="O52" s="11">
        <v>92.3076923076923</v>
      </c>
    </row>
    <row r="53" ht="12.75" customHeight="1">
      <c r="A53" s="10" t="s">
        <v>332</v>
      </c>
      <c r="B53" s="10" t="s">
        <v>333</v>
      </c>
      <c r="C53" s="85" t="s">
        <v>66</v>
      </c>
      <c r="D53" s="10">
        <v>78.0</v>
      </c>
      <c r="E53" s="10">
        <v>67.0</v>
      </c>
      <c r="F53" s="10">
        <v>80.0</v>
      </c>
      <c r="G53" s="10">
        <v>75.0</v>
      </c>
      <c r="H53" s="10">
        <v>89.0</v>
      </c>
      <c r="I53" s="10">
        <v>60.0</v>
      </c>
      <c r="J53" s="10">
        <v>55.0</v>
      </c>
      <c r="K53" s="10">
        <v>9.0</v>
      </c>
      <c r="L53" s="85">
        <v>2.0</v>
      </c>
      <c r="M53" s="10">
        <v>13.0</v>
      </c>
      <c r="N53" s="10" t="s">
        <v>236</v>
      </c>
      <c r="O53" s="11">
        <v>69.23076923076923</v>
      </c>
    </row>
    <row r="54" ht="12.75" customHeight="1">
      <c r="A54" s="10" t="s">
        <v>334</v>
      </c>
      <c r="B54" s="10" t="s">
        <v>335</v>
      </c>
      <c r="C54" s="85" t="s">
        <v>142</v>
      </c>
      <c r="D54" s="10">
        <v>65.0</v>
      </c>
      <c r="E54" s="10">
        <v>60.0</v>
      </c>
      <c r="F54" s="10">
        <v>30.0</v>
      </c>
      <c r="G54" s="10">
        <v>30.0</v>
      </c>
      <c r="H54" s="10">
        <v>30.0</v>
      </c>
      <c r="I54" s="10">
        <v>55.0</v>
      </c>
      <c r="J54" s="10">
        <v>80.0</v>
      </c>
      <c r="K54" s="10">
        <v>11.0</v>
      </c>
      <c r="L54" s="85">
        <v>2.0</v>
      </c>
      <c r="M54" s="10">
        <v>13.0</v>
      </c>
      <c r="N54" s="10" t="s">
        <v>233</v>
      </c>
      <c r="O54" s="11">
        <v>84.61538461538461</v>
      </c>
    </row>
    <row r="55" ht="12.75" customHeight="1">
      <c r="A55" s="10" t="s">
        <v>336</v>
      </c>
      <c r="B55" s="10" t="s">
        <v>337</v>
      </c>
      <c r="C55" s="85" t="s">
        <v>148</v>
      </c>
      <c r="D55" s="10">
        <v>60.0</v>
      </c>
      <c r="E55" s="10">
        <v>78.0</v>
      </c>
      <c r="F55" s="10">
        <v>40.0</v>
      </c>
      <c r="G55" s="10">
        <v>30.0</v>
      </c>
      <c r="H55" s="10">
        <v>30.0</v>
      </c>
      <c r="I55" s="10">
        <v>55.0</v>
      </c>
      <c r="J55" s="10">
        <v>55.0</v>
      </c>
      <c r="K55" s="10">
        <v>10.0</v>
      </c>
      <c r="L55" s="85">
        <v>2.0</v>
      </c>
      <c r="M55" s="10">
        <v>13.0</v>
      </c>
      <c r="N55" s="10" t="s">
        <v>239</v>
      </c>
      <c r="O55" s="11">
        <v>76.92307692307693</v>
      </c>
    </row>
    <row r="56" ht="12.75" customHeight="1">
      <c r="A56" s="10" t="s">
        <v>338</v>
      </c>
      <c r="B56" s="10" t="s">
        <v>339</v>
      </c>
      <c r="C56" s="85" t="s">
        <v>92</v>
      </c>
      <c r="D56" s="10">
        <v>69.0</v>
      </c>
      <c r="E56" s="10">
        <v>40.0</v>
      </c>
      <c r="F56" s="10">
        <v>85.0</v>
      </c>
      <c r="G56" s="10">
        <v>40.0</v>
      </c>
      <c r="H56" s="10">
        <v>40.0</v>
      </c>
      <c r="I56" s="10">
        <v>59.0</v>
      </c>
      <c r="J56" s="10">
        <v>96.0</v>
      </c>
      <c r="K56" s="10">
        <v>10.0</v>
      </c>
      <c r="L56" s="85">
        <v>2.0</v>
      </c>
      <c r="M56" s="10">
        <v>13.0</v>
      </c>
      <c r="N56" s="10" t="s">
        <v>239</v>
      </c>
      <c r="O56" s="11">
        <v>76.92307692307693</v>
      </c>
    </row>
    <row r="57" ht="12.75" customHeight="1">
      <c r="A57" s="10" t="s">
        <v>340</v>
      </c>
      <c r="B57" s="10" t="s">
        <v>341</v>
      </c>
      <c r="C57" s="85" t="s">
        <v>118</v>
      </c>
      <c r="D57" s="10">
        <v>83.0</v>
      </c>
      <c r="E57" s="10">
        <v>90.0</v>
      </c>
      <c r="F57" s="10">
        <v>85.0</v>
      </c>
      <c r="G57" s="10">
        <v>88.0</v>
      </c>
      <c r="H57" s="10">
        <v>90.0</v>
      </c>
      <c r="I57" s="10">
        <v>90.0</v>
      </c>
      <c r="J57" s="10">
        <v>86.0</v>
      </c>
      <c r="K57" s="10">
        <v>12.0</v>
      </c>
      <c r="L57" s="85">
        <v>2.0</v>
      </c>
      <c r="M57" s="10">
        <v>13.0</v>
      </c>
      <c r="N57" s="10" t="s">
        <v>253</v>
      </c>
      <c r="O57" s="11">
        <v>92.3076923076923</v>
      </c>
    </row>
    <row r="58" ht="12.75" customHeight="1">
      <c r="A58" s="10" t="s">
        <v>342</v>
      </c>
      <c r="B58" s="10" t="s">
        <v>343</v>
      </c>
      <c r="C58" s="85" t="s">
        <v>64</v>
      </c>
      <c r="D58" s="10">
        <v>90.0</v>
      </c>
      <c r="E58" s="10">
        <v>80.0</v>
      </c>
      <c r="F58" s="10">
        <v>82.0</v>
      </c>
      <c r="G58" s="10">
        <v>92.0</v>
      </c>
      <c r="H58" s="10">
        <v>90.0</v>
      </c>
      <c r="I58" s="10">
        <v>90.0</v>
      </c>
      <c r="J58" s="10">
        <v>86.0</v>
      </c>
      <c r="K58" s="10">
        <v>10.0</v>
      </c>
      <c r="L58" s="85">
        <v>2.0</v>
      </c>
      <c r="M58" s="10">
        <v>13.0</v>
      </c>
      <c r="N58" s="10" t="s">
        <v>239</v>
      </c>
      <c r="O58" s="11">
        <v>76.92307692307693</v>
      </c>
    </row>
    <row r="59" ht="12.75" customHeight="1">
      <c r="A59" s="10" t="s">
        <v>344</v>
      </c>
      <c r="B59" s="10" t="s">
        <v>345</v>
      </c>
      <c r="C59" s="85" t="s">
        <v>38</v>
      </c>
      <c r="D59" s="10">
        <v>84.0</v>
      </c>
      <c r="E59" s="10">
        <v>83.0</v>
      </c>
      <c r="F59" s="10">
        <v>82.0</v>
      </c>
      <c r="G59" s="10">
        <v>82.0</v>
      </c>
      <c r="H59" s="10">
        <v>90.0</v>
      </c>
      <c r="I59" s="10">
        <v>83.0</v>
      </c>
      <c r="J59" s="10">
        <v>88.0</v>
      </c>
      <c r="K59" s="10">
        <v>12.0</v>
      </c>
      <c r="L59" s="85">
        <v>2.0</v>
      </c>
      <c r="M59" s="10">
        <v>13.0</v>
      </c>
      <c r="N59" s="10" t="s">
        <v>253</v>
      </c>
      <c r="O59" s="11">
        <v>92.3076923076923</v>
      </c>
    </row>
    <row r="60" ht="12.75" customHeight="1">
      <c r="A60" s="10" t="s">
        <v>346</v>
      </c>
      <c r="B60" s="10" t="s">
        <v>347</v>
      </c>
      <c r="C60" s="85" t="s">
        <v>58</v>
      </c>
      <c r="D60" s="10">
        <v>94.0</v>
      </c>
      <c r="E60" s="10">
        <v>92.0</v>
      </c>
      <c r="F60" s="10">
        <v>82.0</v>
      </c>
      <c r="G60" s="10">
        <v>60.0</v>
      </c>
      <c r="H60" s="10">
        <v>55.0</v>
      </c>
      <c r="I60" s="10">
        <v>0.0</v>
      </c>
      <c r="J60" s="10">
        <v>0.0</v>
      </c>
      <c r="K60" s="10">
        <v>12.0</v>
      </c>
      <c r="L60" s="85">
        <v>2.0</v>
      </c>
      <c r="M60" s="10">
        <v>13.0</v>
      </c>
      <c r="N60" s="10" t="s">
        <v>253</v>
      </c>
      <c r="O60" s="11">
        <v>92.3076923076923</v>
      </c>
    </row>
    <row r="61" ht="12.75" customHeight="1">
      <c r="A61" s="10" t="s">
        <v>348</v>
      </c>
      <c r="B61" s="10" t="s">
        <v>349</v>
      </c>
      <c r="C61" s="85" t="s">
        <v>28</v>
      </c>
      <c r="D61" s="10">
        <v>80.0</v>
      </c>
      <c r="E61" s="10">
        <v>90.0</v>
      </c>
      <c r="F61" s="10">
        <v>75.0</v>
      </c>
      <c r="G61" s="10">
        <v>88.0</v>
      </c>
      <c r="H61" s="10">
        <v>35.0</v>
      </c>
      <c r="I61" s="10">
        <v>59.0</v>
      </c>
      <c r="J61" s="10">
        <v>55.0</v>
      </c>
      <c r="K61" s="10">
        <v>8.0</v>
      </c>
      <c r="L61" s="85">
        <v>2.0</v>
      </c>
      <c r="M61" s="10">
        <v>13.0</v>
      </c>
      <c r="N61" s="10" t="s">
        <v>261</v>
      </c>
      <c r="O61" s="11">
        <v>61.53846153846154</v>
      </c>
    </row>
    <row r="62" ht="12.75" customHeight="1">
      <c r="A62" s="10" t="s">
        <v>350</v>
      </c>
      <c r="B62" s="10" t="s">
        <v>351</v>
      </c>
      <c r="C62" s="85" t="s">
        <v>30</v>
      </c>
      <c r="D62" s="10">
        <v>79.0</v>
      </c>
      <c r="E62" s="10">
        <v>87.0</v>
      </c>
      <c r="F62" s="10">
        <v>60.0</v>
      </c>
      <c r="G62" s="10">
        <v>60.0</v>
      </c>
      <c r="H62" s="10">
        <v>50.0</v>
      </c>
      <c r="I62" s="10">
        <v>55.0</v>
      </c>
      <c r="J62" s="10">
        <v>55.0</v>
      </c>
      <c r="K62" s="10">
        <v>9.0</v>
      </c>
      <c r="L62" s="85">
        <v>2.0</v>
      </c>
      <c r="M62" s="10">
        <v>13.0</v>
      </c>
      <c r="N62" s="10" t="s">
        <v>236</v>
      </c>
      <c r="O62" s="11">
        <v>69.23076923076923</v>
      </c>
    </row>
    <row r="63" ht="12.75" customHeight="1">
      <c r="A63" s="10" t="s">
        <v>352</v>
      </c>
      <c r="B63" s="10" t="s">
        <v>353</v>
      </c>
      <c r="C63" s="85" t="s">
        <v>134</v>
      </c>
      <c r="D63" s="10">
        <v>84.0</v>
      </c>
      <c r="E63" s="10">
        <v>83.0</v>
      </c>
      <c r="F63" s="10">
        <v>80.0</v>
      </c>
      <c r="G63" s="10">
        <v>60.0</v>
      </c>
      <c r="H63" s="10">
        <v>80.0</v>
      </c>
      <c r="I63" s="10">
        <v>30.0</v>
      </c>
      <c r="J63" s="10">
        <v>30.0</v>
      </c>
      <c r="K63" s="10">
        <v>11.0</v>
      </c>
      <c r="L63" s="85">
        <v>2.0</v>
      </c>
      <c r="M63" s="10">
        <v>13.0</v>
      </c>
      <c r="N63" s="10" t="s">
        <v>233</v>
      </c>
      <c r="O63" s="11">
        <v>84.61538461538461</v>
      </c>
    </row>
    <row r="64" ht="12.75" customHeight="1">
      <c r="A64" s="10" t="s">
        <v>354</v>
      </c>
      <c r="B64" s="10" t="s">
        <v>355</v>
      </c>
      <c r="C64" s="85" t="s">
        <v>144</v>
      </c>
      <c r="D64" s="10">
        <v>88.0</v>
      </c>
      <c r="E64" s="10">
        <v>90.0</v>
      </c>
      <c r="F64" s="10">
        <v>98.0</v>
      </c>
      <c r="G64" s="10">
        <v>94.0</v>
      </c>
      <c r="H64" s="10">
        <v>92.0</v>
      </c>
      <c r="I64" s="10">
        <v>91.0</v>
      </c>
      <c r="J64" s="10">
        <v>90.0</v>
      </c>
      <c r="K64" s="10">
        <v>11.0</v>
      </c>
      <c r="L64" s="85">
        <v>2.0</v>
      </c>
      <c r="M64" s="10">
        <v>13.0</v>
      </c>
      <c r="N64" s="10" t="s">
        <v>233</v>
      </c>
      <c r="O64" s="11">
        <v>84.61538461538461</v>
      </c>
    </row>
    <row r="65" ht="12.75" customHeight="1">
      <c r="A65" s="10" t="s">
        <v>356</v>
      </c>
      <c r="B65" s="10" t="s">
        <v>357</v>
      </c>
      <c r="C65" s="85" t="s">
        <v>62</v>
      </c>
      <c r="D65" s="10">
        <v>66.0</v>
      </c>
      <c r="E65" s="10">
        <v>30.0</v>
      </c>
      <c r="F65" s="10">
        <v>60.0</v>
      </c>
      <c r="G65" s="10">
        <v>60.0</v>
      </c>
      <c r="H65" s="10">
        <v>65.0</v>
      </c>
      <c r="I65" s="10">
        <v>69.0</v>
      </c>
      <c r="J65" s="10">
        <v>80.0</v>
      </c>
      <c r="K65" s="10">
        <v>9.0</v>
      </c>
      <c r="L65" s="85">
        <v>2.0</v>
      </c>
      <c r="M65" s="10">
        <v>13.0</v>
      </c>
      <c r="N65" s="10" t="s">
        <v>236</v>
      </c>
      <c r="O65" s="11">
        <v>69.23076923076923</v>
      </c>
    </row>
    <row r="66" ht="12.75" customHeight="1">
      <c r="C66" s="85"/>
      <c r="L66" s="85"/>
      <c r="O66" s="11"/>
    </row>
    <row r="67" ht="12.75" customHeight="1">
      <c r="C67" s="85"/>
      <c r="L67" s="85"/>
      <c r="O67" s="11"/>
    </row>
    <row r="68" ht="12.75" customHeight="1">
      <c r="C68" s="85"/>
      <c r="L68" s="85"/>
      <c r="O68" s="11"/>
    </row>
    <row r="69" ht="12.75" customHeight="1">
      <c r="C69" s="85"/>
      <c r="L69" s="85"/>
      <c r="O69" s="11"/>
    </row>
    <row r="70" ht="12.75" customHeight="1">
      <c r="C70" s="85"/>
      <c r="L70" s="85"/>
      <c r="O70" s="11"/>
    </row>
    <row r="71" ht="12.75" customHeight="1">
      <c r="C71" s="85"/>
      <c r="L71" s="85"/>
      <c r="O71" s="11"/>
    </row>
    <row r="72" ht="12.75" customHeight="1">
      <c r="C72" s="85"/>
      <c r="L72" s="85"/>
      <c r="O72" s="11"/>
    </row>
    <row r="73" ht="12.75" customHeight="1">
      <c r="C73" s="85"/>
      <c r="L73" s="85"/>
      <c r="O73" s="11"/>
    </row>
    <row r="74" ht="12.75" customHeight="1">
      <c r="C74" s="85"/>
      <c r="L74" s="85"/>
      <c r="O74" s="11"/>
    </row>
    <row r="75" ht="12.75" customHeight="1">
      <c r="C75" s="85"/>
      <c r="L75" s="85"/>
      <c r="O75" s="11"/>
    </row>
    <row r="76" ht="12.75" customHeight="1">
      <c r="C76" s="85"/>
      <c r="L76" s="85"/>
      <c r="O76" s="11"/>
    </row>
    <row r="77" ht="12.75" customHeight="1">
      <c r="C77" s="85"/>
      <c r="L77" s="85"/>
      <c r="O77" s="11"/>
    </row>
    <row r="78" ht="12.75" customHeight="1">
      <c r="C78" s="85"/>
      <c r="L78" s="85"/>
      <c r="O78" s="11"/>
    </row>
    <row r="79" ht="12.75" customHeight="1">
      <c r="C79" s="85"/>
      <c r="L79" s="85"/>
      <c r="O79" s="11"/>
    </row>
    <row r="80" ht="12.75" customHeight="1">
      <c r="C80" s="85"/>
      <c r="L80" s="85"/>
      <c r="O80" s="11"/>
    </row>
    <row r="81" ht="12.75" customHeight="1">
      <c r="C81" s="85"/>
      <c r="L81" s="85"/>
      <c r="O81" s="11"/>
    </row>
    <row r="82" ht="12.75" customHeight="1">
      <c r="C82" s="85"/>
      <c r="L82" s="85"/>
      <c r="O82" s="11"/>
    </row>
    <row r="83" ht="12.75" customHeight="1">
      <c r="C83" s="85"/>
      <c r="L83" s="85"/>
      <c r="O83" s="11"/>
    </row>
    <row r="84" ht="12.75" customHeight="1">
      <c r="C84" s="85"/>
      <c r="L84" s="85"/>
      <c r="O84" s="11"/>
    </row>
    <row r="85" ht="12.75" customHeight="1">
      <c r="C85" s="85"/>
      <c r="L85" s="85"/>
      <c r="O85" s="11"/>
    </row>
    <row r="86" ht="12.75" customHeight="1">
      <c r="C86" s="85"/>
      <c r="L86" s="85"/>
      <c r="O86" s="11"/>
    </row>
    <row r="87" ht="12.75" customHeight="1">
      <c r="C87" s="85"/>
      <c r="L87" s="85"/>
      <c r="O87" s="11"/>
    </row>
    <row r="88" ht="12.75" customHeight="1">
      <c r="C88" s="85"/>
      <c r="L88" s="85"/>
      <c r="O88" s="11"/>
    </row>
    <row r="89" ht="12.75" customHeight="1">
      <c r="C89" s="85"/>
      <c r="L89" s="85"/>
      <c r="O89" s="11"/>
    </row>
    <row r="90" ht="12.75" customHeight="1">
      <c r="C90" s="85"/>
      <c r="L90" s="85"/>
      <c r="O90" s="11"/>
    </row>
    <row r="91" ht="12.75" customHeight="1">
      <c r="C91" s="85"/>
      <c r="L91" s="85"/>
      <c r="O91" s="11"/>
    </row>
    <row r="92" ht="12.75" customHeight="1">
      <c r="C92" s="85"/>
      <c r="L92" s="85"/>
      <c r="O92" s="11"/>
    </row>
    <row r="93" ht="12.75" customHeight="1">
      <c r="C93" s="85"/>
      <c r="L93" s="85"/>
      <c r="O93" s="11"/>
    </row>
    <row r="94" ht="12.75" customHeight="1">
      <c r="C94" s="85"/>
      <c r="L94" s="85"/>
      <c r="O94" s="11"/>
    </row>
    <row r="95" ht="12.75" customHeight="1">
      <c r="C95" s="85"/>
      <c r="L95" s="85"/>
      <c r="O95" s="11"/>
    </row>
    <row r="96" ht="12.75" customHeight="1">
      <c r="C96" s="85"/>
      <c r="L96" s="85"/>
      <c r="O96" s="11"/>
    </row>
    <row r="97" ht="12.75" customHeight="1">
      <c r="C97" s="85"/>
      <c r="L97" s="85"/>
      <c r="O97" s="11"/>
    </row>
    <row r="98" ht="12.75" customHeight="1">
      <c r="C98" s="85"/>
      <c r="L98" s="85"/>
      <c r="O98" s="11"/>
    </row>
    <row r="99" ht="12.75" customHeight="1">
      <c r="C99" s="85"/>
      <c r="L99" s="85"/>
      <c r="O99" s="11"/>
    </row>
    <row r="100" ht="12.75" customHeight="1">
      <c r="C100" s="85"/>
      <c r="L100" s="85"/>
      <c r="O100" s="11"/>
    </row>
    <row r="101" ht="12.75" customHeight="1">
      <c r="C101" s="85"/>
      <c r="L101" s="85"/>
      <c r="O101" s="11"/>
    </row>
    <row r="102" ht="12.75" customHeight="1">
      <c r="C102" s="85"/>
      <c r="L102" s="85"/>
      <c r="O102" s="11"/>
    </row>
    <row r="103" ht="12.75" customHeight="1">
      <c r="C103" s="85"/>
      <c r="L103" s="85"/>
      <c r="O103" s="11"/>
    </row>
    <row r="104" ht="12.75" customHeight="1">
      <c r="C104" s="85"/>
      <c r="L104" s="85"/>
      <c r="O104" s="11"/>
    </row>
    <row r="105" ht="12.75" customHeight="1">
      <c r="C105" s="85"/>
      <c r="L105" s="85"/>
      <c r="O105" s="11"/>
    </row>
    <row r="106" ht="12.75" customHeight="1">
      <c r="C106" s="85"/>
      <c r="L106" s="85"/>
      <c r="O106" s="11"/>
    </row>
    <row r="107" ht="12.75" customHeight="1">
      <c r="C107" s="85"/>
      <c r="L107" s="85"/>
      <c r="O107" s="11"/>
    </row>
    <row r="108" ht="12.75" customHeight="1">
      <c r="C108" s="85"/>
      <c r="L108" s="85"/>
      <c r="O108" s="11"/>
    </row>
    <row r="109" ht="12.75" customHeight="1">
      <c r="C109" s="85"/>
      <c r="L109" s="85"/>
      <c r="O109" s="11"/>
    </row>
    <row r="110" ht="12.75" customHeight="1">
      <c r="C110" s="85"/>
      <c r="L110" s="85"/>
      <c r="O110" s="11"/>
    </row>
    <row r="111" ht="12.75" customHeight="1">
      <c r="C111" s="85"/>
      <c r="L111" s="85"/>
      <c r="O111" s="11"/>
    </row>
    <row r="112" ht="12.75" customHeight="1">
      <c r="C112" s="85"/>
      <c r="L112" s="85"/>
      <c r="O112" s="11"/>
    </row>
    <row r="113" ht="12.75" customHeight="1">
      <c r="C113" s="85"/>
      <c r="L113" s="85"/>
      <c r="O113" s="11"/>
    </row>
    <row r="114" ht="12.75" customHeight="1">
      <c r="C114" s="85"/>
      <c r="L114" s="85"/>
      <c r="O114" s="11"/>
    </row>
    <row r="115" ht="12.75" customHeight="1">
      <c r="C115" s="85"/>
      <c r="L115" s="85"/>
      <c r="O115" s="11"/>
    </row>
    <row r="116" ht="12.75" customHeight="1">
      <c r="C116" s="85"/>
      <c r="L116" s="85"/>
      <c r="O116" s="11"/>
    </row>
    <row r="117" ht="12.75" customHeight="1">
      <c r="C117" s="85"/>
      <c r="L117" s="85"/>
      <c r="O117" s="11"/>
    </row>
    <row r="118" ht="12.75" customHeight="1">
      <c r="C118" s="85"/>
      <c r="L118" s="85"/>
      <c r="O118" s="11"/>
    </row>
    <row r="119" ht="12.75" customHeight="1">
      <c r="C119" s="85"/>
      <c r="L119" s="85"/>
      <c r="O119" s="11"/>
    </row>
    <row r="120" ht="12.75" customHeight="1">
      <c r="C120" s="85"/>
      <c r="L120" s="85"/>
      <c r="O120" s="11"/>
    </row>
    <row r="121" ht="12.75" customHeight="1">
      <c r="C121" s="85"/>
      <c r="L121" s="85"/>
      <c r="O121" s="11"/>
    </row>
    <row r="122" ht="12.75" customHeight="1">
      <c r="C122" s="85"/>
      <c r="L122" s="85"/>
      <c r="O122" s="11"/>
    </row>
    <row r="123" ht="12.75" customHeight="1">
      <c r="C123" s="85"/>
      <c r="L123" s="85"/>
      <c r="O123" s="11"/>
    </row>
    <row r="124" ht="12.75" customHeight="1">
      <c r="C124" s="85"/>
      <c r="L124" s="85"/>
      <c r="O124" s="11"/>
    </row>
    <row r="125" ht="12.75" customHeight="1">
      <c r="C125" s="85"/>
      <c r="L125" s="85"/>
      <c r="O125" s="11"/>
    </row>
    <row r="126" ht="12.75" customHeight="1">
      <c r="C126" s="85"/>
      <c r="L126" s="85"/>
      <c r="O126" s="11"/>
    </row>
    <row r="127" ht="12.75" customHeight="1">
      <c r="C127" s="85"/>
      <c r="L127" s="85"/>
      <c r="O127" s="11"/>
    </row>
    <row r="128" ht="12.75" customHeight="1">
      <c r="C128" s="85"/>
      <c r="L128" s="85"/>
      <c r="O128" s="11"/>
    </row>
    <row r="129" ht="12.75" customHeight="1">
      <c r="C129" s="85"/>
      <c r="L129" s="85"/>
      <c r="O129" s="11"/>
    </row>
    <row r="130" ht="12.75" customHeight="1">
      <c r="C130" s="85"/>
      <c r="L130" s="85"/>
      <c r="O130" s="11"/>
    </row>
    <row r="131" ht="12.75" customHeight="1">
      <c r="C131" s="85"/>
      <c r="L131" s="85"/>
      <c r="O131" s="11"/>
    </row>
    <row r="132" ht="12.75" customHeight="1">
      <c r="C132" s="85"/>
      <c r="L132" s="85"/>
      <c r="O132" s="11"/>
    </row>
    <row r="133" ht="12.75" customHeight="1">
      <c r="C133" s="85"/>
      <c r="L133" s="85"/>
      <c r="O133" s="11"/>
    </row>
    <row r="134" ht="12.75" customHeight="1">
      <c r="C134" s="85"/>
      <c r="L134" s="85"/>
      <c r="O134" s="11"/>
    </row>
    <row r="135" ht="12.75" customHeight="1">
      <c r="C135" s="85"/>
      <c r="L135" s="85"/>
      <c r="O135" s="11"/>
    </row>
    <row r="136" ht="12.75" customHeight="1">
      <c r="C136" s="85"/>
      <c r="L136" s="85"/>
      <c r="O136" s="11"/>
    </row>
    <row r="137" ht="12.75" customHeight="1">
      <c r="C137" s="85"/>
      <c r="L137" s="85"/>
      <c r="O137" s="11"/>
    </row>
    <row r="138" ht="12.75" customHeight="1">
      <c r="C138" s="85"/>
      <c r="L138" s="85"/>
      <c r="O138" s="11"/>
    </row>
    <row r="139" ht="12.75" customHeight="1">
      <c r="C139" s="85"/>
      <c r="L139" s="85"/>
      <c r="O139" s="11"/>
    </row>
    <row r="140" ht="12.75" customHeight="1">
      <c r="C140" s="85"/>
      <c r="L140" s="85"/>
      <c r="O140" s="11"/>
    </row>
    <row r="141" ht="12.75" customHeight="1">
      <c r="C141" s="85"/>
      <c r="L141" s="85"/>
      <c r="O141" s="11"/>
    </row>
    <row r="142" ht="12.75" customHeight="1">
      <c r="C142" s="85"/>
      <c r="L142" s="85"/>
      <c r="O142" s="11"/>
    </row>
    <row r="143" ht="12.75" customHeight="1">
      <c r="C143" s="85"/>
      <c r="L143" s="85"/>
      <c r="O143" s="11"/>
    </row>
    <row r="144" ht="12.75" customHeight="1">
      <c r="C144" s="85"/>
      <c r="L144" s="85"/>
      <c r="O144" s="11"/>
    </row>
    <row r="145" ht="12.75" customHeight="1">
      <c r="C145" s="85"/>
      <c r="L145" s="85"/>
      <c r="O145" s="11"/>
    </row>
    <row r="146" ht="12.75" customHeight="1">
      <c r="C146" s="85"/>
      <c r="L146" s="85"/>
      <c r="O146" s="11"/>
    </row>
    <row r="147" ht="12.75" customHeight="1">
      <c r="C147" s="85"/>
      <c r="L147" s="85"/>
      <c r="O147" s="11"/>
    </row>
    <row r="148" ht="12.75" customHeight="1">
      <c r="C148" s="85"/>
      <c r="L148" s="85"/>
      <c r="O148" s="11"/>
    </row>
    <row r="149" ht="12.75" customHeight="1">
      <c r="C149" s="85"/>
      <c r="L149" s="85"/>
      <c r="O149" s="11"/>
    </row>
    <row r="150" ht="12.75" customHeight="1">
      <c r="C150" s="85"/>
      <c r="L150" s="85"/>
      <c r="O150" s="11"/>
    </row>
    <row r="151" ht="12.75" customHeight="1">
      <c r="C151" s="85"/>
      <c r="L151" s="85"/>
      <c r="O151" s="11"/>
    </row>
    <row r="152" ht="12.75" customHeight="1">
      <c r="C152" s="85"/>
      <c r="L152" s="85"/>
      <c r="O152" s="11"/>
    </row>
    <row r="153" ht="12.75" customHeight="1">
      <c r="C153" s="85"/>
      <c r="L153" s="85"/>
      <c r="O153" s="11"/>
    </row>
    <row r="154" ht="12.75" customHeight="1">
      <c r="C154" s="85"/>
      <c r="L154" s="85"/>
      <c r="O154" s="11"/>
    </row>
    <row r="155" ht="12.75" customHeight="1">
      <c r="C155" s="85"/>
      <c r="L155" s="85"/>
      <c r="O155" s="11"/>
    </row>
    <row r="156" ht="12.75" customHeight="1">
      <c r="C156" s="85"/>
      <c r="L156" s="85"/>
      <c r="O156" s="11"/>
    </row>
    <row r="157" ht="12.75" customHeight="1">
      <c r="C157" s="85"/>
      <c r="L157" s="85"/>
      <c r="O157" s="11"/>
    </row>
    <row r="158" ht="12.75" customHeight="1">
      <c r="C158" s="85"/>
      <c r="L158" s="85"/>
      <c r="O158" s="11"/>
    </row>
    <row r="159" ht="12.75" customHeight="1">
      <c r="C159" s="85"/>
      <c r="L159" s="85"/>
      <c r="O159" s="11"/>
    </row>
    <row r="160" ht="12.75" customHeight="1">
      <c r="C160" s="85"/>
      <c r="L160" s="85"/>
      <c r="O160" s="11"/>
    </row>
    <row r="161" ht="12.75" customHeight="1">
      <c r="C161" s="85"/>
      <c r="L161" s="85"/>
      <c r="O161" s="11"/>
    </row>
    <row r="162" ht="12.75" customHeight="1">
      <c r="C162" s="85"/>
      <c r="L162" s="85"/>
      <c r="O162" s="11"/>
    </row>
    <row r="163" ht="12.75" customHeight="1">
      <c r="C163" s="85"/>
      <c r="L163" s="85"/>
      <c r="O163" s="11"/>
    </row>
    <row r="164" ht="12.75" customHeight="1">
      <c r="C164" s="85"/>
      <c r="L164" s="85"/>
      <c r="O164" s="11"/>
    </row>
    <row r="165" ht="12.75" customHeight="1">
      <c r="C165" s="85"/>
      <c r="L165" s="85"/>
      <c r="O165" s="11"/>
    </row>
    <row r="166" ht="12.75" customHeight="1">
      <c r="C166" s="85"/>
      <c r="L166" s="85"/>
      <c r="O166" s="11"/>
    </row>
    <row r="167" ht="12.75" customHeight="1">
      <c r="C167" s="85"/>
      <c r="L167" s="85"/>
      <c r="O167" s="11"/>
    </row>
    <row r="168" ht="12.75" customHeight="1">
      <c r="C168" s="85"/>
      <c r="L168" s="85"/>
      <c r="O168" s="11"/>
    </row>
    <row r="169" ht="12.75" customHeight="1">
      <c r="C169" s="85"/>
      <c r="L169" s="85"/>
      <c r="O169" s="11"/>
    </row>
    <row r="170" ht="12.75" customHeight="1">
      <c r="C170" s="85"/>
      <c r="L170" s="85"/>
      <c r="O170" s="11"/>
    </row>
    <row r="171" ht="12.75" customHeight="1">
      <c r="C171" s="85"/>
      <c r="L171" s="85"/>
      <c r="O171" s="11"/>
    </row>
    <row r="172" ht="12.75" customHeight="1">
      <c r="C172" s="85"/>
      <c r="L172" s="85"/>
      <c r="O172" s="11"/>
    </row>
    <row r="173" ht="12.75" customHeight="1">
      <c r="C173" s="85"/>
      <c r="L173" s="85"/>
      <c r="O173" s="11"/>
    </row>
    <row r="174" ht="12.75" customHeight="1">
      <c r="C174" s="85"/>
      <c r="L174" s="85"/>
      <c r="O174" s="11"/>
    </row>
    <row r="175" ht="12.75" customHeight="1">
      <c r="C175" s="85"/>
      <c r="L175" s="85"/>
      <c r="O175" s="11"/>
    </row>
    <row r="176" ht="12.75" customHeight="1">
      <c r="C176" s="85"/>
      <c r="L176" s="85"/>
      <c r="O176" s="11"/>
    </row>
    <row r="177" ht="12.75" customHeight="1">
      <c r="C177" s="85"/>
      <c r="L177" s="85"/>
      <c r="O177" s="11"/>
    </row>
    <row r="178" ht="12.75" customHeight="1">
      <c r="C178" s="85"/>
      <c r="L178" s="85"/>
      <c r="O178" s="11"/>
    </row>
    <row r="179" ht="12.75" customHeight="1">
      <c r="C179" s="85"/>
      <c r="L179" s="85"/>
      <c r="O179" s="11"/>
    </row>
    <row r="180" ht="12.75" customHeight="1">
      <c r="C180" s="85"/>
      <c r="L180" s="85"/>
      <c r="O180" s="11"/>
    </row>
    <row r="181" ht="12.75" customHeight="1">
      <c r="C181" s="85"/>
      <c r="L181" s="85"/>
      <c r="O181" s="11"/>
    </row>
    <row r="182" ht="12.75" customHeight="1">
      <c r="C182" s="85"/>
      <c r="L182" s="85"/>
      <c r="O182" s="11"/>
    </row>
    <row r="183" ht="12.75" customHeight="1">
      <c r="C183" s="85"/>
      <c r="L183" s="85"/>
      <c r="O183" s="11"/>
    </row>
    <row r="184" ht="12.75" customHeight="1">
      <c r="C184" s="85"/>
      <c r="L184" s="85"/>
      <c r="O184" s="11"/>
    </row>
    <row r="185" ht="12.75" customHeight="1">
      <c r="C185" s="85"/>
      <c r="L185" s="85"/>
      <c r="O185" s="11"/>
    </row>
    <row r="186" ht="12.75" customHeight="1">
      <c r="C186" s="85"/>
      <c r="L186" s="85"/>
      <c r="O186" s="11"/>
    </row>
    <row r="187" ht="12.75" customHeight="1">
      <c r="C187" s="85"/>
      <c r="L187" s="85"/>
      <c r="O187" s="11"/>
    </row>
    <row r="188" ht="12.75" customHeight="1">
      <c r="C188" s="85"/>
      <c r="L188" s="85"/>
      <c r="O188" s="11"/>
    </row>
    <row r="189" ht="12.75" customHeight="1">
      <c r="C189" s="85"/>
      <c r="L189" s="85"/>
      <c r="O189" s="11"/>
    </row>
    <row r="190" ht="12.75" customHeight="1">
      <c r="C190" s="85"/>
      <c r="L190" s="85"/>
      <c r="O190" s="11"/>
    </row>
    <row r="191" ht="12.75" customHeight="1">
      <c r="C191" s="85"/>
      <c r="L191" s="85"/>
      <c r="O191" s="11"/>
    </row>
    <row r="192" ht="12.75" customHeight="1">
      <c r="C192" s="85"/>
      <c r="L192" s="85"/>
      <c r="O192" s="11"/>
    </row>
    <row r="193" ht="12.75" customHeight="1">
      <c r="C193" s="85"/>
      <c r="L193" s="85"/>
      <c r="O193" s="11"/>
    </row>
    <row r="194" ht="12.75" customHeight="1">
      <c r="C194" s="85"/>
      <c r="L194" s="85"/>
      <c r="O194" s="11"/>
    </row>
    <row r="195" ht="12.75" customHeight="1">
      <c r="C195" s="85"/>
      <c r="L195" s="85"/>
      <c r="O195" s="11"/>
    </row>
    <row r="196" ht="12.75" customHeight="1">
      <c r="C196" s="85"/>
      <c r="L196" s="85"/>
      <c r="O196" s="11"/>
    </row>
    <row r="197" ht="12.75" customHeight="1">
      <c r="C197" s="85"/>
      <c r="L197" s="85"/>
      <c r="O197" s="11"/>
    </row>
    <row r="198" ht="12.75" customHeight="1">
      <c r="C198" s="85"/>
      <c r="L198" s="85"/>
      <c r="O198" s="11"/>
    </row>
    <row r="199" ht="12.75" customHeight="1">
      <c r="C199" s="85"/>
      <c r="L199" s="85"/>
      <c r="O199" s="11"/>
    </row>
    <row r="200" ht="12.75" customHeight="1">
      <c r="C200" s="85"/>
      <c r="L200" s="85"/>
      <c r="O200" s="11"/>
    </row>
    <row r="201" ht="12.75" customHeight="1">
      <c r="C201" s="85"/>
      <c r="L201" s="85"/>
      <c r="O201" s="11"/>
    </row>
    <row r="202" ht="12.75" customHeight="1">
      <c r="C202" s="85"/>
      <c r="L202" s="85"/>
      <c r="O202" s="11"/>
    </row>
    <row r="203" ht="12.75" customHeight="1">
      <c r="C203" s="85"/>
      <c r="L203" s="85"/>
      <c r="O203" s="11"/>
    </row>
    <row r="204" ht="12.75" customHeight="1">
      <c r="C204" s="85"/>
      <c r="L204" s="85"/>
      <c r="O204" s="11"/>
    </row>
    <row r="205" ht="12.75" customHeight="1">
      <c r="C205" s="85"/>
      <c r="L205" s="85"/>
      <c r="O205" s="11"/>
    </row>
    <row r="206" ht="12.75" customHeight="1">
      <c r="C206" s="85"/>
      <c r="L206" s="85"/>
      <c r="O206" s="11"/>
    </row>
    <row r="207" ht="12.75" customHeight="1">
      <c r="C207" s="85"/>
      <c r="L207" s="85"/>
      <c r="O207" s="11"/>
    </row>
    <row r="208" ht="12.75" customHeight="1">
      <c r="C208" s="85"/>
      <c r="L208" s="85"/>
      <c r="O208" s="11"/>
    </row>
    <row r="209" ht="12.75" customHeight="1">
      <c r="C209" s="85"/>
      <c r="L209" s="85"/>
      <c r="O209" s="11"/>
    </row>
    <row r="210" ht="12.75" customHeight="1">
      <c r="C210" s="85"/>
      <c r="L210" s="85"/>
      <c r="O210" s="11"/>
    </row>
    <row r="211" ht="12.75" customHeight="1">
      <c r="C211" s="85"/>
      <c r="L211" s="85"/>
      <c r="O211" s="11"/>
    </row>
    <row r="212" ht="12.75" customHeight="1">
      <c r="C212" s="85"/>
      <c r="L212" s="85"/>
      <c r="O212" s="11"/>
    </row>
    <row r="213" ht="12.75" customHeight="1">
      <c r="C213" s="85"/>
      <c r="L213" s="85"/>
      <c r="O213" s="11"/>
    </row>
    <row r="214" ht="12.75" customHeight="1">
      <c r="C214" s="85"/>
      <c r="L214" s="85"/>
      <c r="O214" s="11"/>
    </row>
    <row r="215" ht="12.75" customHeight="1">
      <c r="C215" s="85"/>
      <c r="L215" s="85"/>
      <c r="O215" s="11"/>
    </row>
    <row r="216" ht="12.75" customHeight="1">
      <c r="C216" s="85"/>
      <c r="L216" s="85"/>
      <c r="O216" s="11"/>
    </row>
    <row r="217" ht="12.75" customHeight="1">
      <c r="C217" s="85"/>
      <c r="L217" s="85"/>
      <c r="O217" s="11"/>
    </row>
    <row r="218" ht="12.75" customHeight="1">
      <c r="C218" s="85"/>
      <c r="L218" s="85"/>
      <c r="O218" s="11"/>
    </row>
    <row r="219" ht="12.75" customHeight="1">
      <c r="C219" s="85"/>
      <c r="L219" s="85"/>
      <c r="O219" s="11"/>
    </row>
    <row r="220" ht="12.75" customHeight="1">
      <c r="C220" s="85"/>
      <c r="L220" s="85"/>
      <c r="O220" s="11"/>
    </row>
    <row r="221" ht="12.75" customHeight="1">
      <c r="C221" s="85"/>
      <c r="L221" s="85"/>
      <c r="O221" s="11"/>
    </row>
    <row r="222" ht="12.75" customHeight="1">
      <c r="C222" s="85"/>
      <c r="L222" s="85"/>
      <c r="O222" s="11"/>
    </row>
    <row r="223" ht="12.75" customHeight="1">
      <c r="C223" s="85"/>
      <c r="L223" s="85"/>
      <c r="O223" s="11"/>
    </row>
    <row r="224" ht="12.75" customHeight="1">
      <c r="C224" s="85"/>
      <c r="L224" s="85"/>
      <c r="O224" s="11"/>
    </row>
    <row r="225" ht="12.75" customHeight="1">
      <c r="C225" s="85"/>
      <c r="L225" s="85"/>
      <c r="O225" s="11"/>
    </row>
    <row r="226" ht="12.75" customHeight="1">
      <c r="C226" s="85"/>
      <c r="L226" s="85"/>
      <c r="O226" s="11"/>
    </row>
    <row r="227" ht="12.75" customHeight="1">
      <c r="C227" s="85"/>
      <c r="L227" s="85"/>
      <c r="O227" s="11"/>
    </row>
    <row r="228" ht="12.75" customHeight="1">
      <c r="C228" s="85"/>
      <c r="L228" s="85"/>
      <c r="O228" s="11"/>
    </row>
    <row r="229" ht="12.75" customHeight="1">
      <c r="C229" s="85"/>
      <c r="L229" s="85"/>
      <c r="O229" s="11"/>
    </row>
    <row r="230" ht="12.75" customHeight="1">
      <c r="C230" s="85"/>
      <c r="L230" s="85"/>
      <c r="O230" s="11"/>
    </row>
    <row r="231" ht="12.75" customHeight="1">
      <c r="C231" s="85"/>
      <c r="L231" s="85"/>
      <c r="O231" s="11"/>
    </row>
    <row r="232" ht="12.75" customHeight="1">
      <c r="C232" s="85"/>
      <c r="L232" s="85"/>
      <c r="O232" s="11"/>
    </row>
    <row r="233" ht="12.75" customHeight="1">
      <c r="C233" s="85"/>
      <c r="L233" s="85"/>
      <c r="O233" s="11"/>
    </row>
    <row r="234" ht="12.75" customHeight="1">
      <c r="C234" s="85"/>
      <c r="L234" s="85"/>
      <c r="O234" s="11"/>
    </row>
    <row r="235" ht="12.75" customHeight="1">
      <c r="C235" s="85"/>
      <c r="L235" s="85"/>
      <c r="O235" s="11"/>
    </row>
    <row r="236" ht="12.75" customHeight="1">
      <c r="C236" s="85"/>
      <c r="L236" s="85"/>
      <c r="O236" s="11"/>
    </row>
    <row r="237" ht="12.75" customHeight="1">
      <c r="C237" s="85"/>
      <c r="L237" s="85"/>
      <c r="O237" s="11"/>
    </row>
    <row r="238" ht="12.75" customHeight="1">
      <c r="C238" s="85"/>
      <c r="L238" s="85"/>
      <c r="O238" s="11"/>
    </row>
    <row r="239" ht="12.75" customHeight="1">
      <c r="C239" s="85"/>
      <c r="L239" s="85"/>
      <c r="O239" s="11"/>
    </row>
    <row r="240" ht="12.75" customHeight="1">
      <c r="C240" s="85"/>
      <c r="L240" s="85"/>
      <c r="O240" s="11"/>
    </row>
    <row r="241" ht="12.75" customHeight="1">
      <c r="C241" s="85"/>
      <c r="L241" s="85"/>
      <c r="O241" s="11"/>
    </row>
    <row r="242" ht="12.75" customHeight="1">
      <c r="C242" s="85"/>
      <c r="L242" s="85"/>
      <c r="O242" s="11"/>
    </row>
    <row r="243" ht="12.75" customHeight="1">
      <c r="C243" s="85"/>
      <c r="L243" s="85"/>
      <c r="O243" s="11"/>
    </row>
    <row r="244" ht="12.75" customHeight="1">
      <c r="C244" s="85"/>
      <c r="L244" s="85"/>
      <c r="O244" s="11"/>
    </row>
    <row r="245" ht="12.75" customHeight="1">
      <c r="C245" s="85"/>
      <c r="L245" s="85"/>
      <c r="O245" s="11"/>
    </row>
    <row r="246" ht="12.75" customHeight="1">
      <c r="C246" s="85"/>
      <c r="L246" s="85"/>
      <c r="O246" s="11"/>
    </row>
    <row r="247" ht="12.75" customHeight="1">
      <c r="C247" s="85"/>
      <c r="L247" s="85"/>
      <c r="O247" s="11"/>
    </row>
    <row r="248" ht="12.75" customHeight="1">
      <c r="C248" s="85"/>
      <c r="L248" s="85"/>
      <c r="O248" s="11"/>
    </row>
    <row r="249" ht="12.75" customHeight="1">
      <c r="C249" s="85"/>
      <c r="L249" s="85"/>
      <c r="O249" s="11"/>
    </row>
    <row r="250" ht="12.75" customHeight="1">
      <c r="C250" s="85"/>
      <c r="L250" s="85"/>
      <c r="O250" s="11"/>
    </row>
    <row r="251" ht="12.75" customHeight="1">
      <c r="C251" s="85"/>
      <c r="L251" s="85"/>
      <c r="O251" s="11"/>
    </row>
    <row r="252" ht="12.75" customHeight="1">
      <c r="C252" s="85"/>
      <c r="L252" s="85"/>
      <c r="O252" s="11"/>
    </row>
    <row r="253" ht="12.75" customHeight="1">
      <c r="C253" s="85"/>
      <c r="L253" s="85"/>
      <c r="O253" s="11"/>
    </row>
    <row r="254" ht="12.75" customHeight="1">
      <c r="C254" s="85"/>
      <c r="L254" s="85"/>
      <c r="O254" s="11"/>
    </row>
    <row r="255" ht="12.75" customHeight="1">
      <c r="C255" s="85"/>
      <c r="L255" s="85"/>
      <c r="O255" s="11"/>
    </row>
    <row r="256" ht="12.75" customHeight="1">
      <c r="C256" s="85"/>
      <c r="L256" s="85"/>
      <c r="O256" s="11"/>
    </row>
    <row r="257" ht="12.75" customHeight="1">
      <c r="C257" s="85"/>
      <c r="L257" s="85"/>
      <c r="O257" s="11"/>
    </row>
    <row r="258" ht="12.75" customHeight="1">
      <c r="C258" s="85"/>
      <c r="L258" s="85"/>
      <c r="O258" s="11"/>
    </row>
    <row r="259" ht="12.75" customHeight="1">
      <c r="C259" s="85"/>
      <c r="L259" s="85"/>
      <c r="O259" s="11"/>
    </row>
    <row r="260" ht="12.75" customHeight="1">
      <c r="C260" s="85"/>
      <c r="L260" s="85"/>
      <c r="O260" s="11"/>
    </row>
    <row r="261" ht="12.75" customHeight="1">
      <c r="C261" s="85"/>
      <c r="L261" s="85"/>
      <c r="O261" s="11"/>
    </row>
    <row r="262" ht="12.75" customHeight="1">
      <c r="C262" s="85"/>
      <c r="L262" s="85"/>
      <c r="O262" s="11"/>
    </row>
    <row r="263" ht="12.75" customHeight="1">
      <c r="C263" s="85"/>
      <c r="L263" s="85"/>
      <c r="O263" s="11"/>
    </row>
    <row r="264" ht="12.75" customHeight="1">
      <c r="C264" s="85"/>
      <c r="L264" s="85"/>
      <c r="O264" s="11"/>
    </row>
    <row r="265" ht="12.75" customHeight="1">
      <c r="C265" s="85"/>
      <c r="L265" s="85"/>
      <c r="O265" s="11"/>
    </row>
    <row r="266" ht="12.75" customHeight="1">
      <c r="C266" s="85"/>
      <c r="L266" s="85"/>
      <c r="O266" s="11"/>
    </row>
    <row r="267" ht="12.75" customHeight="1">
      <c r="C267" s="85"/>
      <c r="L267" s="85"/>
      <c r="O267" s="11"/>
    </row>
    <row r="268" ht="12.75" customHeight="1">
      <c r="C268" s="85"/>
      <c r="L268" s="85"/>
      <c r="O268" s="11"/>
    </row>
    <row r="269" ht="12.75" customHeight="1">
      <c r="C269" s="85"/>
      <c r="L269" s="85"/>
      <c r="O269" s="11"/>
    </row>
    <row r="270" ht="12.75" customHeight="1">
      <c r="C270" s="85"/>
      <c r="L270" s="85"/>
      <c r="O270" s="11"/>
    </row>
    <row r="271" ht="12.75" customHeight="1">
      <c r="C271" s="85"/>
      <c r="L271" s="85"/>
      <c r="O271" s="11"/>
    </row>
    <row r="272" ht="12.75" customHeight="1">
      <c r="C272" s="85"/>
      <c r="L272" s="85"/>
      <c r="O272" s="11"/>
    </row>
    <row r="273" ht="12.75" customHeight="1">
      <c r="C273" s="85"/>
      <c r="L273" s="85"/>
      <c r="O273" s="11"/>
    </row>
    <row r="274" ht="12.75" customHeight="1">
      <c r="C274" s="85"/>
      <c r="L274" s="85"/>
      <c r="O274" s="11"/>
    </row>
    <row r="275" ht="12.75" customHeight="1">
      <c r="C275" s="85"/>
      <c r="L275" s="85"/>
      <c r="O275" s="11"/>
    </row>
    <row r="276" ht="12.75" customHeight="1">
      <c r="C276" s="85"/>
      <c r="L276" s="85"/>
      <c r="O276" s="11"/>
    </row>
    <row r="277" ht="12.75" customHeight="1">
      <c r="C277" s="85"/>
      <c r="L277" s="85"/>
      <c r="O277" s="11"/>
    </row>
    <row r="278" ht="12.75" customHeight="1">
      <c r="C278" s="85"/>
      <c r="L278" s="85"/>
      <c r="O278" s="11"/>
    </row>
    <row r="279" ht="12.75" customHeight="1">
      <c r="C279" s="85"/>
      <c r="L279" s="85"/>
      <c r="O279" s="11"/>
    </row>
    <row r="280" ht="12.75" customHeight="1">
      <c r="C280" s="85"/>
      <c r="L280" s="85"/>
      <c r="O280" s="11"/>
    </row>
    <row r="281" ht="12.75" customHeight="1">
      <c r="C281" s="85"/>
      <c r="L281" s="85"/>
      <c r="O281" s="11"/>
    </row>
    <row r="282" ht="12.75" customHeight="1">
      <c r="C282" s="85"/>
      <c r="L282" s="85"/>
      <c r="O282" s="11"/>
    </row>
    <row r="283" ht="12.75" customHeight="1">
      <c r="C283" s="85"/>
      <c r="L283" s="85"/>
      <c r="O283" s="11"/>
    </row>
    <row r="284" ht="12.75" customHeight="1">
      <c r="C284" s="85"/>
      <c r="L284" s="85"/>
      <c r="O284" s="11"/>
    </row>
    <row r="285" ht="12.75" customHeight="1">
      <c r="C285" s="85"/>
      <c r="L285" s="85"/>
      <c r="O285" s="11"/>
    </row>
    <row r="286" ht="12.75" customHeight="1">
      <c r="C286" s="85"/>
      <c r="L286" s="85"/>
      <c r="O286" s="11"/>
    </row>
    <row r="287" ht="12.75" customHeight="1">
      <c r="C287" s="85"/>
      <c r="L287" s="85"/>
      <c r="O287" s="11"/>
    </row>
    <row r="288" ht="12.75" customHeight="1">
      <c r="C288" s="85"/>
      <c r="L288" s="85"/>
      <c r="O288" s="11"/>
    </row>
    <row r="289" ht="12.75" customHeight="1">
      <c r="C289" s="85"/>
      <c r="L289" s="85"/>
      <c r="O289" s="11"/>
    </row>
    <row r="290" ht="12.75" customHeight="1">
      <c r="C290" s="85"/>
      <c r="L290" s="85"/>
      <c r="O290" s="11"/>
    </row>
    <row r="291" ht="12.75" customHeight="1">
      <c r="C291" s="85"/>
      <c r="L291" s="85"/>
      <c r="O291" s="11"/>
    </row>
    <row r="292" ht="12.75" customHeight="1">
      <c r="C292" s="85"/>
      <c r="L292" s="85"/>
      <c r="O292" s="11"/>
    </row>
    <row r="293" ht="12.75" customHeight="1">
      <c r="C293" s="85"/>
      <c r="L293" s="85"/>
      <c r="O293" s="11"/>
    </row>
    <row r="294" ht="12.75" customHeight="1">
      <c r="C294" s="85"/>
      <c r="L294" s="85"/>
      <c r="O294" s="11"/>
    </row>
    <row r="295" ht="12.75" customHeight="1">
      <c r="C295" s="85"/>
      <c r="L295" s="85"/>
      <c r="O295" s="11"/>
    </row>
    <row r="296" ht="12.75" customHeight="1">
      <c r="C296" s="85"/>
      <c r="L296" s="85"/>
      <c r="O296" s="11"/>
    </row>
    <row r="297" ht="12.75" customHeight="1">
      <c r="C297" s="85"/>
      <c r="L297" s="85"/>
      <c r="O297" s="11"/>
    </row>
    <row r="298" ht="12.75" customHeight="1">
      <c r="C298" s="85"/>
      <c r="L298" s="85"/>
      <c r="O298" s="11"/>
    </row>
    <row r="299" ht="12.75" customHeight="1">
      <c r="C299" s="85"/>
      <c r="L299" s="85"/>
      <c r="O299" s="11"/>
    </row>
    <row r="300" ht="12.75" customHeight="1">
      <c r="C300" s="85"/>
      <c r="L300" s="85"/>
      <c r="O300" s="11"/>
    </row>
    <row r="301" ht="12.75" customHeight="1">
      <c r="C301" s="85"/>
      <c r="L301" s="85"/>
      <c r="O301" s="11"/>
    </row>
    <row r="302" ht="12.75" customHeight="1">
      <c r="C302" s="85"/>
      <c r="L302" s="85"/>
      <c r="O302" s="11"/>
    </row>
    <row r="303" ht="12.75" customHeight="1">
      <c r="C303" s="85"/>
      <c r="L303" s="85"/>
      <c r="O303" s="11"/>
    </row>
    <row r="304" ht="12.75" customHeight="1">
      <c r="C304" s="85"/>
      <c r="L304" s="85"/>
      <c r="O304" s="11"/>
    </row>
    <row r="305" ht="12.75" customHeight="1">
      <c r="C305" s="85"/>
      <c r="L305" s="85"/>
      <c r="O305" s="11"/>
    </row>
    <row r="306" ht="12.75" customHeight="1">
      <c r="C306" s="85"/>
      <c r="L306" s="85"/>
      <c r="O306" s="11"/>
    </row>
    <row r="307" ht="12.75" customHeight="1">
      <c r="C307" s="85"/>
      <c r="L307" s="85"/>
      <c r="O307" s="11"/>
    </row>
    <row r="308" ht="12.75" customHeight="1">
      <c r="C308" s="85"/>
      <c r="L308" s="85"/>
      <c r="O308" s="11"/>
    </row>
    <row r="309" ht="12.75" customHeight="1">
      <c r="C309" s="85"/>
      <c r="L309" s="85"/>
      <c r="O309" s="11"/>
    </row>
    <row r="310" ht="12.75" customHeight="1">
      <c r="C310" s="85"/>
      <c r="L310" s="85"/>
      <c r="O310" s="11"/>
    </row>
    <row r="311" ht="12.75" customHeight="1">
      <c r="C311" s="85"/>
      <c r="L311" s="85"/>
      <c r="O311" s="11"/>
    </row>
    <row r="312" ht="12.75" customHeight="1">
      <c r="C312" s="85"/>
      <c r="L312" s="85"/>
      <c r="O312" s="11"/>
    </row>
    <row r="313" ht="12.75" customHeight="1">
      <c r="C313" s="85"/>
      <c r="L313" s="85"/>
      <c r="O313" s="11"/>
    </row>
    <row r="314" ht="12.75" customHeight="1">
      <c r="C314" s="85"/>
      <c r="L314" s="85"/>
      <c r="O314" s="11"/>
    </row>
    <row r="315" ht="12.75" customHeight="1">
      <c r="C315" s="85"/>
      <c r="L315" s="85"/>
      <c r="O315" s="11"/>
    </row>
    <row r="316" ht="12.75" customHeight="1">
      <c r="C316" s="85"/>
      <c r="L316" s="85"/>
      <c r="O316" s="11"/>
    </row>
    <row r="317" ht="12.75" customHeight="1">
      <c r="C317" s="85"/>
      <c r="L317" s="85"/>
      <c r="O317" s="11"/>
    </row>
    <row r="318" ht="12.75" customHeight="1">
      <c r="C318" s="85"/>
      <c r="L318" s="85"/>
      <c r="O318" s="11"/>
    </row>
    <row r="319" ht="12.75" customHeight="1">
      <c r="C319" s="85"/>
      <c r="L319" s="85"/>
      <c r="O319" s="11"/>
    </row>
    <row r="320" ht="12.75" customHeight="1">
      <c r="C320" s="85"/>
      <c r="L320" s="85"/>
      <c r="O320" s="11"/>
    </row>
    <row r="321" ht="12.75" customHeight="1">
      <c r="C321" s="85"/>
      <c r="L321" s="85"/>
      <c r="O321" s="11"/>
    </row>
    <row r="322" ht="12.75" customHeight="1">
      <c r="C322" s="85"/>
      <c r="L322" s="85"/>
      <c r="O322" s="11"/>
    </row>
    <row r="323" ht="12.75" customHeight="1">
      <c r="C323" s="85"/>
      <c r="L323" s="85"/>
      <c r="O323" s="11"/>
    </row>
    <row r="324" ht="12.75" customHeight="1">
      <c r="C324" s="85"/>
      <c r="L324" s="85"/>
      <c r="O324" s="11"/>
    </row>
    <row r="325" ht="12.75" customHeight="1">
      <c r="C325" s="85"/>
      <c r="L325" s="85"/>
      <c r="O325" s="11"/>
    </row>
    <row r="326" ht="12.75" customHeight="1">
      <c r="C326" s="85"/>
      <c r="L326" s="85"/>
      <c r="O326" s="11"/>
    </row>
    <row r="327" ht="12.75" customHeight="1">
      <c r="C327" s="85"/>
      <c r="L327" s="85"/>
      <c r="O327" s="11"/>
    </row>
    <row r="328" ht="12.75" customHeight="1">
      <c r="C328" s="85"/>
      <c r="L328" s="85"/>
      <c r="O328" s="11"/>
    </row>
    <row r="329" ht="12.75" customHeight="1">
      <c r="C329" s="85"/>
      <c r="L329" s="85"/>
      <c r="O329" s="11"/>
    </row>
    <row r="330" ht="12.75" customHeight="1">
      <c r="C330" s="85"/>
      <c r="L330" s="85"/>
      <c r="O330" s="11"/>
    </row>
    <row r="331" ht="12.75" customHeight="1">
      <c r="C331" s="85"/>
      <c r="L331" s="85"/>
      <c r="O331" s="11"/>
    </row>
    <row r="332" ht="12.75" customHeight="1">
      <c r="C332" s="85"/>
      <c r="L332" s="85"/>
      <c r="O332" s="11"/>
    </row>
    <row r="333" ht="12.75" customHeight="1">
      <c r="C333" s="85"/>
      <c r="L333" s="85"/>
      <c r="O333" s="11"/>
    </row>
    <row r="334" ht="12.75" customHeight="1">
      <c r="C334" s="85"/>
      <c r="L334" s="85"/>
      <c r="O334" s="11"/>
    </row>
    <row r="335" ht="12.75" customHeight="1">
      <c r="C335" s="85"/>
      <c r="L335" s="85"/>
      <c r="O335" s="11"/>
    </row>
    <row r="336" ht="12.75" customHeight="1">
      <c r="C336" s="85"/>
      <c r="L336" s="85"/>
      <c r="O336" s="11"/>
    </row>
    <row r="337" ht="12.75" customHeight="1">
      <c r="C337" s="85"/>
      <c r="L337" s="85"/>
      <c r="O337" s="11"/>
    </row>
    <row r="338" ht="12.75" customHeight="1">
      <c r="C338" s="85"/>
      <c r="L338" s="85"/>
      <c r="O338" s="11"/>
    </row>
    <row r="339" ht="12.75" customHeight="1">
      <c r="C339" s="85"/>
      <c r="L339" s="85"/>
      <c r="O339" s="11"/>
    </row>
    <row r="340" ht="12.75" customHeight="1">
      <c r="C340" s="85"/>
      <c r="L340" s="85"/>
      <c r="O340" s="11"/>
    </row>
    <row r="341" ht="12.75" customHeight="1">
      <c r="C341" s="85"/>
      <c r="L341" s="85"/>
      <c r="O341" s="11"/>
    </row>
    <row r="342" ht="12.75" customHeight="1">
      <c r="C342" s="85"/>
      <c r="L342" s="85"/>
      <c r="O342" s="11"/>
    </row>
    <row r="343" ht="12.75" customHeight="1">
      <c r="C343" s="85"/>
      <c r="L343" s="85"/>
      <c r="O343" s="11"/>
    </row>
    <row r="344" ht="12.75" customHeight="1">
      <c r="C344" s="85"/>
      <c r="L344" s="85"/>
      <c r="O344" s="11"/>
    </row>
    <row r="345" ht="12.75" customHeight="1">
      <c r="C345" s="85"/>
      <c r="L345" s="85"/>
      <c r="O345" s="11"/>
    </row>
    <row r="346" ht="12.75" customHeight="1">
      <c r="C346" s="85"/>
      <c r="L346" s="85"/>
      <c r="O346" s="11"/>
    </row>
    <row r="347" ht="12.75" customHeight="1">
      <c r="C347" s="85"/>
      <c r="L347" s="85"/>
      <c r="O347" s="11"/>
    </row>
    <row r="348" ht="12.75" customHeight="1">
      <c r="C348" s="85"/>
      <c r="L348" s="85"/>
      <c r="O348" s="11"/>
    </row>
    <row r="349" ht="12.75" customHeight="1">
      <c r="C349" s="85"/>
      <c r="L349" s="85"/>
      <c r="O349" s="11"/>
    </row>
    <row r="350" ht="12.75" customHeight="1">
      <c r="C350" s="85"/>
      <c r="L350" s="85"/>
      <c r="O350" s="11"/>
    </row>
    <row r="351" ht="12.75" customHeight="1">
      <c r="C351" s="85"/>
      <c r="L351" s="85"/>
      <c r="O351" s="11"/>
    </row>
    <row r="352" ht="12.75" customHeight="1">
      <c r="C352" s="85"/>
      <c r="L352" s="85"/>
      <c r="O352" s="11"/>
    </row>
    <row r="353" ht="12.75" customHeight="1">
      <c r="C353" s="85"/>
      <c r="L353" s="85"/>
      <c r="O353" s="11"/>
    </row>
    <row r="354" ht="12.75" customHeight="1">
      <c r="C354" s="85"/>
      <c r="L354" s="85"/>
      <c r="O354" s="11"/>
    </row>
    <row r="355" ht="12.75" customHeight="1">
      <c r="C355" s="85"/>
      <c r="L355" s="85"/>
      <c r="O355" s="11"/>
    </row>
    <row r="356" ht="12.75" customHeight="1">
      <c r="C356" s="85"/>
      <c r="L356" s="85"/>
      <c r="O356" s="11"/>
    </row>
    <row r="357" ht="12.75" customHeight="1">
      <c r="C357" s="85"/>
      <c r="L357" s="85"/>
      <c r="O357" s="11"/>
    </row>
    <row r="358" ht="12.75" customHeight="1">
      <c r="C358" s="85"/>
      <c r="L358" s="85"/>
      <c r="O358" s="11"/>
    </row>
    <row r="359" ht="12.75" customHeight="1">
      <c r="C359" s="85"/>
      <c r="L359" s="85"/>
      <c r="O359" s="11"/>
    </row>
    <row r="360" ht="12.75" customHeight="1">
      <c r="C360" s="85"/>
      <c r="L360" s="85"/>
      <c r="O360" s="11"/>
    </row>
    <row r="361" ht="12.75" customHeight="1">
      <c r="C361" s="85"/>
      <c r="L361" s="85"/>
      <c r="O361" s="11"/>
    </row>
    <row r="362" ht="12.75" customHeight="1">
      <c r="C362" s="85"/>
      <c r="L362" s="85"/>
      <c r="O362" s="11"/>
    </row>
    <row r="363" ht="12.75" customHeight="1">
      <c r="C363" s="85"/>
      <c r="L363" s="85"/>
      <c r="O363" s="11"/>
    </row>
    <row r="364" ht="12.75" customHeight="1">
      <c r="C364" s="85"/>
      <c r="L364" s="85"/>
      <c r="O364" s="11"/>
    </row>
    <row r="365" ht="12.75" customHeight="1">
      <c r="C365" s="85"/>
      <c r="L365" s="85"/>
      <c r="O365" s="11"/>
    </row>
    <row r="366" ht="12.75" customHeight="1">
      <c r="C366" s="85"/>
      <c r="L366" s="85"/>
      <c r="O366" s="11"/>
    </row>
    <row r="367" ht="12.75" customHeight="1">
      <c r="C367" s="85"/>
      <c r="L367" s="85"/>
      <c r="O367" s="11"/>
    </row>
    <row r="368" ht="12.75" customHeight="1">
      <c r="C368" s="85"/>
      <c r="L368" s="85"/>
      <c r="O368" s="11"/>
    </row>
    <row r="369" ht="12.75" customHeight="1">
      <c r="C369" s="85"/>
      <c r="L369" s="85"/>
      <c r="O369" s="11"/>
    </row>
    <row r="370" ht="12.75" customHeight="1">
      <c r="C370" s="85"/>
      <c r="L370" s="85"/>
      <c r="O370" s="11"/>
    </row>
    <row r="371" ht="12.75" customHeight="1">
      <c r="C371" s="85"/>
      <c r="L371" s="85"/>
      <c r="O371" s="11"/>
    </row>
    <row r="372" ht="12.75" customHeight="1">
      <c r="C372" s="85"/>
      <c r="L372" s="85"/>
      <c r="O372" s="11"/>
    </row>
    <row r="373" ht="12.75" customHeight="1">
      <c r="C373" s="85"/>
      <c r="L373" s="85"/>
      <c r="O373" s="11"/>
    </row>
    <row r="374" ht="12.75" customHeight="1">
      <c r="C374" s="85"/>
      <c r="L374" s="85"/>
      <c r="O374" s="11"/>
    </row>
    <row r="375" ht="12.75" customHeight="1">
      <c r="C375" s="85"/>
      <c r="L375" s="85"/>
      <c r="O375" s="11"/>
    </row>
    <row r="376" ht="12.75" customHeight="1">
      <c r="C376" s="85"/>
      <c r="L376" s="85"/>
      <c r="O376" s="11"/>
    </row>
    <row r="377" ht="12.75" customHeight="1">
      <c r="C377" s="85"/>
      <c r="L377" s="85"/>
      <c r="O377" s="11"/>
    </row>
    <row r="378" ht="12.75" customHeight="1">
      <c r="C378" s="85"/>
      <c r="L378" s="85"/>
      <c r="O378" s="11"/>
    </row>
    <row r="379" ht="12.75" customHeight="1">
      <c r="C379" s="85"/>
      <c r="L379" s="85"/>
      <c r="O379" s="11"/>
    </row>
    <row r="380" ht="12.75" customHeight="1">
      <c r="C380" s="85"/>
      <c r="L380" s="85"/>
      <c r="O380" s="11"/>
    </row>
    <row r="381" ht="12.75" customHeight="1">
      <c r="C381" s="85"/>
      <c r="L381" s="85"/>
      <c r="O381" s="11"/>
    </row>
    <row r="382" ht="12.75" customHeight="1">
      <c r="C382" s="85"/>
      <c r="L382" s="85"/>
      <c r="O382" s="11"/>
    </row>
    <row r="383" ht="12.75" customHeight="1">
      <c r="C383" s="85"/>
      <c r="L383" s="85"/>
      <c r="O383" s="11"/>
    </row>
    <row r="384" ht="12.75" customHeight="1">
      <c r="C384" s="85"/>
      <c r="L384" s="85"/>
      <c r="O384" s="11"/>
    </row>
    <row r="385" ht="12.75" customHeight="1">
      <c r="C385" s="85"/>
      <c r="L385" s="85"/>
      <c r="O385" s="11"/>
    </row>
    <row r="386" ht="12.75" customHeight="1">
      <c r="C386" s="85"/>
      <c r="L386" s="85"/>
      <c r="O386" s="11"/>
    </row>
    <row r="387" ht="12.75" customHeight="1">
      <c r="C387" s="85"/>
      <c r="L387" s="85"/>
      <c r="O387" s="11"/>
    </row>
    <row r="388" ht="12.75" customHeight="1">
      <c r="C388" s="85"/>
      <c r="L388" s="85"/>
      <c r="O388" s="11"/>
    </row>
    <row r="389" ht="12.75" customHeight="1">
      <c r="C389" s="85"/>
      <c r="L389" s="85"/>
      <c r="O389" s="11"/>
    </row>
    <row r="390" ht="12.75" customHeight="1">
      <c r="C390" s="85"/>
      <c r="L390" s="85"/>
      <c r="O390" s="11"/>
    </row>
    <row r="391" ht="12.75" customHeight="1">
      <c r="C391" s="85"/>
      <c r="L391" s="85"/>
      <c r="O391" s="11"/>
    </row>
    <row r="392" ht="12.75" customHeight="1">
      <c r="C392" s="85"/>
      <c r="L392" s="85"/>
      <c r="O392" s="11"/>
    </row>
    <row r="393" ht="12.75" customHeight="1">
      <c r="C393" s="85"/>
      <c r="L393" s="85"/>
      <c r="O393" s="11"/>
    </row>
    <row r="394" ht="12.75" customHeight="1">
      <c r="C394" s="85"/>
      <c r="L394" s="85"/>
      <c r="O394" s="11"/>
    </row>
    <row r="395" ht="12.75" customHeight="1">
      <c r="C395" s="85"/>
      <c r="L395" s="85"/>
      <c r="O395" s="11"/>
    </row>
    <row r="396" ht="12.75" customHeight="1">
      <c r="C396" s="85"/>
      <c r="L396" s="85"/>
      <c r="O396" s="11"/>
    </row>
    <row r="397" ht="12.75" customHeight="1">
      <c r="C397" s="85"/>
      <c r="L397" s="85"/>
      <c r="O397" s="11"/>
    </row>
    <row r="398" ht="12.75" customHeight="1">
      <c r="C398" s="85"/>
      <c r="L398" s="85"/>
      <c r="O398" s="11"/>
    </row>
    <row r="399" ht="12.75" customHeight="1">
      <c r="C399" s="85"/>
      <c r="L399" s="85"/>
      <c r="O399" s="11"/>
    </row>
    <row r="400" ht="12.75" customHeight="1">
      <c r="C400" s="85"/>
      <c r="L400" s="85"/>
      <c r="O400" s="11"/>
    </row>
    <row r="401" ht="12.75" customHeight="1">
      <c r="C401" s="85"/>
      <c r="L401" s="85"/>
      <c r="O401" s="11"/>
    </row>
    <row r="402" ht="12.75" customHeight="1">
      <c r="C402" s="85"/>
      <c r="L402" s="85"/>
      <c r="O402" s="11"/>
    </row>
    <row r="403" ht="12.75" customHeight="1">
      <c r="C403" s="85"/>
      <c r="L403" s="85"/>
      <c r="O403" s="11"/>
    </row>
    <row r="404" ht="12.75" customHeight="1">
      <c r="C404" s="85"/>
      <c r="L404" s="85"/>
      <c r="O404" s="11"/>
    </row>
    <row r="405" ht="12.75" customHeight="1">
      <c r="C405" s="85"/>
      <c r="L405" s="85"/>
      <c r="O405" s="11"/>
    </row>
    <row r="406" ht="12.75" customHeight="1">
      <c r="C406" s="85"/>
      <c r="L406" s="85"/>
      <c r="O406" s="11"/>
    </row>
    <row r="407" ht="12.75" customHeight="1">
      <c r="C407" s="85"/>
      <c r="L407" s="85"/>
      <c r="O407" s="11"/>
    </row>
    <row r="408" ht="12.75" customHeight="1">
      <c r="C408" s="85"/>
      <c r="L408" s="85"/>
      <c r="O408" s="11"/>
    </row>
    <row r="409" ht="12.75" customHeight="1">
      <c r="C409" s="85"/>
      <c r="L409" s="85"/>
      <c r="O409" s="11"/>
    </row>
    <row r="410" ht="12.75" customHeight="1">
      <c r="C410" s="85"/>
      <c r="L410" s="85"/>
      <c r="O410" s="11"/>
    </row>
    <row r="411" ht="12.75" customHeight="1">
      <c r="C411" s="85"/>
      <c r="L411" s="85"/>
      <c r="O411" s="11"/>
    </row>
    <row r="412" ht="12.75" customHeight="1">
      <c r="C412" s="85"/>
      <c r="L412" s="85"/>
      <c r="O412" s="11"/>
    </row>
    <row r="413" ht="12.75" customHeight="1">
      <c r="C413" s="85"/>
      <c r="L413" s="85"/>
      <c r="O413" s="11"/>
    </row>
    <row r="414" ht="12.75" customHeight="1">
      <c r="C414" s="85"/>
      <c r="L414" s="85"/>
      <c r="O414" s="11"/>
    </row>
    <row r="415" ht="12.75" customHeight="1">
      <c r="C415" s="85"/>
      <c r="L415" s="85"/>
      <c r="O415" s="11"/>
    </row>
    <row r="416" ht="12.75" customHeight="1">
      <c r="C416" s="85"/>
      <c r="L416" s="85"/>
      <c r="O416" s="11"/>
    </row>
    <row r="417" ht="12.75" customHeight="1">
      <c r="C417" s="85"/>
      <c r="L417" s="85"/>
      <c r="O417" s="11"/>
    </row>
    <row r="418" ht="12.75" customHeight="1">
      <c r="C418" s="85"/>
      <c r="L418" s="85"/>
      <c r="O418" s="11"/>
    </row>
    <row r="419" ht="12.75" customHeight="1">
      <c r="C419" s="85"/>
      <c r="L419" s="85"/>
      <c r="O419" s="11"/>
    </row>
    <row r="420" ht="12.75" customHeight="1">
      <c r="C420" s="85"/>
      <c r="L420" s="85"/>
      <c r="O420" s="11"/>
    </row>
    <row r="421" ht="12.75" customHeight="1">
      <c r="C421" s="85"/>
      <c r="L421" s="85"/>
      <c r="O421" s="11"/>
    </row>
    <row r="422" ht="12.75" customHeight="1">
      <c r="C422" s="85"/>
      <c r="L422" s="85"/>
      <c r="O422" s="11"/>
    </row>
    <row r="423" ht="12.75" customHeight="1">
      <c r="C423" s="85"/>
      <c r="L423" s="85"/>
      <c r="O423" s="11"/>
    </row>
    <row r="424" ht="12.75" customHeight="1">
      <c r="C424" s="85"/>
      <c r="L424" s="85"/>
      <c r="O424" s="11"/>
    </row>
    <row r="425" ht="12.75" customHeight="1">
      <c r="C425" s="85"/>
      <c r="L425" s="85"/>
      <c r="O425" s="11"/>
    </row>
    <row r="426" ht="12.75" customHeight="1">
      <c r="C426" s="85"/>
      <c r="L426" s="85"/>
      <c r="O426" s="11"/>
    </row>
    <row r="427" ht="12.75" customHeight="1">
      <c r="C427" s="85"/>
      <c r="L427" s="85"/>
      <c r="O427" s="11"/>
    </row>
    <row r="428" ht="12.75" customHeight="1">
      <c r="C428" s="85"/>
      <c r="L428" s="85"/>
      <c r="O428" s="11"/>
    </row>
    <row r="429" ht="12.75" customHeight="1">
      <c r="C429" s="85"/>
      <c r="L429" s="85"/>
      <c r="O429" s="11"/>
    </row>
    <row r="430" ht="12.75" customHeight="1">
      <c r="C430" s="85"/>
      <c r="L430" s="85"/>
      <c r="O430" s="11"/>
    </row>
    <row r="431" ht="12.75" customHeight="1">
      <c r="C431" s="85"/>
      <c r="L431" s="85"/>
      <c r="O431" s="11"/>
    </row>
    <row r="432" ht="12.75" customHeight="1">
      <c r="C432" s="85"/>
      <c r="L432" s="85"/>
      <c r="O432" s="11"/>
    </row>
    <row r="433" ht="12.75" customHeight="1">
      <c r="C433" s="85"/>
      <c r="L433" s="85"/>
      <c r="O433" s="11"/>
    </row>
    <row r="434" ht="12.75" customHeight="1">
      <c r="C434" s="85"/>
      <c r="L434" s="85"/>
      <c r="O434" s="11"/>
    </row>
    <row r="435" ht="12.75" customHeight="1">
      <c r="C435" s="85"/>
      <c r="L435" s="85"/>
      <c r="O435" s="11"/>
    </row>
    <row r="436" ht="12.75" customHeight="1">
      <c r="C436" s="85"/>
      <c r="L436" s="85"/>
      <c r="O436" s="11"/>
    </row>
    <row r="437" ht="12.75" customHeight="1">
      <c r="C437" s="85"/>
      <c r="L437" s="85"/>
      <c r="O437" s="11"/>
    </row>
    <row r="438" ht="12.75" customHeight="1">
      <c r="C438" s="85"/>
      <c r="L438" s="85"/>
      <c r="O438" s="11"/>
    </row>
    <row r="439" ht="12.75" customHeight="1">
      <c r="C439" s="85"/>
      <c r="L439" s="85"/>
      <c r="O439" s="11"/>
    </row>
    <row r="440" ht="12.75" customHeight="1">
      <c r="C440" s="85"/>
      <c r="L440" s="85"/>
      <c r="O440" s="11"/>
    </row>
    <row r="441" ht="12.75" customHeight="1">
      <c r="C441" s="85"/>
      <c r="L441" s="85"/>
      <c r="O441" s="11"/>
    </row>
    <row r="442" ht="12.75" customHeight="1">
      <c r="C442" s="85"/>
      <c r="L442" s="85"/>
      <c r="O442" s="11"/>
    </row>
    <row r="443" ht="12.75" customHeight="1">
      <c r="C443" s="85"/>
      <c r="L443" s="85"/>
      <c r="O443" s="11"/>
    </row>
    <row r="444" ht="12.75" customHeight="1">
      <c r="C444" s="85"/>
      <c r="L444" s="85"/>
      <c r="O444" s="11"/>
    </row>
    <row r="445" ht="12.75" customHeight="1">
      <c r="C445" s="85"/>
      <c r="L445" s="85"/>
      <c r="O445" s="11"/>
    </row>
    <row r="446" ht="12.75" customHeight="1">
      <c r="C446" s="85"/>
      <c r="L446" s="85"/>
      <c r="O446" s="11"/>
    </row>
    <row r="447" ht="12.75" customHeight="1">
      <c r="C447" s="85"/>
      <c r="L447" s="85"/>
      <c r="O447" s="11"/>
    </row>
    <row r="448" ht="12.75" customHeight="1">
      <c r="C448" s="85"/>
      <c r="L448" s="85"/>
      <c r="O448" s="11"/>
    </row>
    <row r="449" ht="12.75" customHeight="1">
      <c r="C449" s="85"/>
      <c r="L449" s="85"/>
      <c r="O449" s="11"/>
    </row>
    <row r="450" ht="12.75" customHeight="1">
      <c r="C450" s="85"/>
      <c r="L450" s="85"/>
      <c r="O450" s="11"/>
    </row>
    <row r="451" ht="12.75" customHeight="1">
      <c r="C451" s="85"/>
      <c r="L451" s="85"/>
      <c r="O451" s="11"/>
    </row>
    <row r="452" ht="12.75" customHeight="1">
      <c r="C452" s="85"/>
      <c r="L452" s="85"/>
      <c r="O452" s="11"/>
    </row>
    <row r="453" ht="12.75" customHeight="1">
      <c r="C453" s="85"/>
      <c r="L453" s="85"/>
      <c r="O453" s="11"/>
    </row>
    <row r="454" ht="12.75" customHeight="1">
      <c r="C454" s="85"/>
      <c r="L454" s="85"/>
      <c r="O454" s="11"/>
    </row>
    <row r="455" ht="12.75" customHeight="1">
      <c r="C455" s="85"/>
      <c r="L455" s="85"/>
      <c r="O455" s="11"/>
    </row>
    <row r="456" ht="12.75" customHeight="1">
      <c r="C456" s="85"/>
      <c r="L456" s="85"/>
      <c r="O456" s="11"/>
    </row>
    <row r="457" ht="12.75" customHeight="1">
      <c r="C457" s="85"/>
      <c r="L457" s="85"/>
      <c r="O457" s="11"/>
    </row>
    <row r="458" ht="12.75" customHeight="1">
      <c r="C458" s="85"/>
      <c r="L458" s="85"/>
      <c r="O458" s="11"/>
    </row>
    <row r="459" ht="12.75" customHeight="1">
      <c r="C459" s="85"/>
      <c r="L459" s="85"/>
      <c r="O459" s="11"/>
    </row>
    <row r="460" ht="12.75" customHeight="1">
      <c r="C460" s="85"/>
      <c r="L460" s="85"/>
      <c r="O460" s="11"/>
    </row>
    <row r="461" ht="12.75" customHeight="1">
      <c r="C461" s="85"/>
      <c r="L461" s="85"/>
      <c r="O461" s="11"/>
    </row>
    <row r="462" ht="12.75" customHeight="1">
      <c r="C462" s="85"/>
      <c r="L462" s="85"/>
      <c r="O462" s="11"/>
    </row>
    <row r="463" ht="12.75" customHeight="1">
      <c r="C463" s="85"/>
      <c r="L463" s="85"/>
      <c r="O463" s="11"/>
    </row>
    <row r="464" ht="12.75" customHeight="1">
      <c r="C464" s="85"/>
      <c r="L464" s="85"/>
      <c r="O464" s="11"/>
    </row>
    <row r="465" ht="12.75" customHeight="1">
      <c r="C465" s="85"/>
      <c r="L465" s="85"/>
      <c r="O465" s="11"/>
    </row>
    <row r="466" ht="12.75" customHeight="1">
      <c r="C466" s="85"/>
      <c r="L466" s="85"/>
      <c r="O466" s="11"/>
    </row>
    <row r="467" ht="12.75" customHeight="1">
      <c r="C467" s="85"/>
      <c r="L467" s="85"/>
      <c r="O467" s="11"/>
    </row>
    <row r="468" ht="12.75" customHeight="1">
      <c r="C468" s="85"/>
      <c r="L468" s="85"/>
      <c r="O468" s="11"/>
    </row>
    <row r="469" ht="12.75" customHeight="1">
      <c r="C469" s="85"/>
      <c r="L469" s="85"/>
      <c r="O469" s="11"/>
    </row>
    <row r="470" ht="12.75" customHeight="1">
      <c r="C470" s="85"/>
      <c r="L470" s="85"/>
      <c r="O470" s="11"/>
    </row>
    <row r="471" ht="12.75" customHeight="1">
      <c r="C471" s="85"/>
      <c r="L471" s="85"/>
      <c r="O471" s="11"/>
    </row>
    <row r="472" ht="12.75" customHeight="1">
      <c r="C472" s="85"/>
      <c r="L472" s="85"/>
      <c r="O472" s="11"/>
    </row>
    <row r="473" ht="12.75" customHeight="1">
      <c r="C473" s="85"/>
      <c r="L473" s="85"/>
      <c r="O473" s="11"/>
    </row>
    <row r="474" ht="12.75" customHeight="1">
      <c r="C474" s="85"/>
      <c r="L474" s="85"/>
      <c r="O474" s="11"/>
    </row>
    <row r="475" ht="12.75" customHeight="1">
      <c r="C475" s="85"/>
      <c r="L475" s="85"/>
      <c r="O475" s="11"/>
    </row>
    <row r="476" ht="12.75" customHeight="1">
      <c r="C476" s="85"/>
      <c r="L476" s="85"/>
      <c r="O476" s="11"/>
    </row>
    <row r="477" ht="12.75" customHeight="1">
      <c r="C477" s="85"/>
      <c r="L477" s="85"/>
      <c r="O477" s="11"/>
    </row>
    <row r="478" ht="12.75" customHeight="1">
      <c r="C478" s="85"/>
      <c r="L478" s="85"/>
      <c r="O478" s="11"/>
    </row>
    <row r="479" ht="12.75" customHeight="1">
      <c r="C479" s="85"/>
      <c r="L479" s="85"/>
      <c r="O479" s="11"/>
    </row>
    <row r="480" ht="12.75" customHeight="1">
      <c r="C480" s="85"/>
      <c r="L480" s="85"/>
      <c r="O480" s="11"/>
    </row>
    <row r="481" ht="12.75" customHeight="1">
      <c r="C481" s="85"/>
      <c r="L481" s="85"/>
      <c r="O481" s="11"/>
    </row>
    <row r="482" ht="12.75" customHeight="1">
      <c r="C482" s="85"/>
      <c r="L482" s="85"/>
      <c r="O482" s="11"/>
    </row>
    <row r="483" ht="12.75" customHeight="1">
      <c r="C483" s="85"/>
      <c r="L483" s="85"/>
      <c r="O483" s="11"/>
    </row>
    <row r="484" ht="12.75" customHeight="1">
      <c r="C484" s="85"/>
      <c r="L484" s="85"/>
      <c r="O484" s="11"/>
    </row>
    <row r="485" ht="12.75" customHeight="1">
      <c r="C485" s="85"/>
      <c r="L485" s="85"/>
      <c r="O485" s="11"/>
    </row>
    <row r="486" ht="12.75" customHeight="1">
      <c r="C486" s="85"/>
      <c r="L486" s="85"/>
      <c r="O486" s="11"/>
    </row>
    <row r="487" ht="12.75" customHeight="1">
      <c r="C487" s="85"/>
      <c r="L487" s="85"/>
      <c r="O487" s="11"/>
    </row>
    <row r="488" ht="12.75" customHeight="1">
      <c r="C488" s="85"/>
      <c r="L488" s="85"/>
      <c r="O488" s="11"/>
    </row>
    <row r="489" ht="12.75" customHeight="1">
      <c r="C489" s="85"/>
      <c r="L489" s="85"/>
      <c r="O489" s="11"/>
    </row>
    <row r="490" ht="12.75" customHeight="1">
      <c r="C490" s="85"/>
      <c r="L490" s="85"/>
      <c r="O490" s="11"/>
    </row>
    <row r="491" ht="12.75" customHeight="1">
      <c r="C491" s="85"/>
      <c r="L491" s="85"/>
      <c r="O491" s="11"/>
    </row>
    <row r="492" ht="12.75" customHeight="1">
      <c r="C492" s="85"/>
      <c r="L492" s="85"/>
      <c r="O492" s="11"/>
    </row>
    <row r="493" ht="12.75" customHeight="1">
      <c r="C493" s="85"/>
      <c r="L493" s="85"/>
      <c r="O493" s="11"/>
    </row>
    <row r="494" ht="12.75" customHeight="1">
      <c r="C494" s="85"/>
      <c r="L494" s="85"/>
      <c r="O494" s="11"/>
    </row>
    <row r="495" ht="12.75" customHeight="1">
      <c r="C495" s="85"/>
      <c r="L495" s="85"/>
      <c r="O495" s="11"/>
    </row>
    <row r="496" ht="12.75" customHeight="1">
      <c r="C496" s="85"/>
      <c r="L496" s="85"/>
      <c r="O496" s="11"/>
    </row>
    <row r="497" ht="12.75" customHeight="1">
      <c r="C497" s="85"/>
      <c r="L497" s="85"/>
      <c r="O497" s="11"/>
    </row>
    <row r="498" ht="12.75" customHeight="1">
      <c r="C498" s="85"/>
      <c r="L498" s="85"/>
      <c r="O498" s="11"/>
    </row>
    <row r="499" ht="12.75" customHeight="1">
      <c r="C499" s="85"/>
      <c r="L499" s="85"/>
      <c r="O499" s="11"/>
    </row>
    <row r="500" ht="12.75" customHeight="1">
      <c r="C500" s="85"/>
      <c r="L500" s="85"/>
      <c r="O500" s="11"/>
    </row>
    <row r="501" ht="12.75" customHeight="1">
      <c r="C501" s="85"/>
      <c r="L501" s="85"/>
      <c r="O501" s="11"/>
    </row>
    <row r="502" ht="12.75" customHeight="1">
      <c r="C502" s="85"/>
      <c r="L502" s="85"/>
      <c r="O502" s="11"/>
    </row>
    <row r="503" ht="12.75" customHeight="1">
      <c r="C503" s="85"/>
      <c r="L503" s="85"/>
      <c r="O503" s="11"/>
    </row>
    <row r="504" ht="12.75" customHeight="1">
      <c r="C504" s="85"/>
      <c r="L504" s="85"/>
      <c r="O504" s="11"/>
    </row>
    <row r="505" ht="12.75" customHeight="1">
      <c r="C505" s="85"/>
      <c r="L505" s="85"/>
      <c r="O505" s="11"/>
    </row>
    <row r="506" ht="12.75" customHeight="1">
      <c r="C506" s="85"/>
      <c r="L506" s="85"/>
      <c r="O506" s="11"/>
    </row>
    <row r="507" ht="12.75" customHeight="1">
      <c r="C507" s="85"/>
      <c r="L507" s="85"/>
      <c r="O507" s="11"/>
    </row>
    <row r="508" ht="12.75" customHeight="1">
      <c r="C508" s="85"/>
      <c r="L508" s="85"/>
      <c r="O508" s="11"/>
    </row>
    <row r="509" ht="12.75" customHeight="1">
      <c r="C509" s="85"/>
      <c r="L509" s="85"/>
      <c r="O509" s="11"/>
    </row>
    <row r="510" ht="12.75" customHeight="1">
      <c r="C510" s="85"/>
      <c r="L510" s="85"/>
      <c r="O510" s="11"/>
    </row>
    <row r="511" ht="12.75" customHeight="1">
      <c r="C511" s="85"/>
      <c r="L511" s="85"/>
      <c r="O511" s="11"/>
    </row>
    <row r="512" ht="12.75" customHeight="1">
      <c r="C512" s="85"/>
      <c r="L512" s="85"/>
      <c r="O512" s="11"/>
    </row>
    <row r="513" ht="12.75" customHeight="1">
      <c r="C513" s="85"/>
      <c r="L513" s="85"/>
      <c r="O513" s="11"/>
    </row>
    <row r="514" ht="12.75" customHeight="1">
      <c r="C514" s="85"/>
      <c r="L514" s="85"/>
      <c r="O514" s="11"/>
    </row>
    <row r="515" ht="12.75" customHeight="1">
      <c r="C515" s="85"/>
      <c r="L515" s="85"/>
      <c r="O515" s="11"/>
    </row>
    <row r="516" ht="12.75" customHeight="1">
      <c r="C516" s="85"/>
      <c r="L516" s="85"/>
      <c r="O516" s="11"/>
    </row>
    <row r="517" ht="12.75" customHeight="1">
      <c r="C517" s="85"/>
      <c r="L517" s="85"/>
      <c r="O517" s="11"/>
    </row>
    <row r="518" ht="12.75" customHeight="1">
      <c r="C518" s="85"/>
      <c r="L518" s="85"/>
      <c r="O518" s="11"/>
    </row>
    <row r="519" ht="12.75" customHeight="1">
      <c r="C519" s="85"/>
      <c r="L519" s="85"/>
      <c r="O519" s="11"/>
    </row>
    <row r="520" ht="12.75" customHeight="1">
      <c r="C520" s="85"/>
      <c r="L520" s="85"/>
      <c r="O520" s="11"/>
    </row>
    <row r="521" ht="12.75" customHeight="1">
      <c r="C521" s="85"/>
      <c r="L521" s="85"/>
      <c r="O521" s="11"/>
    </row>
    <row r="522" ht="12.75" customHeight="1">
      <c r="C522" s="85"/>
      <c r="L522" s="85"/>
      <c r="O522" s="11"/>
    </row>
    <row r="523" ht="12.75" customHeight="1">
      <c r="C523" s="85"/>
      <c r="L523" s="85"/>
      <c r="O523" s="11"/>
    </row>
    <row r="524" ht="12.75" customHeight="1">
      <c r="C524" s="85"/>
      <c r="L524" s="85"/>
      <c r="O524" s="11"/>
    </row>
    <row r="525" ht="12.75" customHeight="1">
      <c r="C525" s="85"/>
      <c r="L525" s="85"/>
      <c r="O525" s="11"/>
    </row>
    <row r="526" ht="12.75" customHeight="1">
      <c r="C526" s="85"/>
      <c r="L526" s="85"/>
      <c r="O526" s="11"/>
    </row>
    <row r="527" ht="12.75" customHeight="1">
      <c r="C527" s="85"/>
      <c r="L527" s="85"/>
      <c r="O527" s="11"/>
    </row>
    <row r="528" ht="12.75" customHeight="1">
      <c r="C528" s="85"/>
      <c r="L528" s="85"/>
      <c r="O528" s="11"/>
    </row>
    <row r="529" ht="12.75" customHeight="1">
      <c r="C529" s="85"/>
      <c r="L529" s="85"/>
      <c r="O529" s="11"/>
    </row>
    <row r="530" ht="12.75" customHeight="1">
      <c r="C530" s="85"/>
      <c r="L530" s="85"/>
      <c r="O530" s="11"/>
    </row>
    <row r="531" ht="12.75" customHeight="1">
      <c r="C531" s="85"/>
      <c r="L531" s="85"/>
      <c r="O531" s="11"/>
    </row>
    <row r="532" ht="12.75" customHeight="1">
      <c r="C532" s="85"/>
      <c r="L532" s="85"/>
      <c r="O532" s="11"/>
    </row>
    <row r="533" ht="12.75" customHeight="1">
      <c r="C533" s="85"/>
      <c r="L533" s="85"/>
      <c r="O533" s="11"/>
    </row>
    <row r="534" ht="12.75" customHeight="1">
      <c r="C534" s="85"/>
      <c r="L534" s="85"/>
      <c r="O534" s="11"/>
    </row>
    <row r="535" ht="12.75" customHeight="1">
      <c r="C535" s="85"/>
      <c r="L535" s="85"/>
      <c r="O535" s="11"/>
    </row>
    <row r="536" ht="12.75" customHeight="1">
      <c r="C536" s="85"/>
      <c r="L536" s="85"/>
      <c r="O536" s="11"/>
    </row>
    <row r="537" ht="12.75" customHeight="1">
      <c r="C537" s="85"/>
      <c r="L537" s="85"/>
      <c r="O537" s="11"/>
    </row>
    <row r="538" ht="12.75" customHeight="1">
      <c r="C538" s="85"/>
      <c r="L538" s="85"/>
      <c r="O538" s="11"/>
    </row>
    <row r="539" ht="12.75" customHeight="1">
      <c r="C539" s="85"/>
      <c r="L539" s="85"/>
      <c r="O539" s="11"/>
    </row>
    <row r="540" ht="12.75" customHeight="1">
      <c r="C540" s="85"/>
      <c r="L540" s="85"/>
      <c r="O540" s="11"/>
    </row>
    <row r="541" ht="12.75" customHeight="1">
      <c r="C541" s="85"/>
      <c r="L541" s="85"/>
      <c r="O541" s="11"/>
    </row>
    <row r="542" ht="12.75" customHeight="1">
      <c r="C542" s="85"/>
      <c r="L542" s="85"/>
      <c r="O542" s="11"/>
    </row>
    <row r="543" ht="12.75" customHeight="1">
      <c r="C543" s="85"/>
      <c r="L543" s="85"/>
      <c r="O543" s="11"/>
    </row>
    <row r="544" ht="12.75" customHeight="1">
      <c r="C544" s="85"/>
      <c r="L544" s="85"/>
      <c r="O544" s="11"/>
    </row>
    <row r="545" ht="12.75" customHeight="1">
      <c r="C545" s="85"/>
      <c r="L545" s="85"/>
      <c r="O545" s="11"/>
    </row>
    <row r="546" ht="12.75" customHeight="1">
      <c r="C546" s="85"/>
      <c r="L546" s="85"/>
      <c r="O546" s="11"/>
    </row>
    <row r="547" ht="12.75" customHeight="1">
      <c r="C547" s="85"/>
      <c r="L547" s="85"/>
      <c r="O547" s="11"/>
    </row>
    <row r="548" ht="12.75" customHeight="1">
      <c r="C548" s="85"/>
      <c r="L548" s="85"/>
      <c r="O548" s="11"/>
    </row>
    <row r="549" ht="12.75" customHeight="1">
      <c r="C549" s="85"/>
      <c r="L549" s="85"/>
      <c r="O549" s="11"/>
    </row>
    <row r="550" ht="12.75" customHeight="1">
      <c r="C550" s="85"/>
      <c r="L550" s="85"/>
      <c r="O550" s="11"/>
    </row>
    <row r="551" ht="12.75" customHeight="1">
      <c r="C551" s="85"/>
      <c r="L551" s="85"/>
      <c r="O551" s="11"/>
    </row>
    <row r="552" ht="12.75" customHeight="1">
      <c r="C552" s="85"/>
      <c r="L552" s="85"/>
      <c r="O552" s="11"/>
    </row>
    <row r="553" ht="12.75" customHeight="1">
      <c r="C553" s="85"/>
      <c r="L553" s="85"/>
      <c r="O553" s="11"/>
    </row>
    <row r="554" ht="12.75" customHeight="1">
      <c r="C554" s="85"/>
      <c r="L554" s="85"/>
      <c r="O554" s="11"/>
    </row>
    <row r="555" ht="12.75" customHeight="1">
      <c r="C555" s="85"/>
      <c r="L555" s="85"/>
      <c r="O555" s="11"/>
    </row>
    <row r="556" ht="12.75" customHeight="1">
      <c r="C556" s="85"/>
      <c r="L556" s="85"/>
      <c r="O556" s="11"/>
    </row>
    <row r="557" ht="12.75" customHeight="1">
      <c r="C557" s="85"/>
      <c r="L557" s="85"/>
      <c r="O557" s="11"/>
    </row>
    <row r="558" ht="12.75" customHeight="1">
      <c r="C558" s="85"/>
      <c r="L558" s="85"/>
      <c r="O558" s="11"/>
    </row>
    <row r="559" ht="12.75" customHeight="1">
      <c r="C559" s="85"/>
      <c r="L559" s="85"/>
      <c r="O559" s="11"/>
    </row>
    <row r="560" ht="12.75" customHeight="1">
      <c r="C560" s="85"/>
      <c r="L560" s="85"/>
      <c r="O560" s="11"/>
    </row>
    <row r="561" ht="12.75" customHeight="1">
      <c r="C561" s="85"/>
      <c r="L561" s="85"/>
      <c r="O561" s="11"/>
    </row>
    <row r="562" ht="12.75" customHeight="1">
      <c r="C562" s="85"/>
      <c r="L562" s="85"/>
      <c r="O562" s="11"/>
    </row>
    <row r="563" ht="12.75" customHeight="1">
      <c r="C563" s="85"/>
      <c r="L563" s="85"/>
      <c r="O563" s="11"/>
    </row>
    <row r="564" ht="12.75" customHeight="1">
      <c r="C564" s="85"/>
      <c r="L564" s="85"/>
      <c r="O564" s="11"/>
    </row>
    <row r="565" ht="12.75" customHeight="1">
      <c r="C565" s="85"/>
      <c r="L565" s="85"/>
      <c r="O565" s="11"/>
    </row>
    <row r="566" ht="12.75" customHeight="1">
      <c r="C566" s="85"/>
      <c r="L566" s="85"/>
      <c r="O566" s="11"/>
    </row>
    <row r="567" ht="12.75" customHeight="1">
      <c r="C567" s="85"/>
      <c r="L567" s="85"/>
      <c r="O567" s="11"/>
    </row>
    <row r="568" ht="12.75" customHeight="1">
      <c r="C568" s="85"/>
      <c r="L568" s="85"/>
      <c r="O568" s="11"/>
    </row>
    <row r="569" ht="12.75" customHeight="1">
      <c r="C569" s="85"/>
      <c r="L569" s="85"/>
      <c r="O569" s="11"/>
    </row>
    <row r="570" ht="12.75" customHeight="1">
      <c r="C570" s="85"/>
      <c r="L570" s="85"/>
      <c r="O570" s="11"/>
    </row>
    <row r="571" ht="12.75" customHeight="1">
      <c r="C571" s="85"/>
      <c r="L571" s="85"/>
      <c r="O571" s="11"/>
    </row>
    <row r="572" ht="12.75" customHeight="1">
      <c r="C572" s="85"/>
      <c r="L572" s="85"/>
      <c r="O572" s="11"/>
    </row>
    <row r="573" ht="12.75" customHeight="1">
      <c r="C573" s="85"/>
      <c r="L573" s="85"/>
      <c r="O573" s="11"/>
    </row>
    <row r="574" ht="12.75" customHeight="1">
      <c r="C574" s="85"/>
      <c r="L574" s="85"/>
      <c r="O574" s="11"/>
    </row>
    <row r="575" ht="12.75" customHeight="1">
      <c r="C575" s="85"/>
      <c r="L575" s="85"/>
      <c r="O575" s="11"/>
    </row>
    <row r="576" ht="12.75" customHeight="1">
      <c r="C576" s="85"/>
      <c r="L576" s="85"/>
      <c r="O576" s="11"/>
    </row>
    <row r="577" ht="12.75" customHeight="1">
      <c r="C577" s="85"/>
      <c r="L577" s="85"/>
      <c r="O577" s="11"/>
    </row>
    <row r="578" ht="12.75" customHeight="1">
      <c r="C578" s="85"/>
      <c r="L578" s="85"/>
      <c r="O578" s="11"/>
    </row>
    <row r="579" ht="12.75" customHeight="1">
      <c r="C579" s="85"/>
      <c r="L579" s="85"/>
      <c r="O579" s="11"/>
    </row>
    <row r="580" ht="12.75" customHeight="1">
      <c r="C580" s="85"/>
      <c r="L580" s="85"/>
      <c r="O580" s="11"/>
    </row>
    <row r="581" ht="12.75" customHeight="1">
      <c r="C581" s="85"/>
      <c r="L581" s="85"/>
      <c r="O581" s="11"/>
    </row>
    <row r="582" ht="12.75" customHeight="1">
      <c r="C582" s="85"/>
      <c r="L582" s="85"/>
      <c r="O582" s="11"/>
    </row>
    <row r="583" ht="12.75" customHeight="1">
      <c r="C583" s="85"/>
      <c r="L583" s="85"/>
      <c r="O583" s="11"/>
    </row>
    <row r="584" ht="12.75" customHeight="1">
      <c r="C584" s="85"/>
      <c r="L584" s="85"/>
      <c r="O584" s="11"/>
    </row>
    <row r="585" ht="12.75" customHeight="1">
      <c r="C585" s="85"/>
      <c r="L585" s="85"/>
      <c r="O585" s="11"/>
    </row>
    <row r="586" ht="12.75" customHeight="1">
      <c r="C586" s="85"/>
      <c r="L586" s="85"/>
      <c r="O586" s="11"/>
    </row>
    <row r="587" ht="12.75" customHeight="1">
      <c r="C587" s="85"/>
      <c r="L587" s="85"/>
      <c r="O587" s="11"/>
    </row>
    <row r="588" ht="12.75" customHeight="1">
      <c r="C588" s="85"/>
      <c r="L588" s="85"/>
      <c r="O588" s="11"/>
    </row>
    <row r="589" ht="12.75" customHeight="1">
      <c r="C589" s="85"/>
      <c r="L589" s="85"/>
      <c r="O589" s="11"/>
    </row>
    <row r="590" ht="12.75" customHeight="1">
      <c r="C590" s="85"/>
      <c r="L590" s="85"/>
      <c r="O590" s="11"/>
    </row>
    <row r="591" ht="12.75" customHeight="1">
      <c r="C591" s="85"/>
      <c r="L591" s="85"/>
      <c r="O591" s="11"/>
    </row>
    <row r="592" ht="12.75" customHeight="1">
      <c r="C592" s="85"/>
      <c r="L592" s="85"/>
      <c r="O592" s="11"/>
    </row>
    <row r="593" ht="12.75" customHeight="1">
      <c r="C593" s="85"/>
      <c r="L593" s="85"/>
      <c r="O593" s="11"/>
    </row>
    <row r="594" ht="12.75" customHeight="1">
      <c r="C594" s="85"/>
      <c r="L594" s="85"/>
      <c r="O594" s="11"/>
    </row>
    <row r="595" ht="12.75" customHeight="1">
      <c r="C595" s="85"/>
      <c r="L595" s="85"/>
      <c r="O595" s="11"/>
    </row>
    <row r="596" ht="12.75" customHeight="1">
      <c r="C596" s="85"/>
      <c r="L596" s="85"/>
      <c r="O596" s="11"/>
    </row>
    <row r="597" ht="12.75" customHeight="1">
      <c r="C597" s="85"/>
      <c r="L597" s="85"/>
      <c r="O597" s="11"/>
    </row>
    <row r="598" ht="12.75" customHeight="1">
      <c r="C598" s="85"/>
      <c r="L598" s="85"/>
      <c r="O598" s="11"/>
    </row>
    <row r="599" ht="12.75" customHeight="1">
      <c r="C599" s="85"/>
      <c r="L599" s="85"/>
      <c r="O599" s="11"/>
    </row>
    <row r="600" ht="12.75" customHeight="1">
      <c r="C600" s="85"/>
      <c r="L600" s="85"/>
      <c r="O600" s="11"/>
    </row>
    <row r="601" ht="12.75" customHeight="1">
      <c r="C601" s="85"/>
      <c r="L601" s="85"/>
      <c r="O601" s="11"/>
    </row>
    <row r="602" ht="12.75" customHeight="1">
      <c r="C602" s="85"/>
      <c r="L602" s="85"/>
      <c r="O602" s="11"/>
    </row>
    <row r="603" ht="12.75" customHeight="1">
      <c r="C603" s="85"/>
      <c r="L603" s="85"/>
      <c r="O603" s="11"/>
    </row>
    <row r="604" ht="12.75" customHeight="1">
      <c r="C604" s="85"/>
      <c r="L604" s="85"/>
      <c r="O604" s="11"/>
    </row>
    <row r="605" ht="12.75" customHeight="1">
      <c r="C605" s="85"/>
      <c r="L605" s="85"/>
      <c r="O605" s="11"/>
    </row>
    <row r="606" ht="12.75" customHeight="1">
      <c r="C606" s="85"/>
      <c r="L606" s="85"/>
      <c r="O606" s="11"/>
    </row>
    <row r="607" ht="12.75" customHeight="1">
      <c r="C607" s="85"/>
      <c r="L607" s="85"/>
      <c r="O607" s="11"/>
    </row>
    <row r="608" ht="12.75" customHeight="1">
      <c r="C608" s="85"/>
      <c r="L608" s="85"/>
      <c r="O608" s="11"/>
    </row>
    <row r="609" ht="12.75" customHeight="1">
      <c r="C609" s="85"/>
      <c r="L609" s="85"/>
      <c r="O609" s="11"/>
    </row>
    <row r="610" ht="12.75" customHeight="1">
      <c r="C610" s="85"/>
      <c r="L610" s="85"/>
      <c r="O610" s="11"/>
    </row>
    <row r="611" ht="12.75" customHeight="1">
      <c r="C611" s="85"/>
      <c r="L611" s="85"/>
      <c r="O611" s="11"/>
    </row>
    <row r="612" ht="12.75" customHeight="1">
      <c r="C612" s="85"/>
      <c r="L612" s="85"/>
      <c r="O612" s="11"/>
    </row>
    <row r="613" ht="12.75" customHeight="1">
      <c r="C613" s="85"/>
      <c r="L613" s="85"/>
      <c r="O613" s="11"/>
    </row>
    <row r="614" ht="12.75" customHeight="1">
      <c r="C614" s="85"/>
      <c r="L614" s="85"/>
      <c r="O614" s="11"/>
    </row>
    <row r="615" ht="12.75" customHeight="1">
      <c r="C615" s="85"/>
      <c r="L615" s="85"/>
      <c r="O615" s="11"/>
    </row>
    <row r="616" ht="12.75" customHeight="1">
      <c r="C616" s="85"/>
      <c r="L616" s="85"/>
      <c r="O616" s="11"/>
    </row>
    <row r="617" ht="12.75" customHeight="1">
      <c r="C617" s="85"/>
      <c r="L617" s="85"/>
      <c r="O617" s="11"/>
    </row>
    <row r="618" ht="12.75" customHeight="1">
      <c r="C618" s="85"/>
      <c r="L618" s="85"/>
      <c r="O618" s="11"/>
    </row>
    <row r="619" ht="12.75" customHeight="1">
      <c r="C619" s="85"/>
      <c r="L619" s="85"/>
      <c r="O619" s="11"/>
    </row>
    <row r="620" ht="12.75" customHeight="1">
      <c r="C620" s="85"/>
      <c r="L620" s="85"/>
      <c r="O620" s="11"/>
    </row>
    <row r="621" ht="12.75" customHeight="1">
      <c r="C621" s="85"/>
      <c r="L621" s="85"/>
      <c r="O621" s="11"/>
    </row>
    <row r="622" ht="12.75" customHeight="1">
      <c r="C622" s="85"/>
      <c r="L622" s="85"/>
      <c r="O622" s="11"/>
    </row>
    <row r="623" ht="12.75" customHeight="1">
      <c r="C623" s="85"/>
      <c r="L623" s="85"/>
      <c r="O623" s="11"/>
    </row>
    <row r="624" ht="12.75" customHeight="1">
      <c r="C624" s="85"/>
      <c r="L624" s="85"/>
      <c r="O624" s="11"/>
    </row>
    <row r="625" ht="12.75" customHeight="1">
      <c r="C625" s="85"/>
      <c r="L625" s="85"/>
      <c r="O625" s="11"/>
    </row>
    <row r="626" ht="12.75" customHeight="1">
      <c r="C626" s="85"/>
      <c r="L626" s="85"/>
      <c r="O626" s="11"/>
    </row>
    <row r="627" ht="12.75" customHeight="1">
      <c r="C627" s="85"/>
      <c r="L627" s="85"/>
      <c r="O627" s="11"/>
    </row>
    <row r="628" ht="12.75" customHeight="1">
      <c r="C628" s="85"/>
      <c r="L628" s="85"/>
      <c r="O628" s="11"/>
    </row>
    <row r="629" ht="12.75" customHeight="1">
      <c r="C629" s="85"/>
      <c r="L629" s="85"/>
      <c r="O629" s="11"/>
    </row>
    <row r="630" ht="12.75" customHeight="1">
      <c r="C630" s="85"/>
      <c r="L630" s="85"/>
      <c r="O630" s="11"/>
    </row>
    <row r="631" ht="12.75" customHeight="1">
      <c r="C631" s="85"/>
      <c r="L631" s="85"/>
      <c r="O631" s="11"/>
    </row>
    <row r="632" ht="12.75" customHeight="1">
      <c r="C632" s="85"/>
      <c r="L632" s="85"/>
      <c r="O632" s="11"/>
    </row>
    <row r="633" ht="12.75" customHeight="1">
      <c r="C633" s="85"/>
      <c r="L633" s="85"/>
      <c r="O633" s="11"/>
    </row>
    <row r="634" ht="12.75" customHeight="1">
      <c r="C634" s="85"/>
      <c r="L634" s="85"/>
      <c r="O634" s="11"/>
    </row>
    <row r="635" ht="12.75" customHeight="1">
      <c r="C635" s="85"/>
      <c r="L635" s="85"/>
      <c r="O635" s="11"/>
    </row>
    <row r="636" ht="12.75" customHeight="1">
      <c r="C636" s="85"/>
      <c r="L636" s="85"/>
      <c r="O636" s="11"/>
    </row>
    <row r="637" ht="12.75" customHeight="1">
      <c r="C637" s="85"/>
      <c r="L637" s="85"/>
      <c r="O637" s="11"/>
    </row>
    <row r="638" ht="12.75" customHeight="1">
      <c r="C638" s="85"/>
      <c r="L638" s="85"/>
      <c r="O638" s="11"/>
    </row>
    <row r="639" ht="12.75" customHeight="1">
      <c r="C639" s="85"/>
      <c r="L639" s="85"/>
      <c r="O639" s="11"/>
    </row>
    <row r="640" ht="12.75" customHeight="1">
      <c r="C640" s="85"/>
      <c r="L640" s="85"/>
      <c r="O640" s="11"/>
    </row>
    <row r="641" ht="12.75" customHeight="1">
      <c r="C641" s="85"/>
      <c r="L641" s="85"/>
      <c r="O641" s="11"/>
    </row>
    <row r="642" ht="12.75" customHeight="1">
      <c r="C642" s="85"/>
      <c r="L642" s="85"/>
      <c r="O642" s="11"/>
    </row>
    <row r="643" ht="12.75" customHeight="1">
      <c r="C643" s="85"/>
      <c r="L643" s="85"/>
      <c r="O643" s="11"/>
    </row>
    <row r="644" ht="12.75" customHeight="1">
      <c r="C644" s="85"/>
      <c r="L644" s="85"/>
      <c r="O644" s="11"/>
    </row>
    <row r="645" ht="12.75" customHeight="1">
      <c r="C645" s="85"/>
      <c r="L645" s="85"/>
      <c r="O645" s="11"/>
    </row>
    <row r="646" ht="12.75" customHeight="1">
      <c r="C646" s="85"/>
      <c r="L646" s="85"/>
      <c r="O646" s="11"/>
    </row>
    <row r="647" ht="12.75" customHeight="1">
      <c r="C647" s="85"/>
      <c r="L647" s="85"/>
      <c r="O647" s="11"/>
    </row>
    <row r="648" ht="12.75" customHeight="1">
      <c r="C648" s="85"/>
      <c r="L648" s="85"/>
      <c r="O648" s="11"/>
    </row>
    <row r="649" ht="12.75" customHeight="1">
      <c r="C649" s="85"/>
      <c r="L649" s="85"/>
      <c r="O649" s="11"/>
    </row>
    <row r="650" ht="12.75" customHeight="1">
      <c r="C650" s="85"/>
      <c r="L650" s="85"/>
      <c r="O650" s="11"/>
    </row>
    <row r="651" ht="12.75" customHeight="1">
      <c r="C651" s="85"/>
      <c r="L651" s="85"/>
      <c r="O651" s="11"/>
    </row>
    <row r="652" ht="12.75" customHeight="1">
      <c r="C652" s="85"/>
      <c r="L652" s="85"/>
      <c r="O652" s="11"/>
    </row>
    <row r="653" ht="12.75" customHeight="1">
      <c r="C653" s="85"/>
      <c r="L653" s="85"/>
      <c r="O653" s="11"/>
    </row>
    <row r="654" ht="12.75" customHeight="1">
      <c r="C654" s="85"/>
      <c r="L654" s="85"/>
      <c r="O654" s="11"/>
    </row>
    <row r="655" ht="12.75" customHeight="1">
      <c r="C655" s="85"/>
      <c r="L655" s="85"/>
      <c r="O655" s="11"/>
    </row>
    <row r="656" ht="12.75" customHeight="1">
      <c r="C656" s="85"/>
      <c r="L656" s="85"/>
      <c r="O656" s="11"/>
    </row>
    <row r="657" ht="12.75" customHeight="1">
      <c r="C657" s="85"/>
      <c r="L657" s="85"/>
      <c r="O657" s="11"/>
    </row>
    <row r="658" ht="12.75" customHeight="1">
      <c r="C658" s="85"/>
      <c r="L658" s="85"/>
      <c r="O658" s="11"/>
    </row>
    <row r="659" ht="12.75" customHeight="1">
      <c r="C659" s="85"/>
      <c r="L659" s="85"/>
      <c r="O659" s="11"/>
    </row>
    <row r="660" ht="12.75" customHeight="1">
      <c r="C660" s="85"/>
      <c r="L660" s="85"/>
      <c r="O660" s="11"/>
    </row>
    <row r="661" ht="12.75" customHeight="1">
      <c r="C661" s="85"/>
      <c r="L661" s="85"/>
      <c r="O661" s="11"/>
    </row>
    <row r="662" ht="12.75" customHeight="1">
      <c r="C662" s="85"/>
      <c r="L662" s="85"/>
      <c r="O662" s="11"/>
    </row>
    <row r="663" ht="12.75" customHeight="1">
      <c r="C663" s="85"/>
      <c r="L663" s="85"/>
      <c r="O663" s="11"/>
    </row>
    <row r="664" ht="12.75" customHeight="1">
      <c r="C664" s="85"/>
      <c r="L664" s="85"/>
      <c r="O664" s="11"/>
    </row>
    <row r="665" ht="12.75" customHeight="1">
      <c r="C665" s="85"/>
      <c r="L665" s="85"/>
      <c r="O665" s="11"/>
    </row>
    <row r="666" ht="12.75" customHeight="1">
      <c r="C666" s="85"/>
      <c r="L666" s="85"/>
      <c r="O666" s="11"/>
    </row>
    <row r="667" ht="12.75" customHeight="1">
      <c r="C667" s="85"/>
      <c r="L667" s="85"/>
      <c r="O667" s="11"/>
    </row>
    <row r="668" ht="12.75" customHeight="1">
      <c r="C668" s="85"/>
      <c r="L668" s="85"/>
      <c r="O668" s="11"/>
    </row>
    <row r="669" ht="12.75" customHeight="1">
      <c r="C669" s="85"/>
      <c r="L669" s="85"/>
      <c r="O669" s="11"/>
    </row>
    <row r="670" ht="12.75" customHeight="1">
      <c r="C670" s="85"/>
      <c r="L670" s="85"/>
      <c r="O670" s="11"/>
    </row>
    <row r="671" ht="12.75" customHeight="1">
      <c r="C671" s="85"/>
      <c r="L671" s="85"/>
      <c r="O671" s="11"/>
    </row>
    <row r="672" ht="12.75" customHeight="1">
      <c r="C672" s="85"/>
      <c r="L672" s="85"/>
      <c r="O672" s="11"/>
    </row>
    <row r="673" ht="12.75" customHeight="1">
      <c r="C673" s="85"/>
      <c r="L673" s="85"/>
      <c r="O673" s="11"/>
    </row>
    <row r="674" ht="12.75" customHeight="1">
      <c r="C674" s="85"/>
      <c r="L674" s="85"/>
      <c r="O674" s="11"/>
    </row>
    <row r="675" ht="12.75" customHeight="1">
      <c r="C675" s="85"/>
      <c r="L675" s="85"/>
      <c r="O675" s="11"/>
    </row>
    <row r="676" ht="12.75" customHeight="1">
      <c r="C676" s="85"/>
      <c r="L676" s="85"/>
      <c r="O676" s="11"/>
    </row>
    <row r="677" ht="12.75" customHeight="1">
      <c r="C677" s="85"/>
      <c r="L677" s="85"/>
      <c r="O677" s="11"/>
    </row>
    <row r="678" ht="12.75" customHeight="1">
      <c r="C678" s="85"/>
      <c r="L678" s="85"/>
      <c r="O678" s="11"/>
    </row>
    <row r="679" ht="12.75" customHeight="1">
      <c r="C679" s="85"/>
      <c r="L679" s="85"/>
      <c r="O679" s="11"/>
    </row>
    <row r="680" ht="12.75" customHeight="1">
      <c r="C680" s="85"/>
      <c r="L680" s="85"/>
      <c r="O680" s="11"/>
    </row>
    <row r="681" ht="12.75" customHeight="1">
      <c r="C681" s="85"/>
      <c r="L681" s="85"/>
      <c r="O681" s="11"/>
    </row>
    <row r="682" ht="12.75" customHeight="1">
      <c r="C682" s="85"/>
      <c r="L682" s="85"/>
      <c r="O682" s="11"/>
    </row>
    <row r="683" ht="12.75" customHeight="1">
      <c r="C683" s="85"/>
      <c r="L683" s="85"/>
      <c r="O683" s="11"/>
    </row>
    <row r="684" ht="12.75" customHeight="1">
      <c r="C684" s="85"/>
      <c r="L684" s="85"/>
      <c r="O684" s="11"/>
    </row>
    <row r="685" ht="12.75" customHeight="1">
      <c r="C685" s="85"/>
      <c r="L685" s="85"/>
      <c r="O685" s="11"/>
    </row>
    <row r="686" ht="12.75" customHeight="1">
      <c r="C686" s="85"/>
      <c r="L686" s="85"/>
      <c r="O686" s="11"/>
    </row>
    <row r="687" ht="12.75" customHeight="1">
      <c r="C687" s="85"/>
      <c r="L687" s="85"/>
      <c r="O687" s="11"/>
    </row>
    <row r="688" ht="12.75" customHeight="1">
      <c r="C688" s="85"/>
      <c r="L688" s="85"/>
      <c r="O688" s="11"/>
    </row>
    <row r="689" ht="12.75" customHeight="1">
      <c r="C689" s="85"/>
      <c r="L689" s="85"/>
      <c r="O689" s="11"/>
    </row>
    <row r="690" ht="12.75" customHeight="1">
      <c r="C690" s="85"/>
      <c r="L690" s="85"/>
      <c r="O690" s="11"/>
    </row>
    <row r="691" ht="12.75" customHeight="1">
      <c r="C691" s="85"/>
      <c r="L691" s="85"/>
      <c r="O691" s="11"/>
    </row>
    <row r="692" ht="12.75" customHeight="1">
      <c r="C692" s="85"/>
      <c r="L692" s="85"/>
      <c r="O692" s="11"/>
    </row>
    <row r="693" ht="12.75" customHeight="1">
      <c r="C693" s="85"/>
      <c r="L693" s="85"/>
      <c r="O693" s="11"/>
    </row>
    <row r="694" ht="12.75" customHeight="1">
      <c r="C694" s="85"/>
      <c r="L694" s="85"/>
      <c r="O694" s="11"/>
    </row>
    <row r="695" ht="12.75" customHeight="1">
      <c r="C695" s="85"/>
      <c r="L695" s="85"/>
      <c r="O695" s="11"/>
    </row>
    <row r="696" ht="12.75" customHeight="1">
      <c r="C696" s="85"/>
      <c r="L696" s="85"/>
      <c r="O696" s="11"/>
    </row>
    <row r="697" ht="12.75" customHeight="1">
      <c r="C697" s="85"/>
      <c r="L697" s="85"/>
      <c r="O697" s="11"/>
    </row>
    <row r="698" ht="12.75" customHeight="1">
      <c r="C698" s="85"/>
      <c r="L698" s="85"/>
      <c r="O698" s="11"/>
    </row>
    <row r="699" ht="12.75" customHeight="1">
      <c r="C699" s="85"/>
      <c r="L699" s="85"/>
      <c r="O699" s="11"/>
    </row>
    <row r="700" ht="12.75" customHeight="1">
      <c r="C700" s="85"/>
      <c r="L700" s="85"/>
      <c r="O700" s="11"/>
    </row>
    <row r="701" ht="12.75" customHeight="1">
      <c r="C701" s="85"/>
      <c r="L701" s="85"/>
      <c r="O701" s="11"/>
    </row>
    <row r="702" ht="12.75" customHeight="1">
      <c r="C702" s="85"/>
      <c r="L702" s="85"/>
      <c r="O702" s="11"/>
    </row>
    <row r="703" ht="12.75" customHeight="1">
      <c r="C703" s="85"/>
      <c r="L703" s="85"/>
      <c r="O703" s="11"/>
    </row>
    <row r="704" ht="12.75" customHeight="1">
      <c r="C704" s="85"/>
      <c r="L704" s="85"/>
      <c r="O704" s="11"/>
    </row>
    <row r="705" ht="12.75" customHeight="1">
      <c r="C705" s="85"/>
      <c r="L705" s="85"/>
      <c r="O705" s="11"/>
    </row>
    <row r="706" ht="12.75" customHeight="1">
      <c r="C706" s="85"/>
      <c r="L706" s="85"/>
      <c r="O706" s="11"/>
    </row>
    <row r="707" ht="12.75" customHeight="1">
      <c r="C707" s="85"/>
      <c r="L707" s="85"/>
      <c r="O707" s="11"/>
    </row>
    <row r="708" ht="12.75" customHeight="1">
      <c r="C708" s="85"/>
      <c r="L708" s="85"/>
      <c r="O708" s="11"/>
    </row>
    <row r="709" ht="12.75" customHeight="1">
      <c r="C709" s="85"/>
      <c r="L709" s="85"/>
      <c r="O709" s="11"/>
    </row>
    <row r="710" ht="12.75" customHeight="1">
      <c r="C710" s="85"/>
      <c r="L710" s="85"/>
      <c r="O710" s="11"/>
    </row>
    <row r="711" ht="12.75" customHeight="1">
      <c r="C711" s="85"/>
      <c r="L711" s="85"/>
      <c r="O711" s="11"/>
    </row>
    <row r="712" ht="12.75" customHeight="1">
      <c r="C712" s="85"/>
      <c r="L712" s="85"/>
      <c r="O712" s="11"/>
    </row>
    <row r="713" ht="12.75" customHeight="1">
      <c r="C713" s="85"/>
      <c r="L713" s="85"/>
      <c r="O713" s="11"/>
    </row>
    <row r="714" ht="12.75" customHeight="1">
      <c r="C714" s="85"/>
      <c r="L714" s="85"/>
      <c r="O714" s="11"/>
    </row>
    <row r="715" ht="12.75" customHeight="1">
      <c r="C715" s="85"/>
      <c r="L715" s="85"/>
      <c r="O715" s="11"/>
    </row>
    <row r="716" ht="12.75" customHeight="1">
      <c r="C716" s="85"/>
      <c r="L716" s="85"/>
      <c r="O716" s="11"/>
    </row>
    <row r="717" ht="12.75" customHeight="1">
      <c r="C717" s="85"/>
      <c r="L717" s="85"/>
      <c r="O717" s="11"/>
    </row>
    <row r="718" ht="12.75" customHeight="1">
      <c r="C718" s="85"/>
      <c r="L718" s="85"/>
      <c r="O718" s="11"/>
    </row>
    <row r="719" ht="12.75" customHeight="1">
      <c r="C719" s="85"/>
      <c r="L719" s="85"/>
      <c r="O719" s="11"/>
    </row>
    <row r="720" ht="12.75" customHeight="1">
      <c r="C720" s="85"/>
      <c r="L720" s="85"/>
      <c r="O720" s="11"/>
    </row>
    <row r="721" ht="12.75" customHeight="1">
      <c r="C721" s="85"/>
      <c r="L721" s="85"/>
      <c r="O721" s="11"/>
    </row>
    <row r="722" ht="12.75" customHeight="1">
      <c r="C722" s="85"/>
      <c r="L722" s="85"/>
      <c r="O722" s="11"/>
    </row>
    <row r="723" ht="12.75" customHeight="1">
      <c r="C723" s="85"/>
      <c r="L723" s="85"/>
      <c r="O723" s="11"/>
    </row>
    <row r="724" ht="12.75" customHeight="1">
      <c r="C724" s="85"/>
      <c r="L724" s="85"/>
      <c r="O724" s="11"/>
    </row>
    <row r="725" ht="12.75" customHeight="1">
      <c r="C725" s="85"/>
      <c r="L725" s="85"/>
      <c r="O725" s="11"/>
    </row>
    <row r="726" ht="12.75" customHeight="1">
      <c r="C726" s="85"/>
      <c r="L726" s="85"/>
      <c r="O726" s="11"/>
    </row>
    <row r="727" ht="12.75" customHeight="1">
      <c r="C727" s="85"/>
      <c r="L727" s="85"/>
      <c r="O727" s="11"/>
    </row>
    <row r="728" ht="12.75" customHeight="1">
      <c r="C728" s="85"/>
      <c r="L728" s="85"/>
      <c r="O728" s="11"/>
    </row>
    <row r="729" ht="12.75" customHeight="1">
      <c r="C729" s="85"/>
      <c r="L729" s="85"/>
      <c r="O729" s="11"/>
    </row>
    <row r="730" ht="12.75" customHeight="1">
      <c r="C730" s="85"/>
      <c r="L730" s="85"/>
      <c r="O730" s="11"/>
    </row>
    <row r="731" ht="12.75" customHeight="1">
      <c r="C731" s="85"/>
      <c r="L731" s="85"/>
      <c r="O731" s="11"/>
    </row>
    <row r="732" ht="12.75" customHeight="1">
      <c r="C732" s="85"/>
      <c r="L732" s="85"/>
      <c r="O732" s="11"/>
    </row>
    <row r="733" ht="12.75" customHeight="1">
      <c r="C733" s="85"/>
      <c r="L733" s="85"/>
      <c r="O733" s="11"/>
    </row>
    <row r="734" ht="12.75" customHeight="1">
      <c r="C734" s="85"/>
      <c r="L734" s="85"/>
      <c r="O734" s="11"/>
    </row>
    <row r="735" ht="12.75" customHeight="1">
      <c r="C735" s="85"/>
      <c r="L735" s="85"/>
      <c r="O735" s="11"/>
    </row>
    <row r="736" ht="12.75" customHeight="1">
      <c r="C736" s="85"/>
      <c r="L736" s="85"/>
      <c r="O736" s="11"/>
    </row>
    <row r="737" ht="12.75" customHeight="1">
      <c r="C737" s="85"/>
      <c r="L737" s="85"/>
      <c r="O737" s="11"/>
    </row>
    <row r="738" ht="12.75" customHeight="1">
      <c r="C738" s="85"/>
      <c r="L738" s="85"/>
      <c r="O738" s="11"/>
    </row>
    <row r="739" ht="12.75" customHeight="1">
      <c r="C739" s="85"/>
      <c r="L739" s="85"/>
      <c r="O739" s="11"/>
    </row>
    <row r="740" ht="12.75" customHeight="1">
      <c r="C740" s="85"/>
      <c r="L740" s="85"/>
      <c r="O740" s="11"/>
    </row>
    <row r="741" ht="12.75" customHeight="1">
      <c r="C741" s="85"/>
      <c r="L741" s="85"/>
      <c r="O741" s="11"/>
    </row>
    <row r="742" ht="12.75" customHeight="1">
      <c r="C742" s="85"/>
      <c r="L742" s="85"/>
      <c r="O742" s="11"/>
    </row>
    <row r="743" ht="12.75" customHeight="1">
      <c r="C743" s="85"/>
      <c r="L743" s="85"/>
      <c r="O743" s="11"/>
    </row>
    <row r="744" ht="12.75" customHeight="1">
      <c r="C744" s="85"/>
      <c r="L744" s="85"/>
      <c r="O744" s="11"/>
    </row>
    <row r="745" ht="12.75" customHeight="1">
      <c r="C745" s="85"/>
      <c r="L745" s="85"/>
      <c r="O745" s="11"/>
    </row>
    <row r="746" ht="12.75" customHeight="1">
      <c r="C746" s="85"/>
      <c r="L746" s="85"/>
      <c r="O746" s="11"/>
    </row>
    <row r="747" ht="12.75" customHeight="1">
      <c r="C747" s="85"/>
      <c r="L747" s="85"/>
      <c r="O747" s="11"/>
    </row>
    <row r="748" ht="12.75" customHeight="1">
      <c r="C748" s="85"/>
      <c r="L748" s="85"/>
      <c r="O748" s="11"/>
    </row>
    <row r="749" ht="12.75" customHeight="1">
      <c r="C749" s="85"/>
      <c r="L749" s="85"/>
      <c r="O749" s="11"/>
    </row>
    <row r="750" ht="12.75" customHeight="1">
      <c r="C750" s="85"/>
      <c r="L750" s="85"/>
      <c r="O750" s="11"/>
    </row>
    <row r="751" ht="12.75" customHeight="1">
      <c r="C751" s="85"/>
      <c r="L751" s="85"/>
      <c r="O751" s="11"/>
    </row>
    <row r="752" ht="12.75" customHeight="1">
      <c r="C752" s="85"/>
      <c r="L752" s="85"/>
      <c r="O752" s="11"/>
    </row>
    <row r="753" ht="12.75" customHeight="1">
      <c r="C753" s="85"/>
      <c r="L753" s="85"/>
      <c r="O753" s="11"/>
    </row>
    <row r="754" ht="12.75" customHeight="1">
      <c r="C754" s="85"/>
      <c r="L754" s="85"/>
      <c r="O754" s="11"/>
    </row>
    <row r="755" ht="12.75" customHeight="1">
      <c r="C755" s="85"/>
      <c r="L755" s="85"/>
      <c r="O755" s="11"/>
    </row>
    <row r="756" ht="12.75" customHeight="1">
      <c r="C756" s="85"/>
      <c r="L756" s="85"/>
      <c r="O756" s="11"/>
    </row>
    <row r="757" ht="12.75" customHeight="1">
      <c r="C757" s="85"/>
      <c r="L757" s="85"/>
      <c r="O757" s="11"/>
    </row>
    <row r="758" ht="12.75" customHeight="1">
      <c r="C758" s="85"/>
      <c r="L758" s="85"/>
      <c r="O758" s="11"/>
    </row>
    <row r="759" ht="12.75" customHeight="1">
      <c r="C759" s="85"/>
      <c r="L759" s="85"/>
      <c r="O759" s="11"/>
    </row>
    <row r="760" ht="12.75" customHeight="1">
      <c r="C760" s="85"/>
      <c r="L760" s="85"/>
      <c r="O760" s="11"/>
    </row>
    <row r="761" ht="12.75" customHeight="1">
      <c r="C761" s="85"/>
      <c r="L761" s="85"/>
      <c r="O761" s="11"/>
    </row>
    <row r="762" ht="12.75" customHeight="1">
      <c r="C762" s="85"/>
      <c r="L762" s="85"/>
      <c r="O762" s="11"/>
    </row>
    <row r="763" ht="12.75" customHeight="1">
      <c r="C763" s="85"/>
      <c r="L763" s="85"/>
      <c r="O763" s="11"/>
    </row>
    <row r="764" ht="12.75" customHeight="1">
      <c r="C764" s="85"/>
      <c r="L764" s="85"/>
      <c r="O764" s="11"/>
    </row>
    <row r="765" ht="12.75" customHeight="1">
      <c r="C765" s="85"/>
      <c r="L765" s="85"/>
      <c r="O765" s="11"/>
    </row>
    <row r="766" ht="12.75" customHeight="1">
      <c r="C766" s="85"/>
      <c r="L766" s="85"/>
      <c r="O766" s="11"/>
    </row>
    <row r="767" ht="12.75" customHeight="1">
      <c r="C767" s="85"/>
      <c r="L767" s="85"/>
      <c r="O767" s="11"/>
    </row>
    <row r="768" ht="12.75" customHeight="1">
      <c r="C768" s="85"/>
      <c r="L768" s="85"/>
      <c r="O768" s="11"/>
    </row>
    <row r="769" ht="12.75" customHeight="1">
      <c r="C769" s="85"/>
      <c r="L769" s="85"/>
      <c r="O769" s="11"/>
    </row>
    <row r="770" ht="12.75" customHeight="1">
      <c r="C770" s="85"/>
      <c r="L770" s="85"/>
      <c r="O770" s="11"/>
    </row>
    <row r="771" ht="12.75" customHeight="1">
      <c r="C771" s="85"/>
      <c r="L771" s="85"/>
      <c r="O771" s="11"/>
    </row>
    <row r="772" ht="12.75" customHeight="1">
      <c r="C772" s="85"/>
      <c r="L772" s="85"/>
      <c r="O772" s="11"/>
    </row>
    <row r="773" ht="12.75" customHeight="1">
      <c r="C773" s="85"/>
      <c r="L773" s="85"/>
      <c r="O773" s="11"/>
    </row>
    <row r="774" ht="12.75" customHeight="1">
      <c r="C774" s="85"/>
      <c r="L774" s="85"/>
      <c r="O774" s="11"/>
    </row>
    <row r="775" ht="12.75" customHeight="1">
      <c r="C775" s="85"/>
      <c r="L775" s="85"/>
      <c r="O775" s="11"/>
    </row>
    <row r="776" ht="12.75" customHeight="1">
      <c r="C776" s="85"/>
      <c r="L776" s="85"/>
      <c r="O776" s="11"/>
    </row>
    <row r="777" ht="12.75" customHeight="1">
      <c r="C777" s="85"/>
      <c r="L777" s="85"/>
      <c r="O777" s="11"/>
    </row>
    <row r="778" ht="12.75" customHeight="1">
      <c r="C778" s="85"/>
      <c r="L778" s="85"/>
      <c r="O778" s="11"/>
    </row>
    <row r="779" ht="12.75" customHeight="1">
      <c r="C779" s="85"/>
      <c r="L779" s="85"/>
      <c r="O779" s="11"/>
    </row>
    <row r="780" ht="12.75" customHeight="1">
      <c r="C780" s="85"/>
      <c r="L780" s="85"/>
      <c r="O780" s="11"/>
    </row>
    <row r="781" ht="12.75" customHeight="1">
      <c r="C781" s="85"/>
      <c r="L781" s="85"/>
      <c r="O781" s="11"/>
    </row>
    <row r="782" ht="12.75" customHeight="1">
      <c r="C782" s="85"/>
      <c r="L782" s="85"/>
      <c r="O782" s="11"/>
    </row>
    <row r="783" ht="12.75" customHeight="1">
      <c r="C783" s="85"/>
      <c r="L783" s="85"/>
      <c r="O783" s="11"/>
    </row>
    <row r="784" ht="12.75" customHeight="1">
      <c r="C784" s="85"/>
      <c r="L784" s="85"/>
      <c r="O784" s="11"/>
    </row>
    <row r="785" ht="12.75" customHeight="1">
      <c r="C785" s="85"/>
      <c r="L785" s="85"/>
      <c r="O785" s="11"/>
    </row>
    <row r="786" ht="12.75" customHeight="1">
      <c r="C786" s="85"/>
      <c r="L786" s="85"/>
      <c r="O786" s="11"/>
    </row>
    <row r="787" ht="12.75" customHeight="1">
      <c r="C787" s="85"/>
      <c r="L787" s="85"/>
      <c r="O787" s="11"/>
    </row>
    <row r="788" ht="12.75" customHeight="1">
      <c r="C788" s="85"/>
      <c r="L788" s="85"/>
      <c r="O788" s="11"/>
    </row>
    <row r="789" ht="12.75" customHeight="1">
      <c r="C789" s="85"/>
      <c r="L789" s="85"/>
      <c r="O789" s="11"/>
    </row>
    <row r="790" ht="12.75" customHeight="1">
      <c r="C790" s="85"/>
      <c r="L790" s="85"/>
      <c r="O790" s="11"/>
    </row>
    <row r="791" ht="12.75" customHeight="1">
      <c r="C791" s="85"/>
      <c r="L791" s="85"/>
      <c r="O791" s="11"/>
    </row>
    <row r="792" ht="12.75" customHeight="1">
      <c r="C792" s="85"/>
      <c r="L792" s="85"/>
      <c r="O792" s="11"/>
    </row>
    <row r="793" ht="12.75" customHeight="1">
      <c r="C793" s="85"/>
      <c r="L793" s="85"/>
      <c r="O793" s="11"/>
    </row>
    <row r="794" ht="12.75" customHeight="1">
      <c r="C794" s="85"/>
      <c r="L794" s="85"/>
      <c r="O794" s="11"/>
    </row>
    <row r="795" ht="12.75" customHeight="1">
      <c r="C795" s="85"/>
      <c r="L795" s="85"/>
      <c r="O795" s="11"/>
    </row>
    <row r="796" ht="12.75" customHeight="1">
      <c r="C796" s="85"/>
      <c r="L796" s="85"/>
      <c r="O796" s="11"/>
    </row>
    <row r="797" ht="12.75" customHeight="1">
      <c r="C797" s="85"/>
      <c r="L797" s="85"/>
      <c r="O797" s="11"/>
    </row>
    <row r="798" ht="12.75" customHeight="1">
      <c r="C798" s="85"/>
      <c r="L798" s="85"/>
      <c r="O798" s="11"/>
    </row>
    <row r="799" ht="12.75" customHeight="1">
      <c r="C799" s="85"/>
      <c r="L799" s="85"/>
      <c r="O799" s="11"/>
    </row>
    <row r="800" ht="12.75" customHeight="1">
      <c r="C800" s="85"/>
      <c r="L800" s="85"/>
      <c r="O800" s="11"/>
    </row>
    <row r="801" ht="12.75" customHeight="1">
      <c r="C801" s="85"/>
      <c r="L801" s="85"/>
      <c r="O801" s="11"/>
    </row>
    <row r="802" ht="12.75" customHeight="1">
      <c r="C802" s="85"/>
      <c r="L802" s="85"/>
      <c r="O802" s="11"/>
    </row>
    <row r="803" ht="12.75" customHeight="1">
      <c r="C803" s="85"/>
      <c r="L803" s="85"/>
      <c r="O803" s="11"/>
    </row>
    <row r="804" ht="12.75" customHeight="1">
      <c r="C804" s="85"/>
      <c r="L804" s="85"/>
      <c r="O804" s="11"/>
    </row>
    <row r="805" ht="12.75" customHeight="1">
      <c r="C805" s="85"/>
      <c r="L805" s="85"/>
      <c r="O805" s="11"/>
    </row>
    <row r="806" ht="12.75" customHeight="1">
      <c r="C806" s="85"/>
      <c r="L806" s="85"/>
      <c r="O806" s="11"/>
    </row>
    <row r="807" ht="12.75" customHeight="1">
      <c r="C807" s="85"/>
      <c r="L807" s="85"/>
      <c r="O807" s="11"/>
    </row>
    <row r="808" ht="12.75" customHeight="1">
      <c r="C808" s="85"/>
      <c r="L808" s="85"/>
      <c r="O808" s="11"/>
    </row>
    <row r="809" ht="12.75" customHeight="1">
      <c r="C809" s="85"/>
      <c r="L809" s="85"/>
      <c r="O809" s="11"/>
    </row>
    <row r="810" ht="12.75" customHeight="1">
      <c r="C810" s="85"/>
      <c r="L810" s="85"/>
      <c r="O810" s="11"/>
    </row>
    <row r="811" ht="12.75" customHeight="1">
      <c r="C811" s="85"/>
      <c r="L811" s="85"/>
      <c r="O811" s="11"/>
    </row>
    <row r="812" ht="12.75" customHeight="1">
      <c r="C812" s="85"/>
      <c r="L812" s="85"/>
      <c r="O812" s="11"/>
    </row>
    <row r="813" ht="12.75" customHeight="1">
      <c r="C813" s="85"/>
      <c r="L813" s="85"/>
      <c r="O813" s="11"/>
    </row>
    <row r="814" ht="12.75" customHeight="1">
      <c r="C814" s="85"/>
      <c r="L814" s="85"/>
      <c r="O814" s="11"/>
    </row>
    <row r="815" ht="12.75" customHeight="1">
      <c r="C815" s="85"/>
      <c r="L815" s="85"/>
      <c r="O815" s="11"/>
    </row>
    <row r="816" ht="12.75" customHeight="1">
      <c r="C816" s="85"/>
      <c r="L816" s="85"/>
      <c r="O816" s="11"/>
    </row>
    <row r="817" ht="12.75" customHeight="1">
      <c r="C817" s="85"/>
      <c r="L817" s="85"/>
      <c r="O817" s="11"/>
    </row>
    <row r="818" ht="12.75" customHeight="1">
      <c r="C818" s="85"/>
      <c r="L818" s="85"/>
      <c r="O818" s="11"/>
    </row>
    <row r="819" ht="12.75" customHeight="1">
      <c r="C819" s="85"/>
      <c r="L819" s="85"/>
      <c r="O819" s="11"/>
    </row>
    <row r="820" ht="12.75" customHeight="1">
      <c r="C820" s="85"/>
      <c r="L820" s="85"/>
      <c r="O820" s="11"/>
    </row>
    <row r="821" ht="12.75" customHeight="1">
      <c r="C821" s="85"/>
      <c r="L821" s="85"/>
      <c r="O821" s="11"/>
    </row>
    <row r="822" ht="12.75" customHeight="1">
      <c r="C822" s="85"/>
      <c r="L822" s="85"/>
      <c r="O822" s="11"/>
    </row>
    <row r="823" ht="12.75" customHeight="1">
      <c r="C823" s="85"/>
      <c r="L823" s="85"/>
      <c r="O823" s="11"/>
    </row>
    <row r="824" ht="12.75" customHeight="1">
      <c r="C824" s="85"/>
      <c r="L824" s="85"/>
      <c r="O824" s="11"/>
    </row>
    <row r="825" ht="12.75" customHeight="1">
      <c r="C825" s="85"/>
      <c r="L825" s="85"/>
      <c r="O825" s="11"/>
    </row>
    <row r="826" ht="12.75" customHeight="1">
      <c r="C826" s="85"/>
      <c r="L826" s="85"/>
      <c r="O826" s="11"/>
    </row>
    <row r="827" ht="12.75" customHeight="1">
      <c r="C827" s="85"/>
      <c r="L827" s="85"/>
      <c r="O827" s="11"/>
    </row>
    <row r="828" ht="12.75" customHeight="1">
      <c r="C828" s="85"/>
      <c r="L828" s="85"/>
      <c r="O828" s="11"/>
    </row>
    <row r="829" ht="12.75" customHeight="1">
      <c r="C829" s="85"/>
      <c r="L829" s="85"/>
      <c r="O829" s="11"/>
    </row>
    <row r="830" ht="12.75" customHeight="1">
      <c r="C830" s="85"/>
      <c r="L830" s="85"/>
      <c r="O830" s="11"/>
    </row>
    <row r="831" ht="12.75" customHeight="1">
      <c r="C831" s="85"/>
      <c r="L831" s="85"/>
      <c r="O831" s="11"/>
    </row>
    <row r="832" ht="12.75" customHeight="1">
      <c r="C832" s="85"/>
      <c r="L832" s="85"/>
      <c r="O832" s="11"/>
    </row>
    <row r="833" ht="12.75" customHeight="1">
      <c r="C833" s="85"/>
      <c r="L833" s="85"/>
      <c r="O833" s="11"/>
    </row>
    <row r="834" ht="12.75" customHeight="1">
      <c r="C834" s="85"/>
      <c r="L834" s="85"/>
      <c r="O834" s="11"/>
    </row>
    <row r="835" ht="12.75" customHeight="1">
      <c r="C835" s="85"/>
      <c r="L835" s="85"/>
      <c r="O835" s="11"/>
    </row>
    <row r="836" ht="12.75" customHeight="1">
      <c r="C836" s="85"/>
      <c r="L836" s="85"/>
      <c r="O836" s="11"/>
    </row>
    <row r="837" ht="12.75" customHeight="1">
      <c r="C837" s="85"/>
      <c r="L837" s="85"/>
      <c r="O837" s="11"/>
    </row>
    <row r="838" ht="12.75" customHeight="1">
      <c r="C838" s="85"/>
      <c r="L838" s="85"/>
      <c r="O838" s="11"/>
    </row>
    <row r="839" ht="12.75" customHeight="1">
      <c r="C839" s="85"/>
      <c r="L839" s="85"/>
      <c r="O839" s="11"/>
    </row>
    <row r="840" ht="12.75" customHeight="1">
      <c r="C840" s="85"/>
      <c r="L840" s="85"/>
      <c r="O840" s="11"/>
    </row>
    <row r="841" ht="12.75" customHeight="1">
      <c r="C841" s="85"/>
      <c r="L841" s="85"/>
      <c r="O841" s="11"/>
    </row>
    <row r="842" ht="12.75" customHeight="1">
      <c r="C842" s="85"/>
      <c r="L842" s="85"/>
      <c r="O842" s="11"/>
    </row>
    <row r="843" ht="12.75" customHeight="1">
      <c r="C843" s="85"/>
      <c r="L843" s="85"/>
      <c r="O843" s="11"/>
    </row>
    <row r="844" ht="12.75" customHeight="1">
      <c r="C844" s="85"/>
      <c r="L844" s="85"/>
      <c r="O844" s="11"/>
    </row>
    <row r="845" ht="12.75" customHeight="1">
      <c r="C845" s="85"/>
      <c r="L845" s="85"/>
      <c r="O845" s="11"/>
    </row>
    <row r="846" ht="12.75" customHeight="1">
      <c r="C846" s="85"/>
      <c r="L846" s="85"/>
      <c r="O846" s="11"/>
    </row>
    <row r="847" ht="12.75" customHeight="1">
      <c r="C847" s="85"/>
      <c r="L847" s="85"/>
      <c r="O847" s="11"/>
    </row>
    <row r="848" ht="12.75" customHeight="1">
      <c r="C848" s="85"/>
      <c r="L848" s="85"/>
      <c r="O848" s="11"/>
    </row>
    <row r="849" ht="12.75" customHeight="1">
      <c r="C849" s="85"/>
      <c r="L849" s="85"/>
      <c r="O849" s="11"/>
    </row>
    <row r="850" ht="12.75" customHeight="1">
      <c r="C850" s="85"/>
      <c r="L850" s="85"/>
      <c r="O850" s="11"/>
    </row>
    <row r="851" ht="12.75" customHeight="1">
      <c r="C851" s="85"/>
      <c r="L851" s="85"/>
      <c r="O851" s="11"/>
    </row>
    <row r="852" ht="12.75" customHeight="1">
      <c r="C852" s="85"/>
      <c r="L852" s="85"/>
      <c r="O852" s="11"/>
    </row>
    <row r="853" ht="12.75" customHeight="1">
      <c r="C853" s="85"/>
      <c r="L853" s="85"/>
      <c r="O853" s="11"/>
    </row>
    <row r="854" ht="12.75" customHeight="1">
      <c r="C854" s="85"/>
      <c r="L854" s="85"/>
      <c r="O854" s="11"/>
    </row>
    <row r="855" ht="12.75" customHeight="1">
      <c r="C855" s="85"/>
      <c r="L855" s="85"/>
      <c r="O855" s="11"/>
    </row>
    <row r="856" ht="12.75" customHeight="1">
      <c r="C856" s="85"/>
      <c r="L856" s="85"/>
      <c r="O856" s="11"/>
    </row>
    <row r="857" ht="12.75" customHeight="1">
      <c r="C857" s="85"/>
      <c r="L857" s="85"/>
      <c r="O857" s="11"/>
    </row>
    <row r="858" ht="12.75" customHeight="1">
      <c r="C858" s="85"/>
      <c r="L858" s="85"/>
      <c r="O858" s="11"/>
    </row>
    <row r="859" ht="12.75" customHeight="1">
      <c r="C859" s="85"/>
      <c r="L859" s="85"/>
      <c r="O859" s="11"/>
    </row>
    <row r="860" ht="12.75" customHeight="1">
      <c r="C860" s="85"/>
      <c r="L860" s="85"/>
      <c r="O860" s="11"/>
    </row>
    <row r="861" ht="12.75" customHeight="1">
      <c r="C861" s="85"/>
      <c r="L861" s="85"/>
      <c r="O861" s="11"/>
    </row>
    <row r="862" ht="12.75" customHeight="1">
      <c r="C862" s="85"/>
      <c r="L862" s="85"/>
      <c r="O862" s="11"/>
    </row>
    <row r="863" ht="12.75" customHeight="1">
      <c r="C863" s="85"/>
      <c r="L863" s="85"/>
      <c r="O863" s="11"/>
    </row>
    <row r="864" ht="12.75" customHeight="1">
      <c r="C864" s="85"/>
      <c r="L864" s="85"/>
      <c r="O864" s="11"/>
    </row>
    <row r="865" ht="12.75" customHeight="1">
      <c r="C865" s="85"/>
      <c r="L865" s="85"/>
      <c r="O865" s="11"/>
    </row>
    <row r="866" ht="12.75" customHeight="1">
      <c r="C866" s="85"/>
      <c r="L866" s="85"/>
      <c r="O866" s="11"/>
    </row>
    <row r="867" ht="12.75" customHeight="1">
      <c r="C867" s="85"/>
      <c r="L867" s="85"/>
      <c r="O867" s="11"/>
    </row>
    <row r="868" ht="12.75" customHeight="1">
      <c r="C868" s="85"/>
      <c r="L868" s="85"/>
      <c r="O868" s="11"/>
    </row>
    <row r="869" ht="12.75" customHeight="1">
      <c r="C869" s="85"/>
      <c r="L869" s="85"/>
      <c r="O869" s="11"/>
    </row>
    <row r="870" ht="12.75" customHeight="1">
      <c r="C870" s="85"/>
      <c r="L870" s="85"/>
      <c r="O870" s="11"/>
    </row>
    <row r="871" ht="12.75" customHeight="1">
      <c r="C871" s="85"/>
      <c r="L871" s="85"/>
      <c r="O871" s="11"/>
    </row>
    <row r="872" ht="12.75" customHeight="1">
      <c r="C872" s="85"/>
      <c r="L872" s="85"/>
      <c r="O872" s="11"/>
    </row>
    <row r="873" ht="12.75" customHeight="1">
      <c r="C873" s="85"/>
      <c r="L873" s="85"/>
      <c r="O873" s="11"/>
    </row>
    <row r="874" ht="12.75" customHeight="1">
      <c r="C874" s="85"/>
      <c r="L874" s="85"/>
      <c r="O874" s="11"/>
    </row>
    <row r="875" ht="12.75" customHeight="1">
      <c r="C875" s="85"/>
      <c r="L875" s="85"/>
      <c r="O875" s="11"/>
    </row>
    <row r="876" ht="12.75" customHeight="1">
      <c r="C876" s="85"/>
      <c r="L876" s="85"/>
      <c r="O876" s="11"/>
    </row>
    <row r="877" ht="12.75" customHeight="1">
      <c r="C877" s="85"/>
      <c r="L877" s="85"/>
      <c r="O877" s="11"/>
    </row>
    <row r="878" ht="12.75" customHeight="1">
      <c r="C878" s="85"/>
      <c r="L878" s="85"/>
      <c r="O878" s="11"/>
    </row>
    <row r="879" ht="12.75" customHeight="1">
      <c r="C879" s="85"/>
      <c r="L879" s="85"/>
      <c r="O879" s="11"/>
    </row>
    <row r="880" ht="12.75" customHeight="1">
      <c r="C880" s="85"/>
      <c r="L880" s="85"/>
      <c r="O880" s="11"/>
    </row>
    <row r="881" ht="12.75" customHeight="1">
      <c r="C881" s="85"/>
      <c r="L881" s="85"/>
      <c r="O881" s="11"/>
    </row>
    <row r="882" ht="12.75" customHeight="1">
      <c r="C882" s="85"/>
      <c r="L882" s="85"/>
      <c r="O882" s="11"/>
    </row>
    <row r="883" ht="12.75" customHeight="1">
      <c r="C883" s="85"/>
      <c r="L883" s="85"/>
      <c r="O883" s="11"/>
    </row>
    <row r="884" ht="12.75" customHeight="1">
      <c r="C884" s="85"/>
      <c r="L884" s="85"/>
      <c r="O884" s="11"/>
    </row>
    <row r="885" ht="12.75" customHeight="1">
      <c r="C885" s="85"/>
      <c r="L885" s="85"/>
      <c r="O885" s="11"/>
    </row>
    <row r="886" ht="12.75" customHeight="1">
      <c r="C886" s="85"/>
      <c r="L886" s="85"/>
      <c r="O886" s="11"/>
    </row>
    <row r="887" ht="12.75" customHeight="1">
      <c r="C887" s="85"/>
      <c r="L887" s="85"/>
      <c r="O887" s="11"/>
    </row>
    <row r="888" ht="12.75" customHeight="1">
      <c r="C888" s="85"/>
      <c r="L888" s="85"/>
      <c r="O888" s="11"/>
    </row>
    <row r="889" ht="12.75" customHeight="1">
      <c r="C889" s="85"/>
      <c r="L889" s="85"/>
      <c r="O889" s="11"/>
    </row>
    <row r="890" ht="12.75" customHeight="1">
      <c r="C890" s="85"/>
      <c r="L890" s="85"/>
      <c r="O890" s="11"/>
    </row>
    <row r="891" ht="12.75" customHeight="1">
      <c r="C891" s="85"/>
      <c r="L891" s="85"/>
      <c r="O891" s="11"/>
    </row>
    <row r="892" ht="12.75" customHeight="1">
      <c r="C892" s="85"/>
      <c r="L892" s="85"/>
      <c r="O892" s="11"/>
    </row>
    <row r="893" ht="12.75" customHeight="1">
      <c r="C893" s="85"/>
      <c r="L893" s="85"/>
      <c r="O893" s="11"/>
    </row>
    <row r="894" ht="12.75" customHeight="1">
      <c r="C894" s="85"/>
      <c r="L894" s="85"/>
      <c r="O894" s="11"/>
    </row>
    <row r="895" ht="12.75" customHeight="1">
      <c r="C895" s="85"/>
      <c r="L895" s="85"/>
      <c r="O895" s="11"/>
    </row>
    <row r="896" ht="12.75" customHeight="1">
      <c r="C896" s="85"/>
      <c r="L896" s="85"/>
      <c r="O896" s="11"/>
    </row>
    <row r="897" ht="12.75" customHeight="1">
      <c r="C897" s="85"/>
      <c r="L897" s="85"/>
      <c r="O897" s="11"/>
    </row>
    <row r="898" ht="12.75" customHeight="1">
      <c r="C898" s="85"/>
      <c r="L898" s="85"/>
      <c r="O898" s="11"/>
    </row>
    <row r="899" ht="12.75" customHeight="1">
      <c r="C899" s="85"/>
      <c r="L899" s="85"/>
      <c r="O899" s="11"/>
    </row>
    <row r="900" ht="12.75" customHeight="1">
      <c r="C900" s="85"/>
      <c r="L900" s="85"/>
      <c r="O900" s="11"/>
    </row>
    <row r="901" ht="12.75" customHeight="1">
      <c r="C901" s="85"/>
      <c r="L901" s="85"/>
      <c r="O901" s="11"/>
    </row>
    <row r="902" ht="12.75" customHeight="1">
      <c r="C902" s="85"/>
      <c r="L902" s="85"/>
      <c r="O902" s="11"/>
    </row>
    <row r="903" ht="12.75" customHeight="1">
      <c r="C903" s="85"/>
      <c r="L903" s="85"/>
      <c r="O903" s="11"/>
    </row>
    <row r="904" ht="12.75" customHeight="1">
      <c r="C904" s="85"/>
      <c r="L904" s="85"/>
      <c r="O904" s="11"/>
    </row>
    <row r="905" ht="12.75" customHeight="1">
      <c r="C905" s="85"/>
      <c r="L905" s="85"/>
      <c r="O905" s="11"/>
    </row>
    <row r="906" ht="12.75" customHeight="1">
      <c r="C906" s="85"/>
      <c r="L906" s="85"/>
      <c r="O906" s="11"/>
    </row>
    <row r="907" ht="12.75" customHeight="1">
      <c r="C907" s="85"/>
      <c r="L907" s="85"/>
      <c r="O907" s="11"/>
    </row>
    <row r="908" ht="12.75" customHeight="1">
      <c r="C908" s="85"/>
      <c r="L908" s="85"/>
      <c r="O908" s="11"/>
    </row>
    <row r="909" ht="12.75" customHeight="1">
      <c r="C909" s="85"/>
      <c r="L909" s="85"/>
      <c r="O909" s="11"/>
    </row>
    <row r="910" ht="12.75" customHeight="1">
      <c r="C910" s="85"/>
      <c r="L910" s="85"/>
      <c r="O910" s="11"/>
    </row>
    <row r="911" ht="12.75" customHeight="1">
      <c r="C911" s="85"/>
      <c r="L911" s="85"/>
      <c r="O911" s="11"/>
    </row>
    <row r="912" ht="12.75" customHeight="1">
      <c r="C912" s="85"/>
      <c r="L912" s="85"/>
      <c r="O912" s="11"/>
    </row>
    <row r="913" ht="12.75" customHeight="1">
      <c r="C913" s="85"/>
      <c r="L913" s="85"/>
      <c r="O913" s="11"/>
    </row>
    <row r="914" ht="12.75" customHeight="1">
      <c r="C914" s="85"/>
      <c r="L914" s="85"/>
      <c r="O914" s="11"/>
    </row>
    <row r="915" ht="12.75" customHeight="1">
      <c r="C915" s="85"/>
      <c r="L915" s="85"/>
      <c r="O915" s="11"/>
    </row>
    <row r="916" ht="12.75" customHeight="1">
      <c r="C916" s="85"/>
      <c r="L916" s="85"/>
      <c r="O916" s="11"/>
    </row>
    <row r="917" ht="12.75" customHeight="1">
      <c r="C917" s="85"/>
      <c r="L917" s="85"/>
      <c r="O917" s="11"/>
    </row>
    <row r="918" ht="12.75" customHeight="1">
      <c r="C918" s="85"/>
      <c r="L918" s="85"/>
      <c r="O918" s="11"/>
    </row>
    <row r="919" ht="12.75" customHeight="1">
      <c r="C919" s="85"/>
      <c r="L919" s="85"/>
      <c r="O919" s="11"/>
    </row>
    <row r="920" ht="12.75" customHeight="1">
      <c r="C920" s="85"/>
      <c r="L920" s="85"/>
      <c r="O920" s="11"/>
    </row>
    <row r="921" ht="12.75" customHeight="1">
      <c r="C921" s="85"/>
      <c r="L921" s="85"/>
      <c r="O921" s="11"/>
    </row>
    <row r="922" ht="12.75" customHeight="1">
      <c r="C922" s="85"/>
      <c r="L922" s="85"/>
      <c r="O922" s="11"/>
    </row>
    <row r="923" ht="12.75" customHeight="1">
      <c r="C923" s="85"/>
      <c r="L923" s="85"/>
      <c r="O923" s="11"/>
    </row>
    <row r="924" ht="12.75" customHeight="1">
      <c r="C924" s="85"/>
      <c r="L924" s="85"/>
      <c r="O924" s="11"/>
    </row>
    <row r="925" ht="12.75" customHeight="1">
      <c r="C925" s="85"/>
      <c r="L925" s="85"/>
      <c r="O925" s="11"/>
    </row>
    <row r="926" ht="12.75" customHeight="1">
      <c r="C926" s="85"/>
      <c r="L926" s="85"/>
      <c r="O926" s="11"/>
    </row>
    <row r="927" ht="12.75" customHeight="1">
      <c r="C927" s="85"/>
      <c r="L927" s="85"/>
      <c r="O927" s="11"/>
    </row>
    <row r="928" ht="12.75" customHeight="1">
      <c r="C928" s="85"/>
      <c r="L928" s="85"/>
      <c r="O928" s="11"/>
    </row>
    <row r="929" ht="12.75" customHeight="1">
      <c r="C929" s="85"/>
      <c r="L929" s="85"/>
      <c r="O929" s="11"/>
    </row>
    <row r="930" ht="12.75" customHeight="1">
      <c r="C930" s="85"/>
      <c r="L930" s="85"/>
      <c r="O930" s="11"/>
    </row>
    <row r="931" ht="12.75" customHeight="1">
      <c r="C931" s="85"/>
      <c r="L931" s="85"/>
      <c r="O931" s="11"/>
    </row>
    <row r="932" ht="12.75" customHeight="1">
      <c r="C932" s="85"/>
      <c r="L932" s="85"/>
      <c r="O932" s="11"/>
    </row>
    <row r="933" ht="12.75" customHeight="1">
      <c r="C933" s="85"/>
      <c r="L933" s="85"/>
      <c r="O933" s="11"/>
    </row>
    <row r="934" ht="12.75" customHeight="1">
      <c r="C934" s="85"/>
      <c r="L934" s="85"/>
      <c r="O934" s="11"/>
    </row>
    <row r="935" ht="12.75" customHeight="1">
      <c r="C935" s="85"/>
      <c r="L935" s="85"/>
      <c r="O935" s="11"/>
    </row>
    <row r="936" ht="12.75" customHeight="1">
      <c r="C936" s="85"/>
      <c r="L936" s="85"/>
      <c r="O936" s="11"/>
    </row>
    <row r="937" ht="12.75" customHeight="1">
      <c r="C937" s="85"/>
      <c r="L937" s="85"/>
      <c r="O937" s="11"/>
    </row>
    <row r="938" ht="12.75" customHeight="1">
      <c r="C938" s="85"/>
      <c r="L938" s="85"/>
      <c r="O938" s="11"/>
    </row>
    <row r="939" ht="12.75" customHeight="1">
      <c r="C939" s="85"/>
      <c r="L939" s="85"/>
      <c r="O939" s="11"/>
    </row>
    <row r="940" ht="12.75" customHeight="1">
      <c r="C940" s="85"/>
      <c r="L940" s="85"/>
      <c r="O940" s="11"/>
    </row>
    <row r="941" ht="12.75" customHeight="1">
      <c r="C941" s="85"/>
      <c r="L941" s="85"/>
      <c r="O941" s="11"/>
    </row>
    <row r="942" ht="12.75" customHeight="1">
      <c r="C942" s="85"/>
      <c r="L942" s="85"/>
      <c r="O942" s="11"/>
    </row>
    <row r="943" ht="12.75" customHeight="1">
      <c r="C943" s="85"/>
      <c r="L943" s="85"/>
      <c r="O943" s="11"/>
    </row>
    <row r="944" ht="12.75" customHeight="1">
      <c r="C944" s="85"/>
      <c r="L944" s="85"/>
      <c r="O944" s="11"/>
    </row>
    <row r="945" ht="12.75" customHeight="1">
      <c r="C945" s="85"/>
      <c r="L945" s="85"/>
      <c r="O945" s="11"/>
    </row>
    <row r="946" ht="12.75" customHeight="1">
      <c r="C946" s="85"/>
      <c r="L946" s="85"/>
      <c r="O946" s="11"/>
    </row>
    <row r="947" ht="12.75" customHeight="1">
      <c r="C947" s="85"/>
      <c r="L947" s="85"/>
      <c r="O947" s="11"/>
    </row>
    <row r="948" ht="12.75" customHeight="1">
      <c r="C948" s="85"/>
      <c r="L948" s="85"/>
      <c r="O948" s="11"/>
    </row>
    <row r="949" ht="12.75" customHeight="1">
      <c r="C949" s="85"/>
      <c r="L949" s="85"/>
      <c r="O949" s="11"/>
    </row>
    <row r="950" ht="12.75" customHeight="1">
      <c r="C950" s="85"/>
      <c r="L950" s="85"/>
      <c r="O950" s="11"/>
    </row>
    <row r="951" ht="12.75" customHeight="1">
      <c r="C951" s="85"/>
      <c r="L951" s="85"/>
      <c r="O951" s="11"/>
    </row>
    <row r="952" ht="12.75" customHeight="1">
      <c r="C952" s="85"/>
      <c r="L952" s="85"/>
      <c r="O952" s="11"/>
    </row>
    <row r="953" ht="12.75" customHeight="1">
      <c r="C953" s="85"/>
      <c r="L953" s="85"/>
      <c r="O953" s="11"/>
    </row>
    <row r="954" ht="12.75" customHeight="1">
      <c r="C954" s="85"/>
      <c r="L954" s="85"/>
      <c r="O954" s="11"/>
    </row>
    <row r="955" ht="12.75" customHeight="1">
      <c r="C955" s="85"/>
      <c r="L955" s="85"/>
      <c r="O955" s="11"/>
    </row>
    <row r="956" ht="12.75" customHeight="1">
      <c r="C956" s="85"/>
      <c r="L956" s="85"/>
      <c r="O956" s="11"/>
    </row>
    <row r="957" ht="12.75" customHeight="1">
      <c r="C957" s="85"/>
      <c r="L957" s="85"/>
      <c r="O957" s="11"/>
    </row>
    <row r="958" ht="12.75" customHeight="1">
      <c r="C958" s="85"/>
      <c r="L958" s="85"/>
      <c r="O958" s="11"/>
    </row>
    <row r="959" ht="12.75" customHeight="1">
      <c r="C959" s="85"/>
      <c r="L959" s="85"/>
      <c r="O959" s="11"/>
    </row>
    <row r="960" ht="12.75" customHeight="1">
      <c r="C960" s="85"/>
      <c r="L960" s="85"/>
      <c r="O960" s="11"/>
    </row>
    <row r="961" ht="12.75" customHeight="1">
      <c r="C961" s="85"/>
      <c r="L961" s="85"/>
      <c r="O961" s="11"/>
    </row>
    <row r="962" ht="12.75" customHeight="1">
      <c r="C962" s="85"/>
      <c r="L962" s="85"/>
      <c r="O962" s="11"/>
    </row>
    <row r="963" ht="12.75" customHeight="1">
      <c r="C963" s="85"/>
      <c r="L963" s="85"/>
      <c r="O963" s="11"/>
    </row>
    <row r="964" ht="12.75" customHeight="1">
      <c r="C964" s="85"/>
      <c r="L964" s="85"/>
      <c r="O964" s="11"/>
    </row>
    <row r="965" ht="12.75" customHeight="1">
      <c r="C965" s="85"/>
      <c r="L965" s="85"/>
      <c r="O965" s="11"/>
    </row>
    <row r="966" ht="12.75" customHeight="1">
      <c r="C966" s="85"/>
      <c r="L966" s="85"/>
      <c r="O966" s="11"/>
    </row>
    <row r="967" ht="12.75" customHeight="1">
      <c r="C967" s="85"/>
      <c r="L967" s="85"/>
      <c r="O967" s="11"/>
    </row>
    <row r="968" ht="12.75" customHeight="1">
      <c r="C968" s="85"/>
      <c r="L968" s="85"/>
      <c r="O968" s="11"/>
    </row>
    <row r="969" ht="12.75" customHeight="1">
      <c r="C969" s="85"/>
      <c r="L969" s="85"/>
      <c r="O969" s="11"/>
    </row>
    <row r="970" ht="12.75" customHeight="1">
      <c r="C970" s="85"/>
      <c r="L970" s="85"/>
      <c r="O970" s="11"/>
    </row>
    <row r="971" ht="12.75" customHeight="1">
      <c r="C971" s="85"/>
      <c r="L971" s="85"/>
      <c r="O971" s="11"/>
    </row>
    <row r="972" ht="12.75" customHeight="1">
      <c r="C972" s="85"/>
      <c r="L972" s="85"/>
      <c r="O972" s="11"/>
    </row>
    <row r="973" ht="12.75" customHeight="1">
      <c r="C973" s="85"/>
      <c r="L973" s="85"/>
      <c r="O973" s="11"/>
    </row>
    <row r="974" ht="12.75" customHeight="1">
      <c r="C974" s="85"/>
      <c r="L974" s="85"/>
      <c r="O974" s="11"/>
    </row>
    <row r="975" ht="12.75" customHeight="1">
      <c r="C975" s="85"/>
      <c r="L975" s="85"/>
      <c r="O975" s="11"/>
    </row>
    <row r="976" ht="12.75" customHeight="1">
      <c r="C976" s="85"/>
      <c r="L976" s="85"/>
      <c r="O976" s="11"/>
    </row>
    <row r="977" ht="12.75" customHeight="1">
      <c r="C977" s="85"/>
      <c r="L977" s="85"/>
      <c r="O977" s="11"/>
    </row>
    <row r="978" ht="12.75" customHeight="1">
      <c r="C978" s="85"/>
      <c r="L978" s="85"/>
      <c r="O978" s="11"/>
    </row>
    <row r="979" ht="12.75" customHeight="1">
      <c r="C979" s="85"/>
      <c r="L979" s="85"/>
      <c r="O979" s="11"/>
    </row>
    <row r="980" ht="12.75" customHeight="1">
      <c r="C980" s="85"/>
      <c r="L980" s="85"/>
      <c r="O980" s="11"/>
    </row>
    <row r="981" ht="12.75" customHeight="1">
      <c r="C981" s="85"/>
      <c r="L981" s="85"/>
      <c r="O981" s="11"/>
    </row>
    <row r="982" ht="12.75" customHeight="1">
      <c r="C982" s="85"/>
      <c r="L982" s="85"/>
      <c r="O982" s="11"/>
    </row>
    <row r="983" ht="12.75" customHeight="1">
      <c r="C983" s="85"/>
      <c r="L983" s="85"/>
      <c r="O983" s="11"/>
    </row>
    <row r="984" ht="12.75" customHeight="1">
      <c r="C984" s="85"/>
      <c r="L984" s="85"/>
      <c r="O984" s="11"/>
    </row>
    <row r="985" ht="12.75" customHeight="1">
      <c r="C985" s="85"/>
      <c r="L985" s="85"/>
      <c r="O985" s="11"/>
    </row>
    <row r="986" ht="12.75" customHeight="1">
      <c r="C986" s="85"/>
      <c r="L986" s="85"/>
      <c r="O986" s="11"/>
    </row>
    <row r="987" ht="12.75" customHeight="1">
      <c r="C987" s="85"/>
      <c r="L987" s="85"/>
      <c r="O987" s="11"/>
    </row>
    <row r="988" ht="12.75" customHeight="1">
      <c r="C988" s="85"/>
      <c r="L988" s="85"/>
      <c r="O988" s="11"/>
    </row>
    <row r="989" ht="12.75" customHeight="1">
      <c r="C989" s="85"/>
      <c r="L989" s="85"/>
      <c r="O989" s="11"/>
    </row>
    <row r="990" ht="12.75" customHeight="1">
      <c r="C990" s="85"/>
      <c r="L990" s="85"/>
      <c r="O990" s="11"/>
    </row>
    <row r="991" ht="12.75" customHeight="1">
      <c r="C991" s="85"/>
      <c r="L991" s="85"/>
      <c r="O991" s="11"/>
    </row>
    <row r="992" ht="12.75" customHeight="1">
      <c r="C992" s="85"/>
      <c r="L992" s="85"/>
      <c r="O992" s="11"/>
    </row>
    <row r="993" ht="12.75" customHeight="1">
      <c r="C993" s="85"/>
      <c r="L993" s="85"/>
      <c r="O993" s="11"/>
    </row>
    <row r="994" ht="12.75" customHeight="1">
      <c r="C994" s="85"/>
      <c r="L994" s="85"/>
      <c r="O994" s="11"/>
    </row>
    <row r="995" ht="12.75" customHeight="1">
      <c r="C995" s="85"/>
      <c r="L995" s="85"/>
      <c r="O995" s="11"/>
    </row>
    <row r="996" ht="12.75" customHeight="1">
      <c r="C996" s="85"/>
      <c r="L996" s="85"/>
      <c r="O996" s="11"/>
    </row>
    <row r="997" ht="12.75" customHeight="1">
      <c r="C997" s="85"/>
      <c r="L997" s="85"/>
      <c r="O997" s="11"/>
    </row>
    <row r="998" ht="12.75" customHeight="1">
      <c r="C998" s="85"/>
      <c r="L998" s="85"/>
      <c r="O998" s="11"/>
    </row>
    <row r="999" ht="12.75" customHeight="1">
      <c r="C999" s="85"/>
      <c r="L999" s="85"/>
      <c r="O999" s="11"/>
    </row>
    <row r="1000" ht="12.75" customHeight="1">
      <c r="C1000" s="85"/>
      <c r="L1000" s="85"/>
      <c r="O1000" s="1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9.63"/>
    <col customWidth="1" min="2" max="2" width="36.13"/>
    <col customWidth="1" min="3" max="6" width="12.63"/>
  </cols>
  <sheetData>
    <row r="1" ht="15.75" customHeight="1">
      <c r="A1" s="5" t="s">
        <v>358</v>
      </c>
      <c r="B1" s="5" t="s">
        <v>359</v>
      </c>
      <c r="C1" s="5" t="s">
        <v>360</v>
      </c>
      <c r="D1" s="5" t="s">
        <v>361</v>
      </c>
      <c r="E1" s="5" t="s">
        <v>362</v>
      </c>
      <c r="F1" s="5"/>
    </row>
    <row r="2" ht="15.75" customHeight="1">
      <c r="A2" s="3" t="s">
        <v>31</v>
      </c>
      <c r="B2" s="3" t="s">
        <v>363</v>
      </c>
      <c r="C2" s="3" t="s">
        <v>364</v>
      </c>
      <c r="D2" s="3" t="s">
        <v>365</v>
      </c>
      <c r="E2" s="3" t="s">
        <v>366</v>
      </c>
    </row>
    <row r="3" ht="15.75" customHeight="1">
      <c r="A3" s="3" t="s">
        <v>137</v>
      </c>
      <c r="B3" s="3" t="s">
        <v>367</v>
      </c>
      <c r="C3" s="3" t="s">
        <v>364</v>
      </c>
      <c r="D3" s="3" t="s">
        <v>365</v>
      </c>
      <c r="E3" s="3" t="s">
        <v>368</v>
      </c>
    </row>
    <row r="4" ht="15.75" customHeight="1">
      <c r="A4" s="3" t="s">
        <v>83</v>
      </c>
      <c r="B4" s="3" t="s">
        <v>369</v>
      </c>
      <c r="C4" s="3" t="s">
        <v>364</v>
      </c>
      <c r="D4" s="3" t="s">
        <v>365</v>
      </c>
      <c r="E4" s="3" t="s">
        <v>370</v>
      </c>
    </row>
    <row r="5" ht="15.75" customHeight="1">
      <c r="A5" s="3" t="s">
        <v>77</v>
      </c>
      <c r="B5" s="3" t="s">
        <v>371</v>
      </c>
      <c r="C5" s="3" t="s">
        <v>364</v>
      </c>
      <c r="D5" s="3" t="s">
        <v>365</v>
      </c>
      <c r="E5" s="3" t="s">
        <v>372</v>
      </c>
    </row>
    <row r="6" ht="15.75" customHeight="1">
      <c r="A6" s="3" t="s">
        <v>99</v>
      </c>
      <c r="B6" s="3" t="s">
        <v>373</v>
      </c>
      <c r="C6" s="3" t="s">
        <v>364</v>
      </c>
      <c r="D6" s="3" t="s">
        <v>365</v>
      </c>
      <c r="E6" s="3" t="s">
        <v>374</v>
      </c>
    </row>
    <row r="7" ht="15.75" customHeight="1">
      <c r="A7" s="3" t="s">
        <v>51</v>
      </c>
      <c r="B7" s="3" t="s">
        <v>375</v>
      </c>
      <c r="C7" s="3" t="s">
        <v>364</v>
      </c>
      <c r="D7" s="3" t="s">
        <v>365</v>
      </c>
      <c r="E7" s="3" t="s">
        <v>376</v>
      </c>
    </row>
    <row r="8" ht="15.75" customHeight="1">
      <c r="A8" s="3" t="s">
        <v>127</v>
      </c>
      <c r="B8" s="3" t="s">
        <v>377</v>
      </c>
      <c r="C8" s="3" t="s">
        <v>364</v>
      </c>
      <c r="D8" s="3" t="s">
        <v>365</v>
      </c>
      <c r="E8" s="3" t="s">
        <v>378</v>
      </c>
    </row>
    <row r="9" ht="15.75" customHeight="1">
      <c r="A9" s="3" t="s">
        <v>23</v>
      </c>
      <c r="B9" s="3" t="s">
        <v>379</v>
      </c>
      <c r="C9" s="3" t="s">
        <v>364</v>
      </c>
      <c r="D9" s="3" t="s">
        <v>365</v>
      </c>
      <c r="E9" s="3" t="s">
        <v>380</v>
      </c>
    </row>
    <row r="10" ht="15.75" customHeight="1">
      <c r="A10" s="3" t="s">
        <v>33</v>
      </c>
      <c r="B10" s="3" t="s">
        <v>381</v>
      </c>
      <c r="C10" s="3" t="s">
        <v>364</v>
      </c>
      <c r="D10" s="3" t="s">
        <v>365</v>
      </c>
      <c r="E10" s="3" t="s">
        <v>382</v>
      </c>
    </row>
    <row r="11" ht="15.75" customHeight="1">
      <c r="A11" s="3" t="s">
        <v>81</v>
      </c>
      <c r="B11" s="3" t="s">
        <v>383</v>
      </c>
      <c r="C11" s="3" t="s">
        <v>364</v>
      </c>
      <c r="D11" s="3" t="s">
        <v>365</v>
      </c>
      <c r="E11" s="3" t="s">
        <v>384</v>
      </c>
    </row>
    <row r="12" ht="15.75" customHeight="1">
      <c r="A12" s="3" t="s">
        <v>45</v>
      </c>
      <c r="B12" s="3" t="s">
        <v>385</v>
      </c>
      <c r="C12" s="3" t="s">
        <v>364</v>
      </c>
      <c r="D12" s="3" t="s">
        <v>365</v>
      </c>
      <c r="E12" s="3" t="s">
        <v>386</v>
      </c>
    </row>
    <row r="13" ht="15.75" customHeight="1">
      <c r="A13" s="3" t="s">
        <v>79</v>
      </c>
      <c r="B13" s="3" t="s">
        <v>387</v>
      </c>
      <c r="C13" s="3" t="s">
        <v>364</v>
      </c>
      <c r="D13" s="3" t="s">
        <v>365</v>
      </c>
      <c r="E13" s="3" t="s">
        <v>388</v>
      </c>
    </row>
    <row r="14" ht="15.75" customHeight="1">
      <c r="A14" s="3" t="s">
        <v>69</v>
      </c>
      <c r="B14" s="3" t="s">
        <v>389</v>
      </c>
      <c r="C14" s="3" t="s">
        <v>364</v>
      </c>
      <c r="D14" s="3" t="s">
        <v>365</v>
      </c>
      <c r="E14" s="3" t="s">
        <v>390</v>
      </c>
    </row>
    <row r="15" ht="15.75" customHeight="1">
      <c r="A15" s="3" t="s">
        <v>47</v>
      </c>
      <c r="B15" s="3" t="s">
        <v>391</v>
      </c>
      <c r="C15" s="3" t="s">
        <v>364</v>
      </c>
      <c r="D15" s="3" t="s">
        <v>365</v>
      </c>
      <c r="E15" s="3" t="s">
        <v>392</v>
      </c>
    </row>
    <row r="16" ht="15.75" customHeight="1">
      <c r="A16" s="3" t="s">
        <v>107</v>
      </c>
      <c r="B16" s="3" t="s">
        <v>393</v>
      </c>
      <c r="C16" s="3" t="s">
        <v>364</v>
      </c>
      <c r="D16" s="3" t="s">
        <v>365</v>
      </c>
      <c r="E16" s="3" t="s">
        <v>394</v>
      </c>
    </row>
    <row r="17" ht="15.75" customHeight="1">
      <c r="A17" s="3" t="s">
        <v>135</v>
      </c>
      <c r="B17" s="3" t="s">
        <v>395</v>
      </c>
      <c r="C17" s="3" t="s">
        <v>364</v>
      </c>
      <c r="D17" s="3" t="s">
        <v>365</v>
      </c>
      <c r="E17" s="3" t="s">
        <v>396</v>
      </c>
    </row>
    <row r="18" ht="15.75" customHeight="1">
      <c r="A18" s="3" t="s">
        <v>21</v>
      </c>
      <c r="B18" s="3" t="s">
        <v>397</v>
      </c>
      <c r="C18" s="3" t="s">
        <v>364</v>
      </c>
      <c r="D18" s="3" t="s">
        <v>365</v>
      </c>
      <c r="E18" s="3" t="s">
        <v>398</v>
      </c>
    </row>
    <row r="19" ht="15.75" customHeight="1">
      <c r="A19" s="3" t="s">
        <v>59</v>
      </c>
      <c r="B19" s="3" t="s">
        <v>399</v>
      </c>
      <c r="C19" s="3" t="s">
        <v>364</v>
      </c>
      <c r="D19" s="3" t="s">
        <v>365</v>
      </c>
      <c r="E19" s="3" t="s">
        <v>400</v>
      </c>
    </row>
    <row r="20" ht="15.75" customHeight="1">
      <c r="A20" s="3" t="s">
        <v>109</v>
      </c>
      <c r="B20" s="3" t="s">
        <v>401</v>
      </c>
      <c r="C20" s="3" t="s">
        <v>364</v>
      </c>
      <c r="D20" s="3" t="s">
        <v>365</v>
      </c>
      <c r="E20" s="3" t="s">
        <v>402</v>
      </c>
    </row>
    <row r="21" ht="15.75" customHeight="1">
      <c r="A21" s="3" t="s">
        <v>101</v>
      </c>
      <c r="B21" s="3" t="s">
        <v>403</v>
      </c>
      <c r="C21" s="3" t="s">
        <v>364</v>
      </c>
      <c r="D21" s="3" t="s">
        <v>365</v>
      </c>
      <c r="E21" s="3" t="s">
        <v>388</v>
      </c>
    </row>
    <row r="22" ht="15.75" customHeight="1">
      <c r="A22" s="3" t="s">
        <v>105</v>
      </c>
      <c r="B22" s="3" t="s">
        <v>404</v>
      </c>
      <c r="C22" s="3" t="s">
        <v>364</v>
      </c>
      <c r="D22" s="3" t="s">
        <v>365</v>
      </c>
      <c r="E22" s="3" t="s">
        <v>405</v>
      </c>
    </row>
    <row r="23" ht="15.75" customHeight="1">
      <c r="A23" s="3" t="s">
        <v>49</v>
      </c>
      <c r="B23" s="3" t="s">
        <v>406</v>
      </c>
      <c r="C23" s="3" t="s">
        <v>364</v>
      </c>
      <c r="D23" s="3" t="s">
        <v>365</v>
      </c>
      <c r="E23" s="3" t="s">
        <v>407</v>
      </c>
    </row>
    <row r="24" ht="15.75" customHeight="1">
      <c r="A24" s="3" t="s">
        <v>89</v>
      </c>
      <c r="B24" s="3" t="s">
        <v>408</v>
      </c>
      <c r="C24" s="3" t="s">
        <v>364</v>
      </c>
      <c r="D24" s="3" t="s">
        <v>365</v>
      </c>
      <c r="E24" s="3" t="s">
        <v>409</v>
      </c>
    </row>
    <row r="25" ht="15.75" customHeight="1">
      <c r="A25" s="3" t="s">
        <v>41</v>
      </c>
      <c r="B25" s="3" t="s">
        <v>410</v>
      </c>
      <c r="C25" s="3" t="s">
        <v>364</v>
      </c>
      <c r="D25" s="3" t="s">
        <v>365</v>
      </c>
      <c r="E25" s="3" t="s">
        <v>411</v>
      </c>
    </row>
    <row r="26" ht="15.75" customHeight="1">
      <c r="A26" s="3" t="s">
        <v>71</v>
      </c>
      <c r="B26" s="3" t="s">
        <v>412</v>
      </c>
      <c r="C26" s="3" t="s">
        <v>364</v>
      </c>
      <c r="D26" s="3" t="s">
        <v>365</v>
      </c>
      <c r="E26" s="3" t="s">
        <v>413</v>
      </c>
    </row>
    <row r="27" ht="15.75" customHeight="1">
      <c r="A27" s="3" t="s">
        <v>75</v>
      </c>
      <c r="B27" s="3" t="s">
        <v>414</v>
      </c>
      <c r="C27" s="3" t="s">
        <v>364</v>
      </c>
      <c r="D27" s="3" t="s">
        <v>365</v>
      </c>
      <c r="E27" s="3" t="s">
        <v>415</v>
      </c>
    </row>
    <row r="28" ht="15.75" customHeight="1">
      <c r="A28" s="3" t="s">
        <v>67</v>
      </c>
      <c r="B28" s="3" t="s">
        <v>416</v>
      </c>
      <c r="C28" s="3" t="s">
        <v>364</v>
      </c>
      <c r="D28" s="3" t="s">
        <v>365</v>
      </c>
      <c r="E28" s="3" t="s">
        <v>388</v>
      </c>
    </row>
    <row r="29" ht="15.75" customHeight="1">
      <c r="A29" s="3" t="s">
        <v>125</v>
      </c>
      <c r="B29" s="3" t="s">
        <v>417</v>
      </c>
      <c r="C29" s="3" t="s">
        <v>364</v>
      </c>
      <c r="D29" s="3" t="s">
        <v>365</v>
      </c>
      <c r="E29" s="3" t="s">
        <v>418</v>
      </c>
    </row>
    <row r="30" ht="15.75" customHeight="1">
      <c r="A30" s="3" t="s">
        <v>55</v>
      </c>
      <c r="B30" s="3" t="s">
        <v>419</v>
      </c>
      <c r="C30" s="3" t="s">
        <v>364</v>
      </c>
      <c r="D30" s="3" t="s">
        <v>365</v>
      </c>
      <c r="E30" s="3" t="s">
        <v>420</v>
      </c>
    </row>
    <row r="31" ht="15.75" customHeight="1">
      <c r="A31" s="3" t="s">
        <v>87</v>
      </c>
      <c r="B31" s="3" t="s">
        <v>421</v>
      </c>
      <c r="C31" s="3" t="s">
        <v>364</v>
      </c>
      <c r="D31" s="3" t="s">
        <v>365</v>
      </c>
      <c r="E31" s="3" t="s">
        <v>422</v>
      </c>
    </row>
    <row r="32" ht="15.75" customHeight="1">
      <c r="A32" s="3" t="s">
        <v>111</v>
      </c>
      <c r="B32" s="3" t="s">
        <v>423</v>
      </c>
      <c r="C32" s="3" t="s">
        <v>364</v>
      </c>
      <c r="D32" s="3" t="s">
        <v>365</v>
      </c>
      <c r="E32" s="3" t="s">
        <v>424</v>
      </c>
    </row>
    <row r="33" ht="15.75" customHeight="1">
      <c r="A33" s="3" t="s">
        <v>85</v>
      </c>
      <c r="B33" s="3" t="s">
        <v>425</v>
      </c>
      <c r="C33" s="3" t="s">
        <v>364</v>
      </c>
      <c r="D33" s="3" t="s">
        <v>365</v>
      </c>
      <c r="E33" s="3" t="s">
        <v>402</v>
      </c>
    </row>
    <row r="34" ht="15.75" customHeight="1">
      <c r="A34" s="3" t="s">
        <v>53</v>
      </c>
      <c r="B34" s="3" t="s">
        <v>426</v>
      </c>
      <c r="C34" s="3" t="s">
        <v>364</v>
      </c>
      <c r="D34" s="3" t="s">
        <v>365</v>
      </c>
      <c r="E34" s="3" t="s">
        <v>427</v>
      </c>
    </row>
    <row r="35" ht="15.75" customHeight="1">
      <c r="A35" s="3" t="s">
        <v>119</v>
      </c>
      <c r="B35" s="3" t="s">
        <v>428</v>
      </c>
      <c r="C35" s="3" t="s">
        <v>364</v>
      </c>
      <c r="D35" s="3" t="s">
        <v>365</v>
      </c>
      <c r="E35" s="3" t="s">
        <v>429</v>
      </c>
    </row>
    <row r="36" ht="15.75" customHeight="1">
      <c r="A36" s="3" t="s">
        <v>115</v>
      </c>
      <c r="B36" s="3" t="s">
        <v>430</v>
      </c>
      <c r="C36" s="3" t="s">
        <v>364</v>
      </c>
      <c r="D36" s="3" t="s">
        <v>365</v>
      </c>
      <c r="E36" s="3" t="s">
        <v>431</v>
      </c>
    </row>
    <row r="37" ht="15.75" customHeight="1">
      <c r="A37" s="3" t="s">
        <v>25</v>
      </c>
      <c r="B37" s="3" t="s">
        <v>432</v>
      </c>
      <c r="C37" s="3" t="s">
        <v>364</v>
      </c>
      <c r="D37" s="3" t="s">
        <v>365</v>
      </c>
      <c r="E37" s="3" t="s">
        <v>433</v>
      </c>
    </row>
    <row r="38" ht="15.75" customHeight="1">
      <c r="A38" s="3" t="s">
        <v>131</v>
      </c>
      <c r="B38" s="3" t="s">
        <v>434</v>
      </c>
      <c r="C38" s="3" t="s">
        <v>364</v>
      </c>
      <c r="D38" s="3" t="s">
        <v>365</v>
      </c>
      <c r="E38" s="3" t="s">
        <v>435</v>
      </c>
    </row>
    <row r="39" ht="15.75" customHeight="1">
      <c r="A39" s="3" t="s">
        <v>139</v>
      </c>
      <c r="B39" s="3" t="s">
        <v>436</v>
      </c>
      <c r="C39" s="3" t="s">
        <v>364</v>
      </c>
      <c r="D39" s="3" t="s">
        <v>365</v>
      </c>
      <c r="E39" s="3" t="s">
        <v>437</v>
      </c>
    </row>
    <row r="40" ht="15.75" customHeight="1">
      <c r="A40" s="3" t="s">
        <v>93</v>
      </c>
      <c r="B40" s="3" t="s">
        <v>438</v>
      </c>
      <c r="C40" s="3" t="s">
        <v>364</v>
      </c>
      <c r="D40" s="3" t="s">
        <v>365</v>
      </c>
      <c r="E40" s="3" t="s">
        <v>439</v>
      </c>
    </row>
    <row r="41" ht="15.75" customHeight="1">
      <c r="A41" s="3" t="s">
        <v>73</v>
      </c>
      <c r="B41" s="3" t="s">
        <v>440</v>
      </c>
      <c r="C41" s="3" t="s">
        <v>364</v>
      </c>
      <c r="D41" s="3" t="s">
        <v>365</v>
      </c>
      <c r="E41" s="3" t="s">
        <v>388</v>
      </c>
    </row>
    <row r="42" ht="15.75" customHeight="1">
      <c r="A42" s="3" t="s">
        <v>113</v>
      </c>
      <c r="B42" s="3" t="s">
        <v>441</v>
      </c>
      <c r="C42" s="3" t="s">
        <v>364</v>
      </c>
      <c r="D42" s="3" t="s">
        <v>365</v>
      </c>
      <c r="E42" s="3" t="s">
        <v>378</v>
      </c>
    </row>
    <row r="43" ht="15.75" customHeight="1">
      <c r="A43" s="3" t="s">
        <v>129</v>
      </c>
      <c r="B43" s="3" t="s">
        <v>442</v>
      </c>
      <c r="C43" s="3" t="s">
        <v>364</v>
      </c>
      <c r="D43" s="3" t="s">
        <v>365</v>
      </c>
      <c r="E43" s="3" t="s">
        <v>443</v>
      </c>
    </row>
    <row r="44" ht="15.75" customHeight="1">
      <c r="A44" s="3" t="s">
        <v>35</v>
      </c>
      <c r="B44" s="3" t="s">
        <v>444</v>
      </c>
      <c r="C44" s="3" t="s">
        <v>364</v>
      </c>
      <c r="D44" s="3" t="s">
        <v>365</v>
      </c>
      <c r="E44" s="3" t="s">
        <v>445</v>
      </c>
    </row>
    <row r="45" ht="15.75" customHeight="1">
      <c r="A45" s="3" t="s">
        <v>43</v>
      </c>
      <c r="B45" s="3" t="s">
        <v>446</v>
      </c>
      <c r="C45" s="3" t="s">
        <v>364</v>
      </c>
      <c r="D45" s="3" t="s">
        <v>365</v>
      </c>
      <c r="E45" s="3" t="s">
        <v>447</v>
      </c>
    </row>
    <row r="46" ht="15.75" customHeight="1">
      <c r="A46" s="3" t="s">
        <v>39</v>
      </c>
      <c r="B46" s="3" t="s">
        <v>448</v>
      </c>
      <c r="C46" s="3" t="s">
        <v>364</v>
      </c>
      <c r="D46" s="3" t="s">
        <v>365</v>
      </c>
      <c r="E46" s="3" t="s">
        <v>449</v>
      </c>
    </row>
    <row r="47" ht="15.75" customHeight="1">
      <c r="A47" s="3" t="s">
        <v>123</v>
      </c>
      <c r="B47" s="3" t="s">
        <v>450</v>
      </c>
      <c r="C47" s="3" t="s">
        <v>364</v>
      </c>
      <c r="D47" s="3" t="s">
        <v>365</v>
      </c>
      <c r="E47" s="3" t="s">
        <v>451</v>
      </c>
    </row>
    <row r="48" ht="15.75" customHeight="1">
      <c r="A48" s="3" t="s">
        <v>95</v>
      </c>
      <c r="B48" s="3" t="s">
        <v>452</v>
      </c>
      <c r="C48" s="3" t="s">
        <v>364</v>
      </c>
      <c r="D48" s="3" t="s">
        <v>365</v>
      </c>
      <c r="E48" s="3" t="s">
        <v>453</v>
      </c>
    </row>
    <row r="49" ht="15.75" customHeight="1">
      <c r="A49" s="3" t="s">
        <v>97</v>
      </c>
      <c r="B49" s="3" t="s">
        <v>454</v>
      </c>
      <c r="C49" s="3" t="s">
        <v>364</v>
      </c>
      <c r="D49" s="3" t="s">
        <v>365</v>
      </c>
      <c r="E49" s="3" t="s">
        <v>455</v>
      </c>
    </row>
    <row r="50" ht="15.75" customHeight="1">
      <c r="A50" s="3" t="s">
        <v>121</v>
      </c>
      <c r="B50" s="3" t="s">
        <v>456</v>
      </c>
      <c r="C50" s="3" t="s">
        <v>364</v>
      </c>
      <c r="D50" s="3" t="s">
        <v>365</v>
      </c>
      <c r="E50" s="3" t="s">
        <v>457</v>
      </c>
    </row>
    <row r="51" ht="15.75" customHeight="1">
      <c r="A51" s="3" t="s">
        <v>145</v>
      </c>
      <c r="B51" s="3" t="s">
        <v>458</v>
      </c>
      <c r="C51" s="3" t="s">
        <v>364</v>
      </c>
      <c r="D51" s="3" t="s">
        <v>365</v>
      </c>
      <c r="E51" s="3" t="s">
        <v>459</v>
      </c>
    </row>
    <row r="52" ht="15.75" customHeight="1">
      <c r="A52" s="3" t="s">
        <v>103</v>
      </c>
      <c r="B52" s="3" t="s">
        <v>460</v>
      </c>
      <c r="C52" s="3" t="s">
        <v>364</v>
      </c>
      <c r="D52" s="3" t="s">
        <v>365</v>
      </c>
      <c r="E52" s="3" t="s">
        <v>461</v>
      </c>
    </row>
    <row r="53" ht="15.75" customHeight="1">
      <c r="A53" s="3" t="s">
        <v>65</v>
      </c>
      <c r="B53" s="3" t="s">
        <v>462</v>
      </c>
      <c r="C53" s="3" t="s">
        <v>364</v>
      </c>
      <c r="D53" s="3" t="s">
        <v>365</v>
      </c>
      <c r="E53" s="3" t="s">
        <v>388</v>
      </c>
    </row>
    <row r="54" ht="15.75" customHeight="1">
      <c r="A54" s="3" t="s">
        <v>141</v>
      </c>
      <c r="B54" s="3" t="s">
        <v>463</v>
      </c>
      <c r="C54" s="3" t="s">
        <v>364</v>
      </c>
      <c r="D54" s="3" t="s">
        <v>365</v>
      </c>
      <c r="E54" s="3" t="s">
        <v>464</v>
      </c>
    </row>
    <row r="55" ht="15.75" customHeight="1">
      <c r="A55" s="3" t="s">
        <v>147</v>
      </c>
      <c r="B55" s="3" t="s">
        <v>465</v>
      </c>
      <c r="C55" s="3" t="s">
        <v>364</v>
      </c>
      <c r="D55" s="3" t="s">
        <v>365</v>
      </c>
      <c r="E55" s="3" t="s">
        <v>466</v>
      </c>
    </row>
    <row r="56" ht="15.75" customHeight="1">
      <c r="A56" s="3" t="s">
        <v>91</v>
      </c>
      <c r="B56" s="3" t="s">
        <v>467</v>
      </c>
      <c r="C56" s="3" t="s">
        <v>364</v>
      </c>
      <c r="D56" s="3" t="s">
        <v>365</v>
      </c>
      <c r="E56" s="3" t="s">
        <v>468</v>
      </c>
    </row>
    <row r="57" ht="15.75" customHeight="1">
      <c r="A57" s="3" t="s">
        <v>117</v>
      </c>
      <c r="B57" s="3" t="s">
        <v>469</v>
      </c>
      <c r="C57" s="3" t="s">
        <v>364</v>
      </c>
      <c r="D57" s="3" t="s">
        <v>365</v>
      </c>
      <c r="E57" s="3" t="s">
        <v>470</v>
      </c>
    </row>
    <row r="58" ht="15.75" customHeight="1">
      <c r="A58" s="3" t="s">
        <v>63</v>
      </c>
      <c r="B58" s="3" t="s">
        <v>471</v>
      </c>
      <c r="C58" s="3" t="s">
        <v>364</v>
      </c>
      <c r="D58" s="3" t="s">
        <v>365</v>
      </c>
      <c r="E58" s="3" t="s">
        <v>388</v>
      </c>
    </row>
    <row r="59" ht="15.75" customHeight="1">
      <c r="A59" s="3" t="s">
        <v>37</v>
      </c>
      <c r="B59" s="3" t="s">
        <v>472</v>
      </c>
      <c r="C59" s="3" t="s">
        <v>364</v>
      </c>
      <c r="D59" s="3" t="s">
        <v>365</v>
      </c>
      <c r="E59" s="3" t="s">
        <v>473</v>
      </c>
    </row>
    <row r="60" ht="15.75" customHeight="1">
      <c r="A60" s="3" t="s">
        <v>57</v>
      </c>
      <c r="B60" s="3" t="s">
        <v>474</v>
      </c>
      <c r="C60" s="3" t="s">
        <v>364</v>
      </c>
      <c r="D60" s="3" t="s">
        <v>365</v>
      </c>
      <c r="E60" s="3" t="s">
        <v>475</v>
      </c>
    </row>
    <row r="61" ht="15.75" customHeight="1">
      <c r="A61" s="3" t="s">
        <v>27</v>
      </c>
      <c r="B61" s="3" t="s">
        <v>476</v>
      </c>
      <c r="C61" s="3" t="s">
        <v>364</v>
      </c>
      <c r="D61" s="3" t="s">
        <v>365</v>
      </c>
      <c r="E61" s="3" t="s">
        <v>477</v>
      </c>
    </row>
    <row r="62" ht="15.75" customHeight="1">
      <c r="A62" s="3" t="s">
        <v>29</v>
      </c>
      <c r="B62" s="3" t="s">
        <v>478</v>
      </c>
      <c r="C62" s="3" t="s">
        <v>364</v>
      </c>
      <c r="D62" s="3" t="s">
        <v>365</v>
      </c>
      <c r="E62" s="3" t="s">
        <v>479</v>
      </c>
    </row>
    <row r="63" ht="15.75" customHeight="1">
      <c r="A63" s="3" t="s">
        <v>133</v>
      </c>
      <c r="B63" s="3" t="s">
        <v>480</v>
      </c>
      <c r="C63" s="3" t="s">
        <v>364</v>
      </c>
      <c r="D63" s="3" t="s">
        <v>365</v>
      </c>
      <c r="E63" s="3" t="s">
        <v>481</v>
      </c>
    </row>
    <row r="64" ht="15.75" customHeight="1">
      <c r="A64" s="3" t="s">
        <v>143</v>
      </c>
      <c r="B64" s="3" t="s">
        <v>482</v>
      </c>
      <c r="C64" s="3" t="s">
        <v>364</v>
      </c>
      <c r="D64" s="3" t="s">
        <v>365</v>
      </c>
      <c r="E64" s="3" t="s">
        <v>483</v>
      </c>
    </row>
    <row r="65" ht="15.75" customHeight="1">
      <c r="A65" s="3" t="s">
        <v>61</v>
      </c>
      <c r="B65" s="3" t="s">
        <v>484</v>
      </c>
      <c r="C65" s="3" t="s">
        <v>364</v>
      </c>
      <c r="D65" s="3" t="s">
        <v>365</v>
      </c>
      <c r="E65" s="3" t="s">
        <v>485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