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7065" tabRatio="813"/>
  </bookViews>
  <sheets>
    <sheet name="Setup Database" sheetId="1" r:id="rId1"/>
    <sheet name="Sampel Setup Database" sheetId="2" r:id="rId2"/>
    <sheet name="Measurement Database" sheetId="11" r:id="rId3"/>
    <sheet name="MS_Report Need" sheetId="3" r:id="rId4"/>
    <sheet name="Report -Abstract_Formate" sheetId="7" r:id="rId5"/>
    <sheet name="Report - Bill Summary" sheetId="10"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_______xlnm.Print_Titles_1">('[1]Masu casting unit'!$A$1:$A$65536,'[1]Masu casting unit'!$A$3:$IV$6)</definedName>
    <definedName name="______xlnm.Print_Area" localSheetId="2">#REF!</definedName>
    <definedName name="______xlnm.Print_Area" localSheetId="3">#REF!</definedName>
    <definedName name="______xlnm.Print_Area" localSheetId="5">#REF!</definedName>
    <definedName name="______xlnm.Print_Area">#REF!</definedName>
    <definedName name="______xlnm.Print_Area_1" localSheetId="2">#REF!</definedName>
    <definedName name="______xlnm.Print_Area_1" localSheetId="3">#REF!</definedName>
    <definedName name="______xlnm.Print_Area_1" localSheetId="5">#REF!</definedName>
    <definedName name="______xlnm.Print_Area_1">#REF!</definedName>
    <definedName name="______xlnm.Print_Area_2" localSheetId="2">#REF!</definedName>
    <definedName name="______xlnm.Print_Area_2" localSheetId="3">#REF!</definedName>
    <definedName name="______xlnm.Print_Area_2" localSheetId="5">#REF!</definedName>
    <definedName name="______xlnm.Print_Area_2">#REF!</definedName>
    <definedName name="______xlnm.Print_Area_4" localSheetId="2">#REF!</definedName>
    <definedName name="______xlnm.Print_Area_4" localSheetId="3">#REF!</definedName>
    <definedName name="______xlnm.Print_Area_4" localSheetId="5">#REF!</definedName>
    <definedName name="______xlnm.Print_Area_4">#REF!</definedName>
    <definedName name="______xlnm.Print_Area_5" localSheetId="2">#REF!</definedName>
    <definedName name="______xlnm.Print_Area_5" localSheetId="3">#REF!</definedName>
    <definedName name="______xlnm.Print_Area_5" localSheetId="5">#REF!</definedName>
    <definedName name="______xlnm.Print_Area_5">#REF!</definedName>
    <definedName name="______xlnm.Print_Titles" localSheetId="2">(#REF!,#REF!)</definedName>
    <definedName name="______xlnm.Print_Titles" localSheetId="3">(#REF!,#REF!)</definedName>
    <definedName name="______xlnm.Print_Titles" localSheetId="5">(#REF!,#REF!)</definedName>
    <definedName name="______xlnm.Print_Titles">(#REF!,#REF!)</definedName>
    <definedName name="______xlnm.Print_Titles_1">('[2]Masu casting unit'!$A$1:$A$65536,'[2]Masu casting unit'!$A$3:$IV$6)</definedName>
    <definedName name="______xlnm.Print_Titles_2" localSheetId="2">(#REF!,#REF!)</definedName>
    <definedName name="______xlnm.Print_Titles_2" localSheetId="3">(#REF!,#REF!)</definedName>
    <definedName name="______xlnm.Print_Titles_2" localSheetId="5">(#REF!,#REF!)</definedName>
    <definedName name="______xlnm.Print_Titles_2">(#REF!,#REF!)</definedName>
    <definedName name="______xlnm.Print_Titles_3" localSheetId="2">(#REF!,#REF!)</definedName>
    <definedName name="______xlnm.Print_Titles_3" localSheetId="3">(#REF!,#REF!)</definedName>
    <definedName name="______xlnm.Print_Titles_3" localSheetId="5">(#REF!,#REF!)</definedName>
    <definedName name="______xlnm.Print_Titles_3">(#REF!,#REF!)</definedName>
    <definedName name="_____xlnm.Print_Area" localSheetId="2">#REF!</definedName>
    <definedName name="_____xlnm.Print_Area" localSheetId="3">#REF!</definedName>
    <definedName name="_____xlnm.Print_Area" localSheetId="5">#REF!</definedName>
    <definedName name="_____xlnm.Print_Area">#REF!</definedName>
    <definedName name="_____xlnm.Print_Area_1" localSheetId="2">#REF!</definedName>
    <definedName name="_____xlnm.Print_Area_1" localSheetId="3">#REF!</definedName>
    <definedName name="_____xlnm.Print_Area_1" localSheetId="5">#REF!</definedName>
    <definedName name="_____xlnm.Print_Area_1">#REF!</definedName>
    <definedName name="_____xlnm.Print_Area_2" localSheetId="2">#REF!</definedName>
    <definedName name="_____xlnm.Print_Area_2" localSheetId="3">#REF!</definedName>
    <definedName name="_____xlnm.Print_Area_2" localSheetId="5">#REF!</definedName>
    <definedName name="_____xlnm.Print_Area_2">#REF!</definedName>
    <definedName name="_____xlnm.Print_Area_4" localSheetId="2">#REF!</definedName>
    <definedName name="_____xlnm.Print_Area_4" localSheetId="3">#REF!</definedName>
    <definedName name="_____xlnm.Print_Area_4" localSheetId="5">#REF!</definedName>
    <definedName name="_____xlnm.Print_Area_4">#REF!</definedName>
    <definedName name="_____xlnm.Print_Area_5" localSheetId="2">#REF!</definedName>
    <definedName name="_____xlnm.Print_Area_5" localSheetId="3">#REF!</definedName>
    <definedName name="_____xlnm.Print_Area_5" localSheetId="5">#REF!</definedName>
    <definedName name="_____xlnm.Print_Area_5">#REF!</definedName>
    <definedName name="_____xlnm.Print_Titles" localSheetId="2">(#REF!,#REF!)</definedName>
    <definedName name="_____xlnm.Print_Titles" localSheetId="3">(#REF!,#REF!)</definedName>
    <definedName name="_____xlnm.Print_Titles" localSheetId="5">(#REF!,#REF!)</definedName>
    <definedName name="_____xlnm.Print_Titles">(#REF!,#REF!)</definedName>
    <definedName name="_____xlnm.Print_Titles_1">('[3]Masu casting unit'!$A$1:$A$65536,'[3]Masu casting unit'!$A$3:$IV$6)</definedName>
    <definedName name="_____xlnm.Print_Titles_2" localSheetId="2">(#REF!,#REF!)</definedName>
    <definedName name="_____xlnm.Print_Titles_2" localSheetId="3">(#REF!,#REF!)</definedName>
    <definedName name="_____xlnm.Print_Titles_2" localSheetId="5">(#REF!,#REF!)</definedName>
    <definedName name="_____xlnm.Print_Titles_2">(#REF!,#REF!)</definedName>
    <definedName name="_____xlnm.Print_Titles_3" localSheetId="2">(#REF!,#REF!)</definedName>
    <definedName name="_____xlnm.Print_Titles_3" localSheetId="3">(#REF!,#REF!)</definedName>
    <definedName name="_____xlnm.Print_Titles_3" localSheetId="5">(#REF!,#REF!)</definedName>
    <definedName name="_____xlnm.Print_Titles_3">(#REF!,#REF!)</definedName>
    <definedName name="_____xlnm.Print_Titles_4" localSheetId="2">#REF!</definedName>
    <definedName name="_____xlnm.Print_Titles_4" localSheetId="3">#REF!</definedName>
    <definedName name="_____xlnm.Print_Titles_4" localSheetId="5">#REF!</definedName>
    <definedName name="_____xlnm.Print_Titles_4">#REF!</definedName>
    <definedName name="____xlnm.Print_Area" localSheetId="2">#REF!</definedName>
    <definedName name="____xlnm.Print_Area" localSheetId="3">#REF!</definedName>
    <definedName name="____xlnm.Print_Area" localSheetId="5">#REF!</definedName>
    <definedName name="____xlnm.Print_Area">#REF!</definedName>
    <definedName name="____xlnm.Print_Area_1" localSheetId="2">#REF!</definedName>
    <definedName name="____xlnm.Print_Area_1" localSheetId="3">#REF!</definedName>
    <definedName name="____xlnm.Print_Area_1" localSheetId="5">#REF!</definedName>
    <definedName name="____xlnm.Print_Area_1">#REF!</definedName>
    <definedName name="____xlnm.Print_Area_2" localSheetId="2">#REF!</definedName>
    <definedName name="____xlnm.Print_Area_2" localSheetId="3">#REF!</definedName>
    <definedName name="____xlnm.Print_Area_2" localSheetId="5">#REF!</definedName>
    <definedName name="____xlnm.Print_Area_2">#REF!</definedName>
    <definedName name="____xlnm.Print_Area_4" localSheetId="2">#REF!</definedName>
    <definedName name="____xlnm.Print_Area_4" localSheetId="3">#REF!</definedName>
    <definedName name="____xlnm.Print_Area_4" localSheetId="5">#REF!</definedName>
    <definedName name="____xlnm.Print_Area_4">#REF!</definedName>
    <definedName name="____xlnm.Print_Area_5" localSheetId="2">#REF!</definedName>
    <definedName name="____xlnm.Print_Area_5" localSheetId="3">#REF!</definedName>
    <definedName name="____xlnm.Print_Area_5" localSheetId="5">#REF!</definedName>
    <definedName name="____xlnm.Print_Area_5">#REF!</definedName>
    <definedName name="____xlnm.Print_Titles" localSheetId="2">(#REF!,#REF!)</definedName>
    <definedName name="____xlnm.Print_Titles" localSheetId="3">(#REF!,#REF!)</definedName>
    <definedName name="____xlnm.Print_Titles" localSheetId="5">(#REF!,#REF!)</definedName>
    <definedName name="____xlnm.Print_Titles">(#REF!,#REF!)</definedName>
    <definedName name="____xlnm.Print_Titles_1">('[3]Masu casting unit'!$A$1:$A$65536,'[3]Masu casting unit'!$A$3:$IV$6)</definedName>
    <definedName name="____xlnm.Print_Titles_2" localSheetId="2">(#REF!,#REF!)</definedName>
    <definedName name="____xlnm.Print_Titles_2" localSheetId="3">(#REF!,#REF!)</definedName>
    <definedName name="____xlnm.Print_Titles_2" localSheetId="5">(#REF!,#REF!)</definedName>
    <definedName name="____xlnm.Print_Titles_2">(#REF!,#REF!)</definedName>
    <definedName name="____xlnm.Print_Titles_3" localSheetId="2">(#REF!,#REF!)</definedName>
    <definedName name="____xlnm.Print_Titles_3" localSheetId="3">(#REF!,#REF!)</definedName>
    <definedName name="____xlnm.Print_Titles_3" localSheetId="5">(#REF!,#REF!)</definedName>
    <definedName name="____xlnm.Print_Titles_3">(#REF!,#REF!)</definedName>
    <definedName name="____xlnm.Print_Titles_4">"#REF!"</definedName>
    <definedName name="____xlnm.Print_Titles_9" localSheetId="2">#REF!</definedName>
    <definedName name="____xlnm.Print_Titles_9" localSheetId="3">#REF!</definedName>
    <definedName name="____xlnm.Print_Titles_9" localSheetId="5">#REF!</definedName>
    <definedName name="____xlnm.Print_Titles_9">#REF!</definedName>
    <definedName name="___xlnm.Print_Area" localSheetId="2">#REF!</definedName>
    <definedName name="___xlnm.Print_Area" localSheetId="3">#REF!</definedName>
    <definedName name="___xlnm.Print_Area" localSheetId="5">#REF!</definedName>
    <definedName name="___xlnm.Print_Area">#REF!</definedName>
    <definedName name="___xlnm.Print_Area_1" localSheetId="2">#REF!</definedName>
    <definedName name="___xlnm.Print_Area_1" localSheetId="3">#REF!</definedName>
    <definedName name="___xlnm.Print_Area_1" localSheetId="5">#REF!</definedName>
    <definedName name="___xlnm.Print_Area_1">#REF!</definedName>
    <definedName name="___xlnm.Print_Area_2" localSheetId="2">#REF!</definedName>
    <definedName name="___xlnm.Print_Area_2" localSheetId="3">#REF!</definedName>
    <definedName name="___xlnm.Print_Area_2" localSheetId="5">#REF!</definedName>
    <definedName name="___xlnm.Print_Area_2">#REF!</definedName>
    <definedName name="___xlnm.Print_Area_4" localSheetId="2">#REF!</definedName>
    <definedName name="___xlnm.Print_Area_4" localSheetId="3">#REF!</definedName>
    <definedName name="___xlnm.Print_Area_4" localSheetId="5">#REF!</definedName>
    <definedName name="___xlnm.Print_Area_4">#REF!</definedName>
    <definedName name="___xlnm.Print_Area_5" localSheetId="2">#REF!</definedName>
    <definedName name="___xlnm.Print_Area_5" localSheetId="3">#REF!</definedName>
    <definedName name="___xlnm.Print_Area_5" localSheetId="5">#REF!</definedName>
    <definedName name="___xlnm.Print_Area_5">#REF!</definedName>
    <definedName name="___xlnm.Print_Area_7">"#REF!"</definedName>
    <definedName name="___xlnm.Print_Titles" localSheetId="2">(#REF!,#REF!)</definedName>
    <definedName name="___xlnm.Print_Titles" localSheetId="3">(#REF!,#REF!)</definedName>
    <definedName name="___xlnm.Print_Titles" localSheetId="5">(#REF!,#REF!)</definedName>
    <definedName name="___xlnm.Print_Titles">(#REF!,#REF!)</definedName>
    <definedName name="___xlnm.Print_Titles_1">('[3]Masu casting unit'!$A$1:$A$65536,'[3]Masu casting unit'!$A$3:$IV$6)</definedName>
    <definedName name="___xlnm.Print_Titles_2" localSheetId="2">(#REF!,#REF!)</definedName>
    <definedName name="___xlnm.Print_Titles_2" localSheetId="3">(#REF!,#REF!)</definedName>
    <definedName name="___xlnm.Print_Titles_2" localSheetId="5">(#REF!,#REF!)</definedName>
    <definedName name="___xlnm.Print_Titles_2">(#REF!,#REF!)</definedName>
    <definedName name="___xlnm.Print_Titles_3" localSheetId="2">(#REF!,#REF!)</definedName>
    <definedName name="___xlnm.Print_Titles_3" localSheetId="3">(#REF!,#REF!)</definedName>
    <definedName name="___xlnm.Print_Titles_3" localSheetId="5">(#REF!,#REF!)</definedName>
    <definedName name="___xlnm.Print_Titles_3">(#REF!,#REF!)</definedName>
    <definedName name="___xlnm.Print_Titles_4">"#REF!"</definedName>
    <definedName name="___xlnm.Print_Titles_9">"#REF!"</definedName>
    <definedName name="__1__Excel_BuiltIn_Print_Area_4_1">"#REF!"</definedName>
    <definedName name="__xlnm.Print_Area" localSheetId="2">#REF!</definedName>
    <definedName name="__xlnm.Print_Area" localSheetId="3">#REF!</definedName>
    <definedName name="__xlnm.Print_Area" localSheetId="5">#REF!</definedName>
    <definedName name="__xlnm.Print_Area">#REF!</definedName>
    <definedName name="__xlnm.Print_Area_1" localSheetId="2">#REF!</definedName>
    <definedName name="__xlnm.Print_Area_1" localSheetId="3">#REF!</definedName>
    <definedName name="__xlnm.Print_Area_1" localSheetId="5">#REF!</definedName>
    <definedName name="__xlnm.Print_Area_1">#REF!</definedName>
    <definedName name="__xlnm.Print_Area_1_3">"#REF!"</definedName>
    <definedName name="__xlnm.Print_Area_1_4">"#REF!"</definedName>
    <definedName name="__xlnm.Print_Area_2" localSheetId="2">#REF!</definedName>
    <definedName name="__xlnm.Print_Area_2" localSheetId="3">#REF!</definedName>
    <definedName name="__xlnm.Print_Area_2" localSheetId="5">#REF!</definedName>
    <definedName name="__xlnm.Print_Area_2">#REF!</definedName>
    <definedName name="__xlnm.Print_Area_4" localSheetId="2">#REF!</definedName>
    <definedName name="__xlnm.Print_Area_4" localSheetId="3">#REF!</definedName>
    <definedName name="__xlnm.Print_Area_4" localSheetId="5">#REF!</definedName>
    <definedName name="__xlnm.Print_Area_4">#REF!</definedName>
    <definedName name="__xlnm.Print_Area_5" localSheetId="2">#REF!</definedName>
    <definedName name="__xlnm.Print_Area_5" localSheetId="3">#REF!</definedName>
    <definedName name="__xlnm.Print_Area_5" localSheetId="5">#REF!</definedName>
    <definedName name="__xlnm.Print_Area_5">#REF!</definedName>
    <definedName name="__xlnm.Print_Area_7">"#REF!"</definedName>
    <definedName name="__xlnm.Print_Titles" localSheetId="2">(#REF!,#REF!)</definedName>
    <definedName name="__xlnm.Print_Titles" localSheetId="3">(#REF!,#REF!)</definedName>
    <definedName name="__xlnm.Print_Titles" localSheetId="5">(#REF!,#REF!)</definedName>
    <definedName name="__xlnm.Print_Titles">(#REF!,#REF!)</definedName>
    <definedName name="__xlnm.Print_Titles_1">('[3]Masu casting unit'!$A$1:$A$65536,'[3]Masu casting unit'!$A$3:$IV$6)</definedName>
    <definedName name="__xlnm.Print_Titles_1_3">"#REF!"</definedName>
    <definedName name="__xlnm.Print_Titles_1_4">"#REF!"</definedName>
    <definedName name="__xlnm.Print_Titles_2" localSheetId="2">(#REF!,#REF!)</definedName>
    <definedName name="__xlnm.Print_Titles_2" localSheetId="3">(#REF!,#REF!)</definedName>
    <definedName name="__xlnm.Print_Titles_2" localSheetId="5">(#REF!,#REF!)</definedName>
    <definedName name="__xlnm.Print_Titles_2">(#REF!,#REF!)</definedName>
    <definedName name="__xlnm.Print_Titles_3" localSheetId="2">(#REF!,#REF!)</definedName>
    <definedName name="__xlnm.Print_Titles_3" localSheetId="3">(#REF!,#REF!)</definedName>
    <definedName name="__xlnm.Print_Titles_3" localSheetId="5">(#REF!,#REF!)</definedName>
    <definedName name="__xlnm.Print_Titles_3">(#REF!,#REF!)</definedName>
    <definedName name="__xlnm.Print_Titles_4">#N/A</definedName>
    <definedName name="__xlnm.Print_Titles_4_1">"#REF!"</definedName>
    <definedName name="__xlnm.Print_Titles_4_3">"#REF!"</definedName>
    <definedName name="__xlnm.Print_Titles_4_4">"#REF!"</definedName>
    <definedName name="__xlnm.Print_Titles_6" localSheetId="2">#REF!</definedName>
    <definedName name="__xlnm.Print_Titles_6" localSheetId="3">#REF!</definedName>
    <definedName name="__xlnm.Print_Titles_6" localSheetId="5">#REF!</definedName>
    <definedName name="__xlnm.Print_Titles_6">#REF!</definedName>
    <definedName name="__xlnm.Print_Titles_8" localSheetId="2">#REF!</definedName>
    <definedName name="__xlnm.Print_Titles_8" localSheetId="3">#REF!</definedName>
    <definedName name="__xlnm.Print_Titles_8" localSheetId="5">#REF!</definedName>
    <definedName name="__xlnm.Print_Titles_8">#REF!</definedName>
    <definedName name="__xlnm.Print_Titles_9">"#REF!"</definedName>
    <definedName name="__xlnm.Print_Titles_9_1" localSheetId="2">#REF!</definedName>
    <definedName name="__xlnm.Print_Titles_9_1" localSheetId="3">#REF!</definedName>
    <definedName name="__xlnm.Print_Titles_9_1" localSheetId="5">#REF!</definedName>
    <definedName name="__xlnm.Print_Titles_9_1">#REF!</definedName>
    <definedName name="_1Excel_BuiltIn_Print_Area_1" localSheetId="2">#REF!</definedName>
    <definedName name="_1Excel_BuiltIn_Print_Area_1" localSheetId="3">#REF!</definedName>
    <definedName name="_1Excel_BuiltIn_Print_Area_1" localSheetId="5">#REF!</definedName>
    <definedName name="_1Excel_BuiltIn_Print_Area_1">#REF!</definedName>
    <definedName name="_2Excel_BuiltIn_Print_Area_4_1">"#REF!"</definedName>
    <definedName name="_31Excel_BuiltIn_Print_Titles_1_1_1_1_1">('[4]M Sheet_WAREHOUSE'!$A$1:$L$65533,'[4]M Sheet_WAREHOUSE'!$A$3:$IV$5)</definedName>
    <definedName name="_32Excel_BuiltIn_Print_Titles_1_1_1_1_1_1">('[4]M Sheet_WAREHOUSE'!$A$1:$L$65533,'[4]M Sheet_WAREHOUSE'!$A$3:$IV$5)</definedName>
    <definedName name="_33Excel_BuiltIn_Print_Titles_1_1_1_1_1_1_1">('[4]M Sheet_WAREHOUSE'!$A$1:$L$65533,'[4]M Sheet_WAREHOUSE'!$A$3:$IV$5)</definedName>
    <definedName name="_34Excel_BuiltIn_Print_Titles_1_1_1_1_1_1_1_1">('[4]M Sheet_WAREHOUSE'!$A$1:$L$65533,'[4]M Sheet_WAREHOUSE'!$A$3:$IV$5)</definedName>
    <definedName name="_35Excel_BuiltIn_Print_Titles_1_1_1_1_1_1_1_1_1">('[4]M Sheet_WAREHOUSE'!$A$1:$L$159,'[4]M Sheet_WAREHOUSE'!$A$3:$IV$5)</definedName>
    <definedName name="_36Excel_BuiltIn_Print_Titles_1_1_1_1_1_1_1_1_1_1">('[4]M Sheet_WAREHOUSE'!$A$1:$L$159,'[4]M Sheet_WAREHOUSE'!$A$3:$IV$5)</definedName>
    <definedName name="_37Excel_BuiltIn_Print_Titles_1_1_1_1_1_1_1_1_1_1_1">('[4]M Sheet_WAREHOUSE'!$A$1:$L$1,'[4]M Sheet_WAREHOUSE'!$A$3:$IV$5)</definedName>
    <definedName name="_38Excel_BuiltIn_Print_Titles_1_1_1_1_1_1_1_1_1_1_1_1">('[4]M Sheet_WAREHOUSE'!$A$1:$L$1,'[4]M Sheet_WAREHOUSE'!$A$3:$IV$5)</definedName>
    <definedName name="_3Excel_BuiltIn_Print_Area_4" localSheetId="2">#REF!</definedName>
    <definedName name="_3Excel_BuiltIn_Print_Area_4" localSheetId="3">#REF!</definedName>
    <definedName name="_3Excel_BuiltIn_Print_Area_4" localSheetId="5">#REF!</definedName>
    <definedName name="_3Excel_BuiltIn_Print_Area_4">#REF!</definedName>
    <definedName name="_52Excel_BuiltIn_Print_Titles_1_1_1_1_1_1_2_1_1">('[4]M Sheet_WAREHOUSE'!$A$1:$L$3,'[4]M Sheet_WAREHOUSE'!$A$3:$IV$5)</definedName>
    <definedName name="_53Excel_BuiltIn_Print_Titles_1_1_1_1_1_2_1_1">('[4]M Sheet_WAREHOUSE'!$A$1:$L$159,'[4]M Sheet_WAREHOUSE'!$A$3:$IV$5)</definedName>
    <definedName name="_54Excel_BuiltIn_Print_Titles_1_1_1_1_2_1_1">('[4]M Sheet_WAREHOUSE'!$A$1:$L$65533,'[4]M Sheet_WAREHOUSE'!$A$3:$IV$5)</definedName>
    <definedName name="_58Excel_BuiltIn_Print_Titles_2_1_1_1_1_1_1">('[4]REIN_ WAREHOUSE'!$A$1:$A$518,'[4]REIN_ WAREHOUSE'!$A$1:$IV$8)</definedName>
    <definedName name="_72Excel_BuiltIn_Print_Titles_5_1_1_1_1">([4]Str.Steel_Purlins!$A$1:$A$65534,[4]Str.Steel_Purlins!$A$1:$IV$7)</definedName>
    <definedName name="_76Excel_BuiltIn_Print_Titles_6_1_1_1_1_1_1">('[5]Abstract Sheet_2'!$A$1:$K$1,'[5]Abstract Sheet_2'!$A$1:$B$2)</definedName>
    <definedName name="_xlnm._FilterDatabase" localSheetId="1" hidden="1">'Sampel Setup Database'!#REF!</definedName>
    <definedName name="_mes1" localSheetId="2">(#REF!,#REF!)</definedName>
    <definedName name="_mes1" localSheetId="3">(#REF!,#REF!)</definedName>
    <definedName name="_mes1" localSheetId="5">(#REF!,#REF!)</definedName>
    <definedName name="_mes1">(#REF!,#REF!)</definedName>
    <definedName name="a" localSheetId="2">#REF!</definedName>
    <definedName name="a" localSheetId="3">#REF!</definedName>
    <definedName name="a" localSheetId="5">#REF!</definedName>
    <definedName name="a">#REF!</definedName>
    <definedName name="Abs" localSheetId="2">#REF!</definedName>
    <definedName name="Abs" localSheetId="3">#REF!</definedName>
    <definedName name="Abs" localSheetId="5">#REF!</definedName>
    <definedName name="Abs">#REF!</definedName>
    <definedName name="AbsTre" localSheetId="2">#REF!</definedName>
    <definedName name="AbsTre" localSheetId="3">#REF!</definedName>
    <definedName name="AbsTre" localSheetId="5">#REF!</definedName>
    <definedName name="AbsTre">#REF!</definedName>
    <definedName name="abstrectforsecurity" localSheetId="2">#REF!</definedName>
    <definedName name="abstrectforsecurity" localSheetId="3">#REF!</definedName>
    <definedName name="abstrectforsecurity" localSheetId="5">#REF!</definedName>
    <definedName name="abstrectforsecurity">#REF!</definedName>
    <definedName name="ad" localSheetId="2">#REF!</definedName>
    <definedName name="ad" localSheetId="3">#REF!</definedName>
    <definedName name="ad" localSheetId="5">#REF!</definedName>
    <definedName name="ad">#REF!</definedName>
    <definedName name="as" localSheetId="2">(#REF!,#REF!)</definedName>
    <definedName name="as" localSheetId="3">(#REF!,#REF!)</definedName>
    <definedName name="as" localSheetId="5">(#REF!,#REF!)</definedName>
    <definedName name="as">(#REF!,#REF!)</definedName>
    <definedName name="asa">('[6]Abstract Sheet_2'!$A$1:$K$2,'[6]Abstract Sheet_2'!$A$3:$IT$7)</definedName>
    <definedName name="cdd" localSheetId="2">(#REF!,#REF!)</definedName>
    <definedName name="cdd" localSheetId="3">(#REF!,#REF!)</definedName>
    <definedName name="cdd" localSheetId="5">(#REF!,#REF!)</definedName>
    <definedName name="cdd">(#REF!,#REF!)</definedName>
    <definedName name="Client_____Asea_Brown_Boveri_Ltd._1">"#REF!"</definedName>
    <definedName name="Client_____Asea_Brown_Boveri_Ltd._1_1">"#REF!"</definedName>
    <definedName name="Client_____Asea_Brown_Boveri_Ltd._1_2">"#REF!"</definedName>
    <definedName name="Client_____Asea_Brown_Boveri_Ltd._1_3">"#REF!"</definedName>
    <definedName name="Client_____Asea_Brown_Boveri_Ltd._1_4">"#REF!"</definedName>
    <definedName name="_xlnm.Database" localSheetId="2">#REF!</definedName>
    <definedName name="_xlnm.Database">#REF!</definedName>
    <definedName name="dd" localSheetId="2">#REF!</definedName>
    <definedName name="dd" localSheetId="3">#REF!</definedName>
    <definedName name="dd" localSheetId="5">#REF!</definedName>
    <definedName name="dd">#REF!</definedName>
    <definedName name="dfss" localSheetId="2">#REF!</definedName>
    <definedName name="dfss" localSheetId="3">#REF!</definedName>
    <definedName name="dfss" localSheetId="5">#REF!</definedName>
    <definedName name="dfss">#REF!</definedName>
    <definedName name="drggg" localSheetId="2">(#REF!,#REF!)</definedName>
    <definedName name="drggg" localSheetId="3">(#REF!,#REF!)</definedName>
    <definedName name="drggg" localSheetId="5">(#REF!,#REF!)</definedName>
    <definedName name="drggg">(#REF!,#REF!)</definedName>
    <definedName name="eee" localSheetId="2">#REF!</definedName>
    <definedName name="eee" localSheetId="3">#REF!</definedName>
    <definedName name="eee" localSheetId="5">#REF!</definedName>
    <definedName name="eee">#REF!</definedName>
    <definedName name="Excel_" localSheetId="2">#REF!</definedName>
    <definedName name="Excel_" localSheetId="3">#REF!</definedName>
    <definedName name="Excel_" localSheetId="5">#REF!</definedName>
    <definedName name="Excel_">#REF!</definedName>
    <definedName name="Excel_BuiltIn_Database" localSheetId="2">#REF!</definedName>
    <definedName name="Excel_BuiltIn_Database" localSheetId="3">#REF!</definedName>
    <definedName name="Excel_BuiltIn_Database" localSheetId="5">#REF!</definedName>
    <definedName name="Excel_BuiltIn_Database">#REF!</definedName>
    <definedName name="Excel_BuiltIn_Print_Area" localSheetId="2">#REF!</definedName>
    <definedName name="Excel_BuiltIn_Print_Area" localSheetId="3">#REF!</definedName>
    <definedName name="Excel_BuiltIn_Print_Area" localSheetId="5">#REF!</definedName>
    <definedName name="Excel_BuiltIn_Print_Area">#REF!</definedName>
    <definedName name="Excel_BuiltIn_Print_Area_1">"#REF!"</definedName>
    <definedName name="Excel_BuiltIn_Print_Area_1_1" localSheetId="2">#REF!</definedName>
    <definedName name="Excel_BuiltIn_Print_Area_1_1" localSheetId="3">#REF!</definedName>
    <definedName name="Excel_BuiltIn_Print_Area_1_1" localSheetId="5">#REF!</definedName>
    <definedName name="Excel_BuiltIn_Print_Area_1_1">#REF!</definedName>
    <definedName name="Excel_BuiltIn_Print_Area_1_1_1" localSheetId="2">#REF!</definedName>
    <definedName name="Excel_BuiltIn_Print_Area_1_1_1" localSheetId="3">#REF!</definedName>
    <definedName name="Excel_BuiltIn_Print_Area_1_1_1" localSheetId="5">#REF!</definedName>
    <definedName name="Excel_BuiltIn_Print_Area_1_1_1">#REF!</definedName>
    <definedName name="Excel_BuiltIn_Print_Area_1_1_1_1" localSheetId="2">#REF!</definedName>
    <definedName name="Excel_BuiltIn_Print_Area_1_1_1_1" localSheetId="3">#REF!</definedName>
    <definedName name="Excel_BuiltIn_Print_Area_1_1_1_1" localSheetId="5">#REF!</definedName>
    <definedName name="Excel_BuiltIn_Print_Area_1_1_1_1">#REF!</definedName>
    <definedName name="Excel_BuiltIn_Print_Area_1_1_1_1_1" localSheetId="2">#REF!</definedName>
    <definedName name="Excel_BuiltIn_Print_Area_1_1_1_1_1" localSheetId="3">#REF!</definedName>
    <definedName name="Excel_BuiltIn_Print_Area_1_1_1_1_1" localSheetId="5">#REF!</definedName>
    <definedName name="Excel_BuiltIn_Print_Area_1_1_1_1_1">#REF!</definedName>
    <definedName name="Excel_BuiltIn_Print_Area_1_1_1_1_1_1" localSheetId="2">#REF!</definedName>
    <definedName name="Excel_BuiltIn_Print_Area_1_1_1_1_1_1" localSheetId="3">#REF!</definedName>
    <definedName name="Excel_BuiltIn_Print_Area_1_1_1_1_1_1" localSheetId="5">#REF!</definedName>
    <definedName name="Excel_BuiltIn_Print_Area_1_1_1_1_1_1">#REF!</definedName>
    <definedName name="Excel_BuiltIn_Print_Area_1_1_1_1_1_1_1" localSheetId="2">#REF!</definedName>
    <definedName name="Excel_BuiltIn_Print_Area_1_1_1_1_1_1_1" localSheetId="3">#REF!</definedName>
    <definedName name="Excel_BuiltIn_Print_Area_1_1_1_1_1_1_1" localSheetId="5">#REF!</definedName>
    <definedName name="Excel_BuiltIn_Print_Area_1_1_1_1_1_1_1">#REF!</definedName>
    <definedName name="Excel_BuiltIn_Print_Area_1_1_1_1_1_1_1_1" localSheetId="2">#REF!</definedName>
    <definedName name="Excel_BuiltIn_Print_Area_1_1_1_1_1_1_1_1" localSheetId="3">#REF!</definedName>
    <definedName name="Excel_BuiltIn_Print_Area_1_1_1_1_1_1_1_1" localSheetId="5">#REF!</definedName>
    <definedName name="Excel_BuiltIn_Print_Area_1_1_1_1_1_1_1_1">#REF!</definedName>
    <definedName name="Excel_BuiltIn_Print_Area_1_1_1_1_1_1_1_3" localSheetId="2">#REF!</definedName>
    <definedName name="Excel_BuiltIn_Print_Area_1_1_1_1_1_1_1_3" localSheetId="3">#REF!</definedName>
    <definedName name="Excel_BuiltIn_Print_Area_1_1_1_1_1_1_1_3" localSheetId="5">#REF!</definedName>
    <definedName name="Excel_BuiltIn_Print_Area_1_1_1_1_1_1_1_3">#REF!</definedName>
    <definedName name="Excel_BuiltIn_Print_Area_1_1_1_1_1_1_3" localSheetId="2">#REF!</definedName>
    <definedName name="Excel_BuiltIn_Print_Area_1_1_1_1_1_1_3" localSheetId="3">#REF!</definedName>
    <definedName name="Excel_BuiltIn_Print_Area_1_1_1_1_1_1_3" localSheetId="5">#REF!</definedName>
    <definedName name="Excel_BuiltIn_Print_Area_1_1_1_1_1_1_3">#REF!</definedName>
    <definedName name="Excel_BuiltIn_Print_Area_1_1_1_1_1_2" localSheetId="2">#REF!</definedName>
    <definedName name="Excel_BuiltIn_Print_Area_1_1_1_1_1_2" localSheetId="3">#REF!</definedName>
    <definedName name="Excel_BuiltIn_Print_Area_1_1_1_1_1_2" localSheetId="5">#REF!</definedName>
    <definedName name="Excel_BuiltIn_Print_Area_1_1_1_1_1_2">#REF!</definedName>
    <definedName name="Excel_BuiltIn_Print_Area_1_1_1_1_1_2_1" localSheetId="2">#REF!</definedName>
    <definedName name="Excel_BuiltIn_Print_Area_1_1_1_1_1_2_1" localSheetId="3">#REF!</definedName>
    <definedName name="Excel_BuiltIn_Print_Area_1_1_1_1_1_2_1" localSheetId="5">#REF!</definedName>
    <definedName name="Excel_BuiltIn_Print_Area_1_1_1_1_1_2_1">#REF!</definedName>
    <definedName name="Excel_BuiltIn_Print_Area_1_1_1_1_1_2_1_1" localSheetId="2">#REF!</definedName>
    <definedName name="Excel_BuiltIn_Print_Area_1_1_1_1_1_2_1_1" localSheetId="3">#REF!</definedName>
    <definedName name="Excel_BuiltIn_Print_Area_1_1_1_1_1_2_1_1" localSheetId="5">#REF!</definedName>
    <definedName name="Excel_BuiltIn_Print_Area_1_1_1_1_1_2_1_1">#REF!</definedName>
    <definedName name="Excel_BuiltIn_Print_Area_1_1_1_1_1_2_1_3" localSheetId="2">#REF!</definedName>
    <definedName name="Excel_BuiltIn_Print_Area_1_1_1_1_1_2_1_3" localSheetId="3">#REF!</definedName>
    <definedName name="Excel_BuiltIn_Print_Area_1_1_1_1_1_2_1_3" localSheetId="5">#REF!</definedName>
    <definedName name="Excel_BuiltIn_Print_Area_1_1_1_1_1_2_1_3">#REF!</definedName>
    <definedName name="Excel_BuiltIn_Print_Area_1_1_1_1_1_2_3" localSheetId="2">#REF!</definedName>
    <definedName name="Excel_BuiltIn_Print_Area_1_1_1_1_1_2_3" localSheetId="3">#REF!</definedName>
    <definedName name="Excel_BuiltIn_Print_Area_1_1_1_1_1_2_3" localSheetId="5">#REF!</definedName>
    <definedName name="Excel_BuiltIn_Print_Area_1_1_1_1_1_2_3">#REF!</definedName>
    <definedName name="Excel_BuiltIn_Print_Area_1_1_1_1_1_3" localSheetId="2">#REF!</definedName>
    <definedName name="Excel_BuiltIn_Print_Area_1_1_1_1_1_3" localSheetId="3">#REF!</definedName>
    <definedName name="Excel_BuiltIn_Print_Area_1_1_1_1_1_3" localSheetId="5">#REF!</definedName>
    <definedName name="Excel_BuiltIn_Print_Area_1_1_1_1_1_3">#REF!</definedName>
    <definedName name="Excel_BuiltIn_Print_Area_1_1_1_1_1_3_1" localSheetId="2">#REF!</definedName>
    <definedName name="Excel_BuiltIn_Print_Area_1_1_1_1_1_3_1" localSheetId="3">#REF!</definedName>
    <definedName name="Excel_BuiltIn_Print_Area_1_1_1_1_1_3_1" localSheetId="5">#REF!</definedName>
    <definedName name="Excel_BuiltIn_Print_Area_1_1_1_1_1_3_1">#REF!</definedName>
    <definedName name="Excel_BuiltIn_Print_Area_1_1_1_1_1_3_1_1" localSheetId="2">#REF!</definedName>
    <definedName name="Excel_BuiltIn_Print_Area_1_1_1_1_1_3_1_1" localSheetId="3">#REF!</definedName>
    <definedName name="Excel_BuiltIn_Print_Area_1_1_1_1_1_3_1_1" localSheetId="5">#REF!</definedName>
    <definedName name="Excel_BuiltIn_Print_Area_1_1_1_1_1_3_1_1">#REF!</definedName>
    <definedName name="Excel_BuiltIn_Print_Area_1_1_1_1_1_3_1_3" localSheetId="2">#REF!</definedName>
    <definedName name="Excel_BuiltIn_Print_Area_1_1_1_1_1_3_1_3" localSheetId="3">#REF!</definedName>
    <definedName name="Excel_BuiltIn_Print_Area_1_1_1_1_1_3_1_3" localSheetId="5">#REF!</definedName>
    <definedName name="Excel_BuiltIn_Print_Area_1_1_1_1_1_3_1_3">#REF!</definedName>
    <definedName name="Excel_BuiltIn_Print_Area_1_1_1_1_1_3_3" localSheetId="2">#REF!</definedName>
    <definedName name="Excel_BuiltIn_Print_Area_1_1_1_1_1_3_3" localSheetId="3">#REF!</definedName>
    <definedName name="Excel_BuiltIn_Print_Area_1_1_1_1_1_3_3" localSheetId="5">#REF!</definedName>
    <definedName name="Excel_BuiltIn_Print_Area_1_1_1_1_1_3_3">#REF!</definedName>
    <definedName name="Excel_BuiltIn_Print_Area_1_1_1_1_1_4" localSheetId="2">#REF!</definedName>
    <definedName name="Excel_BuiltIn_Print_Area_1_1_1_1_1_4" localSheetId="3">#REF!</definedName>
    <definedName name="Excel_BuiltIn_Print_Area_1_1_1_1_1_4" localSheetId="5">#REF!</definedName>
    <definedName name="Excel_BuiltIn_Print_Area_1_1_1_1_1_4">#REF!</definedName>
    <definedName name="Excel_BuiltIn_Print_Area_1_1_1_1_1_4_3" localSheetId="2">#REF!</definedName>
    <definedName name="Excel_BuiltIn_Print_Area_1_1_1_1_1_4_3" localSheetId="3">#REF!</definedName>
    <definedName name="Excel_BuiltIn_Print_Area_1_1_1_1_1_4_3" localSheetId="5">#REF!</definedName>
    <definedName name="Excel_BuiltIn_Print_Area_1_1_1_1_1_4_3">#REF!</definedName>
    <definedName name="Excel_BuiltIn_Print_Area_1_1_1_1_1_5" localSheetId="2">#REF!</definedName>
    <definedName name="Excel_BuiltIn_Print_Area_1_1_1_1_1_5" localSheetId="3">#REF!</definedName>
    <definedName name="Excel_BuiltIn_Print_Area_1_1_1_1_1_5" localSheetId="5">#REF!</definedName>
    <definedName name="Excel_BuiltIn_Print_Area_1_1_1_1_1_5">#REF!</definedName>
    <definedName name="Excel_BuiltIn_Print_Area_1_1_1_1_1_5_3" localSheetId="2">#REF!</definedName>
    <definedName name="Excel_BuiltIn_Print_Area_1_1_1_1_1_5_3" localSheetId="3">#REF!</definedName>
    <definedName name="Excel_BuiltIn_Print_Area_1_1_1_1_1_5_3" localSheetId="5">#REF!</definedName>
    <definedName name="Excel_BuiltIn_Print_Area_1_1_1_1_1_5_3">#REF!</definedName>
    <definedName name="Excel_BuiltIn_Print_Area_1_1_1_1_1_6" localSheetId="2">#REF!</definedName>
    <definedName name="Excel_BuiltIn_Print_Area_1_1_1_1_1_6" localSheetId="3">#REF!</definedName>
    <definedName name="Excel_BuiltIn_Print_Area_1_1_1_1_1_6" localSheetId="5">#REF!</definedName>
    <definedName name="Excel_BuiltIn_Print_Area_1_1_1_1_1_6">#REF!</definedName>
    <definedName name="Excel_BuiltIn_Print_Area_1_1_1_1_1_6_3" localSheetId="2">#REF!</definedName>
    <definedName name="Excel_BuiltIn_Print_Area_1_1_1_1_1_6_3" localSheetId="3">#REF!</definedName>
    <definedName name="Excel_BuiltIn_Print_Area_1_1_1_1_1_6_3" localSheetId="5">#REF!</definedName>
    <definedName name="Excel_BuiltIn_Print_Area_1_1_1_1_1_6_3">#REF!</definedName>
    <definedName name="Excel_BuiltIn_Print_Area_1_1_1_1_1_7" localSheetId="2">#REF!</definedName>
    <definedName name="Excel_BuiltIn_Print_Area_1_1_1_1_1_7" localSheetId="3">#REF!</definedName>
    <definedName name="Excel_BuiltIn_Print_Area_1_1_1_1_1_7" localSheetId="5">#REF!</definedName>
    <definedName name="Excel_BuiltIn_Print_Area_1_1_1_1_1_7">#REF!</definedName>
    <definedName name="Excel_BuiltIn_Print_Area_1_1_1_1_1_7_3" localSheetId="2">#REF!</definedName>
    <definedName name="Excel_BuiltIn_Print_Area_1_1_1_1_1_7_3" localSheetId="3">#REF!</definedName>
    <definedName name="Excel_BuiltIn_Print_Area_1_1_1_1_1_7_3" localSheetId="5">#REF!</definedName>
    <definedName name="Excel_BuiltIn_Print_Area_1_1_1_1_1_7_3">#REF!</definedName>
    <definedName name="Excel_BuiltIn_Print_Area_1_1_1_1_1_8" localSheetId="2">#REF!</definedName>
    <definedName name="Excel_BuiltIn_Print_Area_1_1_1_1_1_8" localSheetId="3">#REF!</definedName>
    <definedName name="Excel_BuiltIn_Print_Area_1_1_1_1_1_8" localSheetId="5">#REF!</definedName>
    <definedName name="Excel_BuiltIn_Print_Area_1_1_1_1_1_8">#REF!</definedName>
    <definedName name="Excel_BuiltIn_Print_Area_1_1_1_1_1_8_3" localSheetId="2">#REF!</definedName>
    <definedName name="Excel_BuiltIn_Print_Area_1_1_1_1_1_8_3" localSheetId="3">#REF!</definedName>
    <definedName name="Excel_BuiltIn_Print_Area_1_1_1_1_1_8_3" localSheetId="5">#REF!</definedName>
    <definedName name="Excel_BuiltIn_Print_Area_1_1_1_1_1_8_3">#REF!</definedName>
    <definedName name="Excel_BuiltIn_Print_Area_1_1_1_1_2" localSheetId="2">#REF!</definedName>
    <definedName name="Excel_BuiltIn_Print_Area_1_1_1_1_2" localSheetId="3">#REF!</definedName>
    <definedName name="Excel_BuiltIn_Print_Area_1_1_1_1_2" localSheetId="5">#REF!</definedName>
    <definedName name="Excel_BuiltIn_Print_Area_1_1_1_1_2">#REF!</definedName>
    <definedName name="Excel_BuiltIn_Print_Area_1_1_1_1_3" localSheetId="2">#REF!</definedName>
    <definedName name="Excel_BuiltIn_Print_Area_1_1_1_1_3" localSheetId="3">#REF!</definedName>
    <definedName name="Excel_BuiltIn_Print_Area_1_1_1_1_3" localSheetId="5">#REF!</definedName>
    <definedName name="Excel_BuiltIn_Print_Area_1_1_1_1_3">#REF!</definedName>
    <definedName name="Excel_BuiltIn_Print_Area_1_1_12">"#REF!"</definedName>
    <definedName name="Excel_BuiltIn_Print_Area_1_1_2">"#REF!"</definedName>
    <definedName name="Excel_BuiltIn_Print_Area_1_1_3" localSheetId="2">#REF!</definedName>
    <definedName name="Excel_BuiltIn_Print_Area_1_1_3" localSheetId="3">#REF!</definedName>
    <definedName name="Excel_BuiltIn_Print_Area_1_1_3" localSheetId="5">#REF!</definedName>
    <definedName name="Excel_BuiltIn_Print_Area_1_1_3">#REF!</definedName>
    <definedName name="Excel_BuiltIn_Print_Area_1_12">"#REF!"</definedName>
    <definedName name="Excel_BuiltIn_Print_Area_1_17">"#REF!"</definedName>
    <definedName name="Excel_BuiltIn_Print_Area_1_2">"#REF!"</definedName>
    <definedName name="Excel_BuiltIn_Print_Area_1_3">"#REF!"</definedName>
    <definedName name="Excel_BuiltIn_Print_Area_1_4">"#REF!"</definedName>
    <definedName name="Excel_BuiltIn_Print_Area_10" localSheetId="2">#REF!</definedName>
    <definedName name="Excel_BuiltIn_Print_Area_10" localSheetId="3">#REF!</definedName>
    <definedName name="Excel_BuiltIn_Print_Area_10" localSheetId="5">#REF!</definedName>
    <definedName name="Excel_BuiltIn_Print_Area_10">#REF!</definedName>
    <definedName name="Excel_BuiltIn_Print_Area_10_1" localSheetId="2">#REF!</definedName>
    <definedName name="Excel_BuiltIn_Print_Area_10_1" localSheetId="3">#REF!</definedName>
    <definedName name="Excel_BuiltIn_Print_Area_10_1" localSheetId="5">#REF!</definedName>
    <definedName name="Excel_BuiltIn_Print_Area_10_1">#REF!</definedName>
    <definedName name="Excel_BuiltIn_Print_Area_10_1_1" localSheetId="2">#REF!</definedName>
    <definedName name="Excel_BuiltIn_Print_Area_10_1_1" localSheetId="3">#REF!</definedName>
    <definedName name="Excel_BuiltIn_Print_Area_10_1_1" localSheetId="5">#REF!</definedName>
    <definedName name="Excel_BuiltIn_Print_Area_10_1_1">#REF!</definedName>
    <definedName name="Excel_BuiltIn_Print_Area_10_1_1_1" localSheetId="2">#REF!</definedName>
    <definedName name="Excel_BuiltIn_Print_Area_10_1_1_1" localSheetId="3">#REF!</definedName>
    <definedName name="Excel_BuiltIn_Print_Area_10_1_1_1" localSheetId="5">#REF!</definedName>
    <definedName name="Excel_BuiltIn_Print_Area_10_1_1_1">#REF!</definedName>
    <definedName name="Excel_BuiltIn_Print_Area_10_1_1_1_1" localSheetId="2">#REF!</definedName>
    <definedName name="Excel_BuiltIn_Print_Area_10_1_1_1_1" localSheetId="3">#REF!</definedName>
    <definedName name="Excel_BuiltIn_Print_Area_10_1_1_1_1" localSheetId="5">#REF!</definedName>
    <definedName name="Excel_BuiltIn_Print_Area_10_1_1_1_1">#REF!</definedName>
    <definedName name="Excel_BuiltIn_Print_Area_10_1_1_1_1_1" localSheetId="2">#REF!</definedName>
    <definedName name="Excel_BuiltIn_Print_Area_10_1_1_1_1_1" localSheetId="3">#REF!</definedName>
    <definedName name="Excel_BuiltIn_Print_Area_10_1_1_1_1_1" localSheetId="5">#REF!</definedName>
    <definedName name="Excel_BuiltIn_Print_Area_10_1_1_1_1_1">#REF!</definedName>
    <definedName name="Excel_BuiltIn_Print_Area_10_1_1_1_1_1_1" localSheetId="2">#REF!</definedName>
    <definedName name="Excel_BuiltIn_Print_Area_10_1_1_1_1_1_1" localSheetId="3">#REF!</definedName>
    <definedName name="Excel_BuiltIn_Print_Area_10_1_1_1_1_1_1" localSheetId="5">#REF!</definedName>
    <definedName name="Excel_BuiltIn_Print_Area_10_1_1_1_1_1_1">#REF!</definedName>
    <definedName name="Excel_BuiltIn_Print_Area_10_1_1_1_1_1_1_1" localSheetId="2">#REF!</definedName>
    <definedName name="Excel_BuiltIn_Print_Area_10_1_1_1_1_1_1_1" localSheetId="3">#REF!</definedName>
    <definedName name="Excel_BuiltIn_Print_Area_10_1_1_1_1_1_1_1" localSheetId="5">#REF!</definedName>
    <definedName name="Excel_BuiltIn_Print_Area_10_1_1_1_1_1_1_1">#REF!</definedName>
    <definedName name="Excel_BuiltIn_Print_Area_10_1_1_1_1_1_2" localSheetId="2">#REF!</definedName>
    <definedName name="Excel_BuiltIn_Print_Area_10_1_1_1_1_1_2" localSheetId="3">#REF!</definedName>
    <definedName name="Excel_BuiltIn_Print_Area_10_1_1_1_1_1_2" localSheetId="5">#REF!</definedName>
    <definedName name="Excel_BuiltIn_Print_Area_10_1_1_1_1_1_2">#REF!</definedName>
    <definedName name="Excel_BuiltIn_Print_Area_10_1_1_1_1_1_2_1" localSheetId="2">#REF!</definedName>
    <definedName name="Excel_BuiltIn_Print_Area_10_1_1_1_1_1_2_1" localSheetId="3">#REF!</definedName>
    <definedName name="Excel_BuiltIn_Print_Area_10_1_1_1_1_1_2_1" localSheetId="5">#REF!</definedName>
    <definedName name="Excel_BuiltIn_Print_Area_10_1_1_1_1_1_2_1">#REF!</definedName>
    <definedName name="Excel_BuiltIn_Print_Area_10_1_1_1_1_1_3" localSheetId="2">#REF!</definedName>
    <definedName name="Excel_BuiltIn_Print_Area_10_1_1_1_1_1_3" localSheetId="3">#REF!</definedName>
    <definedName name="Excel_BuiltIn_Print_Area_10_1_1_1_1_1_3" localSheetId="5">#REF!</definedName>
    <definedName name="Excel_BuiltIn_Print_Area_10_1_1_1_1_1_3">#REF!</definedName>
    <definedName name="Excel_BuiltIn_Print_Area_10_1_1_1_1_2" localSheetId="2">#REF!</definedName>
    <definedName name="Excel_BuiltIn_Print_Area_10_1_1_1_1_2" localSheetId="3">#REF!</definedName>
    <definedName name="Excel_BuiltIn_Print_Area_10_1_1_1_1_2" localSheetId="5">#REF!</definedName>
    <definedName name="Excel_BuiltIn_Print_Area_10_1_1_1_1_2">#REF!</definedName>
    <definedName name="Excel_BuiltIn_Print_Area_10_1_1_1_1_2_1" localSheetId="2">#REF!</definedName>
    <definedName name="Excel_BuiltIn_Print_Area_10_1_1_1_1_2_1" localSheetId="3">#REF!</definedName>
    <definedName name="Excel_BuiltIn_Print_Area_10_1_1_1_1_2_1" localSheetId="5">#REF!</definedName>
    <definedName name="Excel_BuiltIn_Print_Area_10_1_1_1_1_2_1">#REF!</definedName>
    <definedName name="Excel_BuiltIn_Print_Area_10_1_1_1_1_3" localSheetId="2">#REF!</definedName>
    <definedName name="Excel_BuiltIn_Print_Area_10_1_1_1_1_3" localSheetId="3">#REF!</definedName>
    <definedName name="Excel_BuiltIn_Print_Area_10_1_1_1_1_3" localSheetId="5">#REF!</definedName>
    <definedName name="Excel_BuiltIn_Print_Area_10_1_1_1_1_3">#REF!</definedName>
    <definedName name="Excel_BuiltIn_Print_Area_10_1_1_1_2" localSheetId="2">#REF!</definedName>
    <definedName name="Excel_BuiltIn_Print_Area_10_1_1_1_2" localSheetId="3">#REF!</definedName>
    <definedName name="Excel_BuiltIn_Print_Area_10_1_1_1_2" localSheetId="5">#REF!</definedName>
    <definedName name="Excel_BuiltIn_Print_Area_10_1_1_1_2">#REF!</definedName>
    <definedName name="Excel_BuiltIn_Print_Area_10_1_1_1_2_1" localSheetId="2">#REF!</definedName>
    <definedName name="Excel_BuiltIn_Print_Area_10_1_1_1_2_1" localSheetId="3">#REF!</definedName>
    <definedName name="Excel_BuiltIn_Print_Area_10_1_1_1_2_1" localSheetId="5">#REF!</definedName>
    <definedName name="Excel_BuiltIn_Print_Area_10_1_1_1_2_1">#REF!</definedName>
    <definedName name="Excel_BuiltIn_Print_Area_10_1_1_1_3" localSheetId="2">#REF!</definedName>
    <definedName name="Excel_BuiltIn_Print_Area_10_1_1_1_3" localSheetId="3">#REF!</definedName>
    <definedName name="Excel_BuiltIn_Print_Area_10_1_1_1_3" localSheetId="5">#REF!</definedName>
    <definedName name="Excel_BuiltIn_Print_Area_10_1_1_1_3">#REF!</definedName>
    <definedName name="Excel_BuiltIn_Print_Area_10_1_1_1_3_1" localSheetId="2">#REF!</definedName>
    <definedName name="Excel_BuiltIn_Print_Area_10_1_1_1_3_1" localSheetId="3">#REF!</definedName>
    <definedName name="Excel_BuiltIn_Print_Area_10_1_1_1_3_1" localSheetId="5">#REF!</definedName>
    <definedName name="Excel_BuiltIn_Print_Area_10_1_1_1_3_1">#REF!</definedName>
    <definedName name="Excel_BuiltIn_Print_Area_10_1_1_1_4" localSheetId="2">#REF!</definedName>
    <definedName name="Excel_BuiltIn_Print_Area_10_1_1_1_4" localSheetId="3">#REF!</definedName>
    <definedName name="Excel_BuiltIn_Print_Area_10_1_1_1_4" localSheetId="5">#REF!</definedName>
    <definedName name="Excel_BuiltIn_Print_Area_10_1_1_1_4">#REF!</definedName>
    <definedName name="Excel_BuiltIn_Print_Area_10_1_1_1_5" localSheetId="2">#REF!</definedName>
    <definedName name="Excel_BuiltIn_Print_Area_10_1_1_1_5" localSheetId="3">#REF!</definedName>
    <definedName name="Excel_BuiltIn_Print_Area_10_1_1_1_5" localSheetId="5">#REF!</definedName>
    <definedName name="Excel_BuiltIn_Print_Area_10_1_1_1_5">#REF!</definedName>
    <definedName name="Excel_BuiltIn_Print_Area_10_1_1_1_6" localSheetId="2">#REF!</definedName>
    <definedName name="Excel_BuiltIn_Print_Area_10_1_1_1_6" localSheetId="3">#REF!</definedName>
    <definedName name="Excel_BuiltIn_Print_Area_10_1_1_1_6" localSheetId="5">#REF!</definedName>
    <definedName name="Excel_BuiltIn_Print_Area_10_1_1_1_6">#REF!</definedName>
    <definedName name="Excel_BuiltIn_Print_Area_10_1_1_1_7" localSheetId="2">#REF!</definedName>
    <definedName name="Excel_BuiltIn_Print_Area_10_1_1_1_7" localSheetId="3">#REF!</definedName>
    <definedName name="Excel_BuiltIn_Print_Area_10_1_1_1_7" localSheetId="5">#REF!</definedName>
    <definedName name="Excel_BuiltIn_Print_Area_10_1_1_1_7">#REF!</definedName>
    <definedName name="Excel_BuiltIn_Print_Area_10_1_1_1_8" localSheetId="2">#REF!</definedName>
    <definedName name="Excel_BuiltIn_Print_Area_10_1_1_1_8" localSheetId="3">#REF!</definedName>
    <definedName name="Excel_BuiltIn_Print_Area_10_1_1_1_8" localSheetId="5">#REF!</definedName>
    <definedName name="Excel_BuiltIn_Print_Area_10_1_1_1_8">#REF!</definedName>
    <definedName name="Excel_BuiltIn_Print_Area_10_1_1_2" localSheetId="2">#REF!</definedName>
    <definedName name="Excel_BuiltIn_Print_Area_10_1_1_2" localSheetId="3">#REF!</definedName>
    <definedName name="Excel_BuiltIn_Print_Area_10_1_1_2" localSheetId="5">#REF!</definedName>
    <definedName name="Excel_BuiltIn_Print_Area_10_1_1_2">#REF!</definedName>
    <definedName name="Excel_BuiltIn_Print_Area_10_1_1_3" localSheetId="2">#REF!</definedName>
    <definedName name="Excel_BuiltIn_Print_Area_10_1_1_3" localSheetId="3">#REF!</definedName>
    <definedName name="Excel_BuiltIn_Print_Area_10_1_1_3" localSheetId="5">#REF!</definedName>
    <definedName name="Excel_BuiltIn_Print_Area_10_1_1_3">#REF!</definedName>
    <definedName name="Excel_BuiltIn_Print_Area_10_1_2" localSheetId="2">#REF!</definedName>
    <definedName name="Excel_BuiltIn_Print_Area_10_1_2" localSheetId="3">#REF!</definedName>
    <definedName name="Excel_BuiltIn_Print_Area_10_1_2" localSheetId="5">#REF!</definedName>
    <definedName name="Excel_BuiltIn_Print_Area_10_1_2">#REF!</definedName>
    <definedName name="Excel_BuiltIn_Print_Area_10_1_3" localSheetId="2">#REF!</definedName>
    <definedName name="Excel_BuiltIn_Print_Area_10_1_3" localSheetId="3">#REF!</definedName>
    <definedName name="Excel_BuiltIn_Print_Area_10_1_3" localSheetId="5">#REF!</definedName>
    <definedName name="Excel_BuiltIn_Print_Area_10_1_3">#REF!</definedName>
    <definedName name="Excel_BuiltIn_Print_Area_10_2" localSheetId="2">#REF!</definedName>
    <definedName name="Excel_BuiltIn_Print_Area_10_2" localSheetId="3">#REF!</definedName>
    <definedName name="Excel_BuiltIn_Print_Area_10_2" localSheetId="5">#REF!</definedName>
    <definedName name="Excel_BuiltIn_Print_Area_10_2">#REF!</definedName>
    <definedName name="Excel_BuiltIn_Print_Area_10_3" localSheetId="2">#REF!</definedName>
    <definedName name="Excel_BuiltIn_Print_Area_10_3" localSheetId="3">#REF!</definedName>
    <definedName name="Excel_BuiltIn_Print_Area_10_3" localSheetId="5">#REF!</definedName>
    <definedName name="Excel_BuiltIn_Print_Area_10_3">#REF!</definedName>
    <definedName name="Excel_BuiltIn_Print_Area_11" localSheetId="2">#REF!</definedName>
    <definedName name="Excel_BuiltIn_Print_Area_11" localSheetId="3">#REF!</definedName>
    <definedName name="Excel_BuiltIn_Print_Area_11" localSheetId="5">#REF!</definedName>
    <definedName name="Excel_BuiltIn_Print_Area_11">#REF!</definedName>
    <definedName name="Excel_BuiltIn_Print_Area_12_1">"$#REF!.$A$1:$S$116"</definedName>
    <definedName name="Excel_BuiltIn_Print_Area_14_1">"$#REF!.$A$1:$S$122"</definedName>
    <definedName name="Excel_BuiltIn_Print_Area_15">"$#REF!.$A$1:$S$139"</definedName>
    <definedName name="Excel_BuiltIn_Print_Area_16_1">"$#REF!.$A$1:$L$116"</definedName>
    <definedName name="Excel_BuiltIn_Print_Area_2" localSheetId="2">#REF!</definedName>
    <definedName name="Excel_BuiltIn_Print_Area_2" localSheetId="3">#REF!</definedName>
    <definedName name="Excel_BuiltIn_Print_Area_2" localSheetId="5">#REF!</definedName>
    <definedName name="Excel_BuiltIn_Print_Area_2">#REF!</definedName>
    <definedName name="Excel_BuiltIn_Print_Area_2_1" localSheetId="2">#REF!</definedName>
    <definedName name="Excel_BuiltIn_Print_Area_2_1" localSheetId="3">#REF!</definedName>
    <definedName name="Excel_BuiltIn_Print_Area_2_1" localSheetId="5">#REF!</definedName>
    <definedName name="Excel_BuiltIn_Print_Area_2_1">#REF!</definedName>
    <definedName name="Excel_BuiltIn_Print_Area_2_1_1" localSheetId="2">#REF!</definedName>
    <definedName name="Excel_BuiltIn_Print_Area_2_1_1" localSheetId="3">#REF!</definedName>
    <definedName name="Excel_BuiltIn_Print_Area_2_1_1" localSheetId="5">#REF!</definedName>
    <definedName name="Excel_BuiltIn_Print_Area_2_1_1">#REF!</definedName>
    <definedName name="Excel_BuiltIn_Print_Area_2_1_1_1" localSheetId="2">#REF!</definedName>
    <definedName name="Excel_BuiltIn_Print_Area_2_1_1_1" localSheetId="3">#REF!</definedName>
    <definedName name="Excel_BuiltIn_Print_Area_2_1_1_1" localSheetId="5">#REF!</definedName>
    <definedName name="Excel_BuiltIn_Print_Area_2_1_1_1">#REF!</definedName>
    <definedName name="Excel_BuiltIn_Print_Area_2_1_1_1_1" localSheetId="2">#REF!</definedName>
    <definedName name="Excel_BuiltIn_Print_Area_2_1_1_1_1" localSheetId="3">#REF!</definedName>
    <definedName name="Excel_BuiltIn_Print_Area_2_1_1_1_1" localSheetId="5">#REF!</definedName>
    <definedName name="Excel_BuiltIn_Print_Area_2_1_1_1_1">#REF!</definedName>
    <definedName name="Excel_BuiltIn_Print_Area_2_1_1_1_1_1" localSheetId="2">#REF!</definedName>
    <definedName name="Excel_BuiltIn_Print_Area_2_1_1_1_1_1" localSheetId="3">#REF!</definedName>
    <definedName name="Excel_BuiltIn_Print_Area_2_1_1_1_1_1" localSheetId="5">#REF!</definedName>
    <definedName name="Excel_BuiltIn_Print_Area_2_1_1_1_1_1">#REF!</definedName>
    <definedName name="Excel_BuiltIn_Print_Area_2_1_1_1_1_1_1" localSheetId="2">#REF!</definedName>
    <definedName name="Excel_BuiltIn_Print_Area_2_1_1_1_1_1_1" localSheetId="3">#REF!</definedName>
    <definedName name="Excel_BuiltIn_Print_Area_2_1_1_1_1_1_1" localSheetId="5">#REF!</definedName>
    <definedName name="Excel_BuiltIn_Print_Area_2_1_1_1_1_1_1">#REF!</definedName>
    <definedName name="Excel_BuiltIn_Print_Area_2_1_1_1_1_1_1_1" localSheetId="2">#REF!</definedName>
    <definedName name="Excel_BuiltIn_Print_Area_2_1_1_1_1_1_1_1" localSheetId="3">#REF!</definedName>
    <definedName name="Excel_BuiltIn_Print_Area_2_1_1_1_1_1_1_1" localSheetId="5">#REF!</definedName>
    <definedName name="Excel_BuiltIn_Print_Area_2_1_1_1_1_1_1_1">#REF!</definedName>
    <definedName name="Excel_BuiltIn_Print_Area_2_1_1_1_1_1_1_3" localSheetId="2">#REF!</definedName>
    <definedName name="Excel_BuiltIn_Print_Area_2_1_1_1_1_1_1_3" localSheetId="3">#REF!</definedName>
    <definedName name="Excel_BuiltIn_Print_Area_2_1_1_1_1_1_1_3" localSheetId="5">#REF!</definedName>
    <definedName name="Excel_BuiltIn_Print_Area_2_1_1_1_1_1_1_3">#REF!</definedName>
    <definedName name="Excel_BuiltIn_Print_Area_2_1_1_1_1_1_3" localSheetId="2">#REF!</definedName>
    <definedName name="Excel_BuiltIn_Print_Area_2_1_1_1_1_1_3" localSheetId="3">#REF!</definedName>
    <definedName name="Excel_BuiltIn_Print_Area_2_1_1_1_1_1_3" localSheetId="5">#REF!</definedName>
    <definedName name="Excel_BuiltIn_Print_Area_2_1_1_1_1_1_3">#REF!</definedName>
    <definedName name="Excel_BuiltIn_Print_Area_2_1_1_1_1_1_3_1" localSheetId="2">#REF!</definedName>
    <definedName name="Excel_BuiltIn_Print_Area_2_1_1_1_1_1_3_1" localSheetId="3">#REF!</definedName>
    <definedName name="Excel_BuiltIn_Print_Area_2_1_1_1_1_1_3_1" localSheetId="5">#REF!</definedName>
    <definedName name="Excel_BuiltIn_Print_Area_2_1_1_1_1_1_3_1">#REF!</definedName>
    <definedName name="Excel_BuiltIn_Print_Area_2_1_1_1_1_2" localSheetId="2">#REF!</definedName>
    <definedName name="Excel_BuiltIn_Print_Area_2_1_1_1_1_2" localSheetId="3">#REF!</definedName>
    <definedName name="Excel_BuiltIn_Print_Area_2_1_1_1_1_2" localSheetId="5">#REF!</definedName>
    <definedName name="Excel_BuiltIn_Print_Area_2_1_1_1_1_2">#REF!</definedName>
    <definedName name="Excel_BuiltIn_Print_Area_2_1_1_1_1_3" localSheetId="2">#REF!</definedName>
    <definedName name="Excel_BuiltIn_Print_Area_2_1_1_1_1_3" localSheetId="3">#REF!</definedName>
    <definedName name="Excel_BuiltIn_Print_Area_2_1_1_1_1_3" localSheetId="5">#REF!</definedName>
    <definedName name="Excel_BuiltIn_Print_Area_2_1_1_1_1_3">#REF!</definedName>
    <definedName name="Excel_BuiltIn_Print_Area_2_1_1_1_1_3_1" localSheetId="2">#REF!</definedName>
    <definedName name="Excel_BuiltIn_Print_Area_2_1_1_1_1_3_1" localSheetId="3">#REF!</definedName>
    <definedName name="Excel_BuiltIn_Print_Area_2_1_1_1_1_3_1" localSheetId="5">#REF!</definedName>
    <definedName name="Excel_BuiltIn_Print_Area_2_1_1_1_1_3_1">#REF!</definedName>
    <definedName name="Excel_BuiltIn_Print_Area_2_1_1_1_2" localSheetId="2">#REF!</definedName>
    <definedName name="Excel_BuiltIn_Print_Area_2_1_1_1_2" localSheetId="3">#REF!</definedName>
    <definedName name="Excel_BuiltIn_Print_Area_2_1_1_1_2" localSheetId="5">#REF!</definedName>
    <definedName name="Excel_BuiltIn_Print_Area_2_1_1_1_2">#REF!</definedName>
    <definedName name="Excel_BuiltIn_Print_Area_2_1_1_1_2_1" localSheetId="2">#REF!</definedName>
    <definedName name="Excel_BuiltIn_Print_Area_2_1_1_1_2_1" localSheetId="3">#REF!</definedName>
    <definedName name="Excel_BuiltIn_Print_Area_2_1_1_1_2_1" localSheetId="5">#REF!</definedName>
    <definedName name="Excel_BuiltIn_Print_Area_2_1_1_1_2_1">#REF!</definedName>
    <definedName name="Excel_BuiltIn_Print_Area_2_1_1_1_2_1_1" localSheetId="2">#REF!</definedName>
    <definedName name="Excel_BuiltIn_Print_Area_2_1_1_1_2_1_1" localSheetId="3">#REF!</definedName>
    <definedName name="Excel_BuiltIn_Print_Area_2_1_1_1_2_1_1" localSheetId="5">#REF!</definedName>
    <definedName name="Excel_BuiltIn_Print_Area_2_1_1_1_2_1_1">#REF!</definedName>
    <definedName name="Excel_BuiltIn_Print_Area_2_1_1_1_2_1_3" localSheetId="2">#REF!</definedName>
    <definedName name="Excel_BuiltIn_Print_Area_2_1_1_1_2_1_3" localSheetId="3">#REF!</definedName>
    <definedName name="Excel_BuiltIn_Print_Area_2_1_1_1_2_1_3" localSheetId="5">#REF!</definedName>
    <definedName name="Excel_BuiltIn_Print_Area_2_1_1_1_2_1_3">#REF!</definedName>
    <definedName name="Excel_BuiltIn_Print_Area_2_1_1_1_2_3" localSheetId="2">#REF!</definedName>
    <definedName name="Excel_BuiltIn_Print_Area_2_1_1_1_2_3" localSheetId="3">#REF!</definedName>
    <definedName name="Excel_BuiltIn_Print_Area_2_1_1_1_2_3" localSheetId="5">#REF!</definedName>
    <definedName name="Excel_BuiltIn_Print_Area_2_1_1_1_2_3">#REF!</definedName>
    <definedName name="Excel_BuiltIn_Print_Area_2_1_1_1_3" localSheetId="2">#REF!</definedName>
    <definedName name="Excel_BuiltIn_Print_Area_2_1_1_1_3" localSheetId="3">#REF!</definedName>
    <definedName name="Excel_BuiltIn_Print_Area_2_1_1_1_3" localSheetId="5">#REF!</definedName>
    <definedName name="Excel_BuiltIn_Print_Area_2_1_1_1_3">#REF!</definedName>
    <definedName name="Excel_BuiltIn_Print_Area_2_1_1_1_3_1" localSheetId="2">#REF!</definedName>
    <definedName name="Excel_BuiltIn_Print_Area_2_1_1_1_3_1" localSheetId="3">#REF!</definedName>
    <definedName name="Excel_BuiltIn_Print_Area_2_1_1_1_3_1" localSheetId="5">#REF!</definedName>
    <definedName name="Excel_BuiltIn_Print_Area_2_1_1_1_3_1">#REF!</definedName>
    <definedName name="Excel_BuiltIn_Print_Area_2_1_1_1_3_1_1" localSheetId="2">#REF!</definedName>
    <definedName name="Excel_BuiltIn_Print_Area_2_1_1_1_3_1_1" localSheetId="3">#REF!</definedName>
    <definedName name="Excel_BuiltIn_Print_Area_2_1_1_1_3_1_1" localSheetId="5">#REF!</definedName>
    <definedName name="Excel_BuiltIn_Print_Area_2_1_1_1_3_1_1">#REF!</definedName>
    <definedName name="Excel_BuiltIn_Print_Area_2_1_1_1_3_1_3" localSheetId="2">#REF!</definedName>
    <definedName name="Excel_BuiltIn_Print_Area_2_1_1_1_3_1_3" localSheetId="3">#REF!</definedName>
    <definedName name="Excel_BuiltIn_Print_Area_2_1_1_1_3_1_3" localSheetId="5">#REF!</definedName>
    <definedName name="Excel_BuiltIn_Print_Area_2_1_1_1_3_1_3">#REF!</definedName>
    <definedName name="Excel_BuiltIn_Print_Area_2_1_1_1_3_2" localSheetId="2">#REF!</definedName>
    <definedName name="Excel_BuiltIn_Print_Area_2_1_1_1_3_2" localSheetId="3">#REF!</definedName>
    <definedName name="Excel_BuiltIn_Print_Area_2_1_1_1_3_2" localSheetId="5">#REF!</definedName>
    <definedName name="Excel_BuiltIn_Print_Area_2_1_1_1_3_2">#REF!</definedName>
    <definedName name="Excel_BuiltIn_Print_Area_2_1_1_1_3_3" localSheetId="2">#REF!</definedName>
    <definedName name="Excel_BuiltIn_Print_Area_2_1_1_1_3_3" localSheetId="3">#REF!</definedName>
    <definedName name="Excel_BuiltIn_Print_Area_2_1_1_1_3_3" localSheetId="5">#REF!</definedName>
    <definedName name="Excel_BuiltIn_Print_Area_2_1_1_1_3_3">#REF!</definedName>
    <definedName name="Excel_BuiltIn_Print_Area_2_1_1_1_4" localSheetId="2">#REF!</definedName>
    <definedName name="Excel_BuiltIn_Print_Area_2_1_1_1_4" localSheetId="3">#REF!</definedName>
    <definedName name="Excel_BuiltIn_Print_Area_2_1_1_1_4" localSheetId="5">#REF!</definedName>
    <definedName name="Excel_BuiltIn_Print_Area_2_1_1_1_4">#REF!</definedName>
    <definedName name="Excel_BuiltIn_Print_Area_2_1_1_1_4_3" localSheetId="2">#REF!</definedName>
    <definedName name="Excel_BuiltIn_Print_Area_2_1_1_1_4_3" localSheetId="3">#REF!</definedName>
    <definedName name="Excel_BuiltIn_Print_Area_2_1_1_1_4_3" localSheetId="5">#REF!</definedName>
    <definedName name="Excel_BuiltIn_Print_Area_2_1_1_1_4_3">#REF!</definedName>
    <definedName name="Excel_BuiltIn_Print_Area_2_1_1_1_5" localSheetId="2">#REF!</definedName>
    <definedName name="Excel_BuiltIn_Print_Area_2_1_1_1_5" localSheetId="3">#REF!</definedName>
    <definedName name="Excel_BuiltIn_Print_Area_2_1_1_1_5" localSheetId="5">#REF!</definedName>
    <definedName name="Excel_BuiltIn_Print_Area_2_1_1_1_5">#REF!</definedName>
    <definedName name="Excel_BuiltIn_Print_Area_2_1_1_1_5_3" localSheetId="2">#REF!</definedName>
    <definedName name="Excel_BuiltIn_Print_Area_2_1_1_1_5_3" localSheetId="3">#REF!</definedName>
    <definedName name="Excel_BuiltIn_Print_Area_2_1_1_1_5_3" localSheetId="5">#REF!</definedName>
    <definedName name="Excel_BuiltIn_Print_Area_2_1_1_1_5_3">#REF!</definedName>
    <definedName name="Excel_BuiltIn_Print_Area_2_1_1_1_6" localSheetId="2">#REF!</definedName>
    <definedName name="Excel_BuiltIn_Print_Area_2_1_1_1_6" localSheetId="3">#REF!</definedName>
    <definedName name="Excel_BuiltIn_Print_Area_2_1_1_1_6" localSheetId="5">#REF!</definedName>
    <definedName name="Excel_BuiltIn_Print_Area_2_1_1_1_6">#REF!</definedName>
    <definedName name="Excel_BuiltIn_Print_Area_2_1_1_1_6_3" localSheetId="2">#REF!</definedName>
    <definedName name="Excel_BuiltIn_Print_Area_2_1_1_1_6_3" localSheetId="3">#REF!</definedName>
    <definedName name="Excel_BuiltIn_Print_Area_2_1_1_1_6_3" localSheetId="5">#REF!</definedName>
    <definedName name="Excel_BuiltIn_Print_Area_2_1_1_1_6_3">#REF!</definedName>
    <definedName name="Excel_BuiltIn_Print_Area_2_1_1_1_7" localSheetId="2">#REF!</definedName>
    <definedName name="Excel_BuiltIn_Print_Area_2_1_1_1_7" localSheetId="3">#REF!</definedName>
    <definedName name="Excel_BuiltIn_Print_Area_2_1_1_1_7" localSheetId="5">#REF!</definedName>
    <definedName name="Excel_BuiltIn_Print_Area_2_1_1_1_7">#REF!</definedName>
    <definedName name="Excel_BuiltIn_Print_Area_2_1_1_1_7_3" localSheetId="2">#REF!</definedName>
    <definedName name="Excel_BuiltIn_Print_Area_2_1_1_1_7_3" localSheetId="3">#REF!</definedName>
    <definedName name="Excel_BuiltIn_Print_Area_2_1_1_1_7_3" localSheetId="5">#REF!</definedName>
    <definedName name="Excel_BuiltIn_Print_Area_2_1_1_1_7_3">#REF!</definedName>
    <definedName name="Excel_BuiltIn_Print_Area_2_1_1_1_8" localSheetId="2">#REF!</definedName>
    <definedName name="Excel_BuiltIn_Print_Area_2_1_1_1_8" localSheetId="3">#REF!</definedName>
    <definedName name="Excel_BuiltIn_Print_Area_2_1_1_1_8" localSheetId="5">#REF!</definedName>
    <definedName name="Excel_BuiltIn_Print_Area_2_1_1_1_8">#REF!</definedName>
    <definedName name="Excel_BuiltIn_Print_Area_2_1_1_1_8_3" localSheetId="2">#REF!</definedName>
    <definedName name="Excel_BuiltIn_Print_Area_2_1_1_1_8_3" localSheetId="3">#REF!</definedName>
    <definedName name="Excel_BuiltIn_Print_Area_2_1_1_1_8_3" localSheetId="5">#REF!</definedName>
    <definedName name="Excel_BuiltIn_Print_Area_2_1_1_1_8_3">#REF!</definedName>
    <definedName name="Excel_BuiltIn_Print_Area_2_1_1_10" localSheetId="2">#REF!</definedName>
    <definedName name="Excel_BuiltIn_Print_Area_2_1_1_10" localSheetId="3">#REF!</definedName>
    <definedName name="Excel_BuiltIn_Print_Area_2_1_1_10" localSheetId="5">#REF!</definedName>
    <definedName name="Excel_BuiltIn_Print_Area_2_1_1_10">#REF!</definedName>
    <definedName name="Excel_BuiltIn_Print_Area_2_1_1_10_3" localSheetId="2">#REF!</definedName>
    <definedName name="Excel_BuiltIn_Print_Area_2_1_1_10_3" localSheetId="3">#REF!</definedName>
    <definedName name="Excel_BuiltIn_Print_Area_2_1_1_10_3" localSheetId="5">#REF!</definedName>
    <definedName name="Excel_BuiltIn_Print_Area_2_1_1_10_3">#REF!</definedName>
    <definedName name="Excel_BuiltIn_Print_Area_2_1_1_2" localSheetId="2">#REF!</definedName>
    <definedName name="Excel_BuiltIn_Print_Area_2_1_1_2" localSheetId="3">#REF!</definedName>
    <definedName name="Excel_BuiltIn_Print_Area_2_1_1_2" localSheetId="5">#REF!</definedName>
    <definedName name="Excel_BuiltIn_Print_Area_2_1_1_2">#REF!</definedName>
    <definedName name="Excel_BuiltIn_Print_Area_2_1_1_2_1" localSheetId="2">#REF!</definedName>
    <definedName name="Excel_BuiltIn_Print_Area_2_1_1_2_1" localSheetId="3">#REF!</definedName>
    <definedName name="Excel_BuiltIn_Print_Area_2_1_1_2_1" localSheetId="5">#REF!</definedName>
    <definedName name="Excel_BuiltIn_Print_Area_2_1_1_2_1">#REF!</definedName>
    <definedName name="Excel_BuiltIn_Print_Area_2_1_1_2_1_1" localSheetId="2">#REF!</definedName>
    <definedName name="Excel_BuiltIn_Print_Area_2_1_1_2_1_1" localSheetId="3">#REF!</definedName>
    <definedName name="Excel_BuiltIn_Print_Area_2_1_1_2_1_1" localSheetId="5">#REF!</definedName>
    <definedName name="Excel_BuiltIn_Print_Area_2_1_1_2_1_1">#REF!</definedName>
    <definedName name="Excel_BuiltIn_Print_Area_2_1_1_2_1_3" localSheetId="2">#REF!</definedName>
    <definedName name="Excel_BuiltIn_Print_Area_2_1_1_2_1_3" localSheetId="3">#REF!</definedName>
    <definedName name="Excel_BuiltIn_Print_Area_2_1_1_2_1_3" localSheetId="5">#REF!</definedName>
    <definedName name="Excel_BuiltIn_Print_Area_2_1_1_2_1_3">#REF!</definedName>
    <definedName name="Excel_BuiltIn_Print_Area_2_1_1_2_3" localSheetId="2">#REF!</definedName>
    <definedName name="Excel_BuiltIn_Print_Area_2_1_1_2_3" localSheetId="3">#REF!</definedName>
    <definedName name="Excel_BuiltIn_Print_Area_2_1_1_2_3" localSheetId="5">#REF!</definedName>
    <definedName name="Excel_BuiltIn_Print_Area_2_1_1_2_3">#REF!</definedName>
    <definedName name="Excel_BuiltIn_Print_Area_2_1_1_3" localSheetId="2">#REF!</definedName>
    <definedName name="Excel_BuiltIn_Print_Area_2_1_1_3" localSheetId="3">#REF!</definedName>
    <definedName name="Excel_BuiltIn_Print_Area_2_1_1_3" localSheetId="5">#REF!</definedName>
    <definedName name="Excel_BuiltIn_Print_Area_2_1_1_3">#REF!</definedName>
    <definedName name="Excel_BuiltIn_Print_Area_2_1_1_3_1" localSheetId="2">#REF!</definedName>
    <definedName name="Excel_BuiltIn_Print_Area_2_1_1_3_1" localSheetId="3">#REF!</definedName>
    <definedName name="Excel_BuiltIn_Print_Area_2_1_1_3_1" localSheetId="5">#REF!</definedName>
    <definedName name="Excel_BuiltIn_Print_Area_2_1_1_3_1">#REF!</definedName>
    <definedName name="Excel_BuiltIn_Print_Area_2_1_1_3_1_1" localSheetId="2">#REF!</definedName>
    <definedName name="Excel_BuiltIn_Print_Area_2_1_1_3_1_1" localSheetId="3">#REF!</definedName>
    <definedName name="Excel_BuiltIn_Print_Area_2_1_1_3_1_1" localSheetId="5">#REF!</definedName>
    <definedName name="Excel_BuiltIn_Print_Area_2_1_1_3_1_1">#REF!</definedName>
    <definedName name="Excel_BuiltIn_Print_Area_2_1_1_3_1_3" localSheetId="2">#REF!</definedName>
    <definedName name="Excel_BuiltIn_Print_Area_2_1_1_3_1_3" localSheetId="3">#REF!</definedName>
    <definedName name="Excel_BuiltIn_Print_Area_2_1_1_3_1_3" localSheetId="5">#REF!</definedName>
    <definedName name="Excel_BuiltIn_Print_Area_2_1_1_3_1_3">#REF!</definedName>
    <definedName name="Excel_BuiltIn_Print_Area_2_1_1_3_3" localSheetId="2">#REF!</definedName>
    <definedName name="Excel_BuiltIn_Print_Area_2_1_1_3_3" localSheetId="3">#REF!</definedName>
    <definedName name="Excel_BuiltIn_Print_Area_2_1_1_3_3" localSheetId="5">#REF!</definedName>
    <definedName name="Excel_BuiltIn_Print_Area_2_1_1_3_3">#REF!</definedName>
    <definedName name="Excel_BuiltIn_Print_Area_2_1_1_4" localSheetId="2">#REF!</definedName>
    <definedName name="Excel_BuiltIn_Print_Area_2_1_1_4" localSheetId="3">#REF!</definedName>
    <definedName name="Excel_BuiltIn_Print_Area_2_1_1_4" localSheetId="5">#REF!</definedName>
    <definedName name="Excel_BuiltIn_Print_Area_2_1_1_4">#REF!</definedName>
    <definedName name="Excel_BuiltIn_Print_Area_2_1_1_4_3" localSheetId="2">#REF!</definedName>
    <definedName name="Excel_BuiltIn_Print_Area_2_1_1_4_3" localSheetId="3">#REF!</definedName>
    <definedName name="Excel_BuiltIn_Print_Area_2_1_1_4_3" localSheetId="5">#REF!</definedName>
    <definedName name="Excel_BuiltIn_Print_Area_2_1_1_4_3">#REF!</definedName>
    <definedName name="Excel_BuiltIn_Print_Area_2_1_1_5" localSheetId="2">#REF!</definedName>
    <definedName name="Excel_BuiltIn_Print_Area_2_1_1_5" localSheetId="3">#REF!</definedName>
    <definedName name="Excel_BuiltIn_Print_Area_2_1_1_5" localSheetId="5">#REF!</definedName>
    <definedName name="Excel_BuiltIn_Print_Area_2_1_1_5">#REF!</definedName>
    <definedName name="Excel_BuiltIn_Print_Area_2_1_1_5_3" localSheetId="2">#REF!</definedName>
    <definedName name="Excel_BuiltIn_Print_Area_2_1_1_5_3" localSheetId="3">#REF!</definedName>
    <definedName name="Excel_BuiltIn_Print_Area_2_1_1_5_3" localSheetId="5">#REF!</definedName>
    <definedName name="Excel_BuiltIn_Print_Area_2_1_1_5_3">#REF!</definedName>
    <definedName name="Excel_BuiltIn_Print_Area_2_1_1_6" localSheetId="2">#REF!</definedName>
    <definedName name="Excel_BuiltIn_Print_Area_2_1_1_6" localSheetId="3">#REF!</definedName>
    <definedName name="Excel_BuiltIn_Print_Area_2_1_1_6" localSheetId="5">#REF!</definedName>
    <definedName name="Excel_BuiltIn_Print_Area_2_1_1_6">#REF!</definedName>
    <definedName name="Excel_BuiltIn_Print_Area_2_1_1_6_3" localSheetId="2">#REF!</definedName>
    <definedName name="Excel_BuiltIn_Print_Area_2_1_1_6_3" localSheetId="3">#REF!</definedName>
    <definedName name="Excel_BuiltIn_Print_Area_2_1_1_6_3" localSheetId="5">#REF!</definedName>
    <definedName name="Excel_BuiltIn_Print_Area_2_1_1_6_3">#REF!</definedName>
    <definedName name="Excel_BuiltIn_Print_Area_2_1_1_7" localSheetId="2">#REF!</definedName>
    <definedName name="Excel_BuiltIn_Print_Area_2_1_1_7" localSheetId="3">#REF!</definedName>
    <definedName name="Excel_BuiltIn_Print_Area_2_1_1_7" localSheetId="5">#REF!</definedName>
    <definedName name="Excel_BuiltIn_Print_Area_2_1_1_7">#REF!</definedName>
    <definedName name="Excel_BuiltIn_Print_Area_2_1_1_7_3" localSheetId="2">#REF!</definedName>
    <definedName name="Excel_BuiltIn_Print_Area_2_1_1_7_3" localSheetId="3">#REF!</definedName>
    <definedName name="Excel_BuiltIn_Print_Area_2_1_1_7_3" localSheetId="5">#REF!</definedName>
    <definedName name="Excel_BuiltIn_Print_Area_2_1_1_7_3">#REF!</definedName>
    <definedName name="Excel_BuiltIn_Print_Area_2_1_1_8" localSheetId="2">#REF!</definedName>
    <definedName name="Excel_BuiltIn_Print_Area_2_1_1_8" localSheetId="3">#REF!</definedName>
    <definedName name="Excel_BuiltIn_Print_Area_2_1_1_8" localSheetId="5">#REF!</definedName>
    <definedName name="Excel_BuiltIn_Print_Area_2_1_1_8">#REF!</definedName>
    <definedName name="Excel_BuiltIn_Print_Area_2_1_1_8_3" localSheetId="2">#REF!</definedName>
    <definedName name="Excel_BuiltIn_Print_Area_2_1_1_8_3" localSheetId="3">#REF!</definedName>
    <definedName name="Excel_BuiltIn_Print_Area_2_1_1_8_3" localSheetId="5">#REF!</definedName>
    <definedName name="Excel_BuiltIn_Print_Area_2_1_1_8_3">#REF!</definedName>
    <definedName name="Excel_BuiltIn_Print_Area_2_1_1_9" localSheetId="2">#REF!</definedName>
    <definedName name="Excel_BuiltIn_Print_Area_2_1_1_9" localSheetId="3">#REF!</definedName>
    <definedName name="Excel_BuiltIn_Print_Area_2_1_1_9" localSheetId="5">#REF!</definedName>
    <definedName name="Excel_BuiltIn_Print_Area_2_1_1_9">#REF!</definedName>
    <definedName name="Excel_BuiltIn_Print_Area_2_1_1_9_3" localSheetId="2">#REF!</definedName>
    <definedName name="Excel_BuiltIn_Print_Area_2_1_1_9_3" localSheetId="3">#REF!</definedName>
    <definedName name="Excel_BuiltIn_Print_Area_2_1_1_9_3" localSheetId="5">#REF!</definedName>
    <definedName name="Excel_BuiltIn_Print_Area_2_1_1_9_3">#REF!</definedName>
    <definedName name="Excel_BuiltIn_Print_Area_2_1_2" localSheetId="2">#REF!</definedName>
    <definedName name="Excel_BuiltIn_Print_Area_2_1_2" localSheetId="3">#REF!</definedName>
    <definedName name="Excel_BuiltIn_Print_Area_2_1_2" localSheetId="5">#REF!</definedName>
    <definedName name="Excel_BuiltIn_Print_Area_2_1_2">#REF!</definedName>
    <definedName name="Excel_BuiltIn_Print_Area_2_1_2_3" localSheetId="2">#REF!</definedName>
    <definedName name="Excel_BuiltIn_Print_Area_2_1_2_3" localSheetId="3">#REF!</definedName>
    <definedName name="Excel_BuiltIn_Print_Area_2_1_2_3" localSheetId="5">#REF!</definedName>
    <definedName name="Excel_BuiltIn_Print_Area_2_1_2_3">#REF!</definedName>
    <definedName name="Excel_BuiltIn_Print_Area_2_1_3" localSheetId="2">#REF!</definedName>
    <definedName name="Excel_BuiltIn_Print_Area_2_1_3" localSheetId="3">#REF!</definedName>
    <definedName name="Excel_BuiltIn_Print_Area_2_1_3" localSheetId="5">#REF!</definedName>
    <definedName name="Excel_BuiltIn_Print_Area_2_1_3">#REF!</definedName>
    <definedName name="Excel_BuiltIn_Print_Area_2_12">"#REF!"</definedName>
    <definedName name="Excel_BuiltIn_Print_Area_3" localSheetId="2">#REF!</definedName>
    <definedName name="Excel_BuiltIn_Print_Area_3" localSheetId="3">#REF!</definedName>
    <definedName name="Excel_BuiltIn_Print_Area_3" localSheetId="5">#REF!</definedName>
    <definedName name="Excel_BuiltIn_Print_Area_3">#REF!</definedName>
    <definedName name="Excel_BuiltIn_Print_Area_3_1" localSheetId="2">#REF!</definedName>
    <definedName name="Excel_BuiltIn_Print_Area_3_1" localSheetId="3">#REF!</definedName>
    <definedName name="Excel_BuiltIn_Print_Area_3_1" localSheetId="5">#REF!</definedName>
    <definedName name="Excel_BuiltIn_Print_Area_3_1">#REF!</definedName>
    <definedName name="Excel_BuiltIn_Print_Area_3_1_1" localSheetId="2">#REF!</definedName>
    <definedName name="Excel_BuiltIn_Print_Area_3_1_1" localSheetId="3">#REF!</definedName>
    <definedName name="Excel_BuiltIn_Print_Area_3_1_1" localSheetId="5">#REF!</definedName>
    <definedName name="Excel_BuiltIn_Print_Area_3_1_1">#REF!</definedName>
    <definedName name="Excel_BuiltIn_Print_Area_3_1_1_1" localSheetId="2">#REF!</definedName>
    <definedName name="Excel_BuiltIn_Print_Area_3_1_1_1" localSheetId="3">#REF!</definedName>
    <definedName name="Excel_BuiltIn_Print_Area_3_1_1_1" localSheetId="5">#REF!</definedName>
    <definedName name="Excel_BuiltIn_Print_Area_3_1_1_1">#REF!</definedName>
    <definedName name="Excel_BuiltIn_Print_Area_3_1_1_1_1" localSheetId="2">#REF!</definedName>
    <definedName name="Excel_BuiltIn_Print_Area_3_1_1_1_1" localSheetId="3">#REF!</definedName>
    <definedName name="Excel_BuiltIn_Print_Area_3_1_1_1_1" localSheetId="5">#REF!</definedName>
    <definedName name="Excel_BuiltIn_Print_Area_3_1_1_1_1">#REF!</definedName>
    <definedName name="Excel_BuiltIn_Print_Area_3_1_1_1_1_1" localSheetId="2">#REF!</definedName>
    <definedName name="Excel_BuiltIn_Print_Area_3_1_1_1_1_1" localSheetId="3">#REF!</definedName>
    <definedName name="Excel_BuiltIn_Print_Area_3_1_1_1_1_1" localSheetId="5">#REF!</definedName>
    <definedName name="Excel_BuiltIn_Print_Area_3_1_1_1_1_1">#REF!</definedName>
    <definedName name="Excel_BuiltIn_Print_Area_3_1_1_1_1_1_1" localSheetId="2">#REF!</definedName>
    <definedName name="Excel_BuiltIn_Print_Area_3_1_1_1_1_1_1" localSheetId="3">#REF!</definedName>
    <definedName name="Excel_BuiltIn_Print_Area_3_1_1_1_1_1_1" localSheetId="5">#REF!</definedName>
    <definedName name="Excel_BuiltIn_Print_Area_3_1_1_1_1_1_1">#REF!</definedName>
    <definedName name="Excel_BuiltIn_Print_Area_3_1_1_1_1_1_1_1" localSheetId="2">#REF!</definedName>
    <definedName name="Excel_BuiltIn_Print_Area_3_1_1_1_1_1_1_1" localSheetId="3">#REF!</definedName>
    <definedName name="Excel_BuiltIn_Print_Area_3_1_1_1_1_1_1_1" localSheetId="5">#REF!</definedName>
    <definedName name="Excel_BuiltIn_Print_Area_3_1_1_1_1_1_1_1">#REF!</definedName>
    <definedName name="Excel_BuiltIn_Print_Area_3_1_1_1_1_1_1_1_1" localSheetId="2">#REF!</definedName>
    <definedName name="Excel_BuiltIn_Print_Area_3_1_1_1_1_1_1_1_1" localSheetId="3">#REF!</definedName>
    <definedName name="Excel_BuiltIn_Print_Area_3_1_1_1_1_1_1_1_1" localSheetId="5">#REF!</definedName>
    <definedName name="Excel_BuiltIn_Print_Area_3_1_1_1_1_1_1_1_1">#REF!</definedName>
    <definedName name="Excel_BuiltIn_Print_Area_3_1_1_1_1_1_1_1_3" localSheetId="2">#REF!</definedName>
    <definedName name="Excel_BuiltIn_Print_Area_3_1_1_1_1_1_1_1_3" localSheetId="3">#REF!</definedName>
    <definedName name="Excel_BuiltIn_Print_Area_3_1_1_1_1_1_1_1_3" localSheetId="5">#REF!</definedName>
    <definedName name="Excel_BuiltIn_Print_Area_3_1_1_1_1_1_1_1_3">#REF!</definedName>
    <definedName name="Excel_BuiltIn_Print_Area_3_1_1_1_1_1_1_3" localSheetId="2">#REF!</definedName>
    <definedName name="Excel_BuiltIn_Print_Area_3_1_1_1_1_1_1_3" localSheetId="3">#REF!</definedName>
    <definedName name="Excel_BuiltIn_Print_Area_3_1_1_1_1_1_1_3" localSheetId="5">#REF!</definedName>
    <definedName name="Excel_BuiltIn_Print_Area_3_1_1_1_1_1_1_3">#REF!</definedName>
    <definedName name="Excel_BuiltIn_Print_Area_3_1_1_1_1_1_1_3_1" localSheetId="2">#REF!</definedName>
    <definedName name="Excel_BuiltIn_Print_Area_3_1_1_1_1_1_1_3_1" localSheetId="3">#REF!</definedName>
    <definedName name="Excel_BuiltIn_Print_Area_3_1_1_1_1_1_1_3_1" localSheetId="5">#REF!</definedName>
    <definedName name="Excel_BuiltIn_Print_Area_3_1_1_1_1_1_1_3_1">#REF!</definedName>
    <definedName name="Excel_BuiltIn_Print_Area_3_1_1_1_1_1_2" localSheetId="2">#REF!</definedName>
    <definedName name="Excel_BuiltIn_Print_Area_3_1_1_1_1_1_2" localSheetId="3">#REF!</definedName>
    <definedName name="Excel_BuiltIn_Print_Area_3_1_1_1_1_1_2" localSheetId="5">#REF!</definedName>
    <definedName name="Excel_BuiltIn_Print_Area_3_1_1_1_1_1_2">#REF!</definedName>
    <definedName name="Excel_BuiltIn_Print_Area_3_1_1_1_1_1_3" localSheetId="2">#REF!</definedName>
    <definedName name="Excel_BuiltIn_Print_Area_3_1_1_1_1_1_3" localSheetId="3">#REF!</definedName>
    <definedName name="Excel_BuiltIn_Print_Area_3_1_1_1_1_1_3" localSheetId="5">#REF!</definedName>
    <definedName name="Excel_BuiltIn_Print_Area_3_1_1_1_1_1_3">#REF!</definedName>
    <definedName name="Excel_BuiltIn_Print_Area_3_1_1_1_1_1_3_1" localSheetId="2">#REF!</definedName>
    <definedName name="Excel_BuiltIn_Print_Area_3_1_1_1_1_1_3_1" localSheetId="3">#REF!</definedName>
    <definedName name="Excel_BuiltIn_Print_Area_3_1_1_1_1_1_3_1" localSheetId="5">#REF!</definedName>
    <definedName name="Excel_BuiltIn_Print_Area_3_1_1_1_1_1_3_1">#REF!</definedName>
    <definedName name="Excel_BuiltIn_Print_Area_3_1_1_1_1_2" localSheetId="2">#REF!</definedName>
    <definedName name="Excel_BuiltIn_Print_Area_3_1_1_1_1_2" localSheetId="3">#REF!</definedName>
    <definedName name="Excel_BuiltIn_Print_Area_3_1_1_1_1_2" localSheetId="5">#REF!</definedName>
    <definedName name="Excel_BuiltIn_Print_Area_3_1_1_1_1_2">#REF!</definedName>
    <definedName name="Excel_BuiltIn_Print_Area_3_1_1_1_1_2_1" localSheetId="2">#REF!</definedName>
    <definedName name="Excel_BuiltIn_Print_Area_3_1_1_1_1_2_1" localSheetId="3">#REF!</definedName>
    <definedName name="Excel_BuiltIn_Print_Area_3_1_1_1_1_2_1" localSheetId="5">#REF!</definedName>
    <definedName name="Excel_BuiltIn_Print_Area_3_1_1_1_1_2_1">#REF!</definedName>
    <definedName name="Excel_BuiltIn_Print_Area_3_1_1_1_1_2_1_1" localSheetId="2">#REF!</definedName>
    <definedName name="Excel_BuiltIn_Print_Area_3_1_1_1_1_2_1_1" localSheetId="3">#REF!</definedName>
    <definedName name="Excel_BuiltIn_Print_Area_3_1_1_1_1_2_1_1" localSheetId="5">#REF!</definedName>
    <definedName name="Excel_BuiltIn_Print_Area_3_1_1_1_1_2_1_1">#REF!</definedName>
    <definedName name="Excel_BuiltIn_Print_Area_3_1_1_1_1_2_1_3" localSheetId="2">#REF!</definedName>
    <definedName name="Excel_BuiltIn_Print_Area_3_1_1_1_1_2_1_3" localSheetId="3">#REF!</definedName>
    <definedName name="Excel_BuiltIn_Print_Area_3_1_1_1_1_2_1_3" localSheetId="5">#REF!</definedName>
    <definedName name="Excel_BuiltIn_Print_Area_3_1_1_1_1_2_1_3">#REF!</definedName>
    <definedName name="Excel_BuiltIn_Print_Area_3_1_1_1_1_2_3" localSheetId="2">#REF!</definedName>
    <definedName name="Excel_BuiltIn_Print_Area_3_1_1_1_1_2_3" localSheetId="3">#REF!</definedName>
    <definedName name="Excel_BuiltIn_Print_Area_3_1_1_1_1_2_3" localSheetId="5">#REF!</definedName>
    <definedName name="Excel_BuiltIn_Print_Area_3_1_1_1_1_2_3">#REF!</definedName>
    <definedName name="Excel_BuiltIn_Print_Area_3_1_1_1_1_3" localSheetId="2">#REF!</definedName>
    <definedName name="Excel_BuiltIn_Print_Area_3_1_1_1_1_3" localSheetId="3">#REF!</definedName>
    <definedName name="Excel_BuiltIn_Print_Area_3_1_1_1_1_3" localSheetId="5">#REF!</definedName>
    <definedName name="Excel_BuiltIn_Print_Area_3_1_1_1_1_3">#REF!</definedName>
    <definedName name="Excel_BuiltIn_Print_Area_3_1_1_1_1_3_1" localSheetId="2">#REF!</definedName>
    <definedName name="Excel_BuiltIn_Print_Area_3_1_1_1_1_3_1" localSheetId="3">#REF!</definedName>
    <definedName name="Excel_BuiltIn_Print_Area_3_1_1_1_1_3_1" localSheetId="5">#REF!</definedName>
    <definedName name="Excel_BuiltIn_Print_Area_3_1_1_1_1_3_1">#REF!</definedName>
    <definedName name="Excel_BuiltIn_Print_Area_3_1_1_1_1_3_1_1" localSheetId="2">#REF!</definedName>
    <definedName name="Excel_BuiltIn_Print_Area_3_1_1_1_1_3_1_1" localSheetId="3">#REF!</definedName>
    <definedName name="Excel_BuiltIn_Print_Area_3_1_1_1_1_3_1_1" localSheetId="5">#REF!</definedName>
    <definedName name="Excel_BuiltIn_Print_Area_3_1_1_1_1_3_1_1">#REF!</definedName>
    <definedName name="Excel_BuiltIn_Print_Area_3_1_1_1_1_3_1_3" localSheetId="2">#REF!</definedName>
    <definedName name="Excel_BuiltIn_Print_Area_3_1_1_1_1_3_1_3" localSheetId="3">#REF!</definedName>
    <definedName name="Excel_BuiltIn_Print_Area_3_1_1_1_1_3_1_3" localSheetId="5">#REF!</definedName>
    <definedName name="Excel_BuiltIn_Print_Area_3_1_1_1_1_3_1_3">#REF!</definedName>
    <definedName name="Excel_BuiltIn_Print_Area_3_1_1_1_1_3_2" localSheetId="2">#REF!</definedName>
    <definedName name="Excel_BuiltIn_Print_Area_3_1_1_1_1_3_2" localSheetId="3">#REF!</definedName>
    <definedName name="Excel_BuiltIn_Print_Area_3_1_1_1_1_3_2" localSheetId="5">#REF!</definedName>
    <definedName name="Excel_BuiltIn_Print_Area_3_1_1_1_1_3_2">#REF!</definedName>
    <definedName name="Excel_BuiltIn_Print_Area_3_1_1_1_1_3_3" localSheetId="2">#REF!</definedName>
    <definedName name="Excel_BuiltIn_Print_Area_3_1_1_1_1_3_3" localSheetId="3">#REF!</definedName>
    <definedName name="Excel_BuiltIn_Print_Area_3_1_1_1_1_3_3" localSheetId="5">#REF!</definedName>
    <definedName name="Excel_BuiltIn_Print_Area_3_1_1_1_1_3_3">#REF!</definedName>
    <definedName name="Excel_BuiltIn_Print_Area_3_1_1_1_1_4" localSheetId="2">#REF!</definedName>
    <definedName name="Excel_BuiltIn_Print_Area_3_1_1_1_1_4" localSheetId="3">#REF!</definedName>
    <definedName name="Excel_BuiltIn_Print_Area_3_1_1_1_1_4" localSheetId="5">#REF!</definedName>
    <definedName name="Excel_BuiltIn_Print_Area_3_1_1_1_1_4">#REF!</definedName>
    <definedName name="Excel_BuiltIn_Print_Area_3_1_1_1_1_4_3" localSheetId="2">#REF!</definedName>
    <definedName name="Excel_BuiltIn_Print_Area_3_1_1_1_1_4_3" localSheetId="3">#REF!</definedName>
    <definedName name="Excel_BuiltIn_Print_Area_3_1_1_1_1_4_3" localSheetId="5">#REF!</definedName>
    <definedName name="Excel_BuiltIn_Print_Area_3_1_1_1_1_4_3">#REF!</definedName>
    <definedName name="Excel_BuiltIn_Print_Area_3_1_1_1_1_5" localSheetId="2">#REF!</definedName>
    <definedName name="Excel_BuiltIn_Print_Area_3_1_1_1_1_5" localSheetId="3">#REF!</definedName>
    <definedName name="Excel_BuiltIn_Print_Area_3_1_1_1_1_5" localSheetId="5">#REF!</definedName>
    <definedName name="Excel_BuiltIn_Print_Area_3_1_1_1_1_5">#REF!</definedName>
    <definedName name="Excel_BuiltIn_Print_Area_3_1_1_1_1_5_3" localSheetId="2">#REF!</definedName>
    <definedName name="Excel_BuiltIn_Print_Area_3_1_1_1_1_5_3" localSheetId="3">#REF!</definedName>
    <definedName name="Excel_BuiltIn_Print_Area_3_1_1_1_1_5_3" localSheetId="5">#REF!</definedName>
    <definedName name="Excel_BuiltIn_Print_Area_3_1_1_1_1_5_3">#REF!</definedName>
    <definedName name="Excel_BuiltIn_Print_Area_3_1_1_1_1_6" localSheetId="2">#REF!</definedName>
    <definedName name="Excel_BuiltIn_Print_Area_3_1_1_1_1_6" localSheetId="3">#REF!</definedName>
    <definedName name="Excel_BuiltIn_Print_Area_3_1_1_1_1_6" localSheetId="5">#REF!</definedName>
    <definedName name="Excel_BuiltIn_Print_Area_3_1_1_1_1_6">#REF!</definedName>
    <definedName name="Excel_BuiltIn_Print_Area_3_1_1_1_1_6_3" localSheetId="2">#REF!</definedName>
    <definedName name="Excel_BuiltIn_Print_Area_3_1_1_1_1_6_3" localSheetId="3">#REF!</definedName>
    <definedName name="Excel_BuiltIn_Print_Area_3_1_1_1_1_6_3" localSheetId="5">#REF!</definedName>
    <definedName name="Excel_BuiltIn_Print_Area_3_1_1_1_1_6_3">#REF!</definedName>
    <definedName name="Excel_BuiltIn_Print_Area_3_1_1_1_1_7" localSheetId="2">#REF!</definedName>
    <definedName name="Excel_BuiltIn_Print_Area_3_1_1_1_1_7" localSheetId="3">#REF!</definedName>
    <definedName name="Excel_BuiltIn_Print_Area_3_1_1_1_1_7" localSheetId="5">#REF!</definedName>
    <definedName name="Excel_BuiltIn_Print_Area_3_1_1_1_1_7">#REF!</definedName>
    <definedName name="Excel_BuiltIn_Print_Area_3_1_1_1_1_7_3" localSheetId="2">#REF!</definedName>
    <definedName name="Excel_BuiltIn_Print_Area_3_1_1_1_1_7_3" localSheetId="3">#REF!</definedName>
    <definedName name="Excel_BuiltIn_Print_Area_3_1_1_1_1_7_3" localSheetId="5">#REF!</definedName>
    <definedName name="Excel_BuiltIn_Print_Area_3_1_1_1_1_7_3">#REF!</definedName>
    <definedName name="Excel_BuiltIn_Print_Area_3_1_1_1_1_8" localSheetId="2">#REF!</definedName>
    <definedName name="Excel_BuiltIn_Print_Area_3_1_1_1_1_8" localSheetId="3">#REF!</definedName>
    <definedName name="Excel_BuiltIn_Print_Area_3_1_1_1_1_8" localSheetId="5">#REF!</definedName>
    <definedName name="Excel_BuiltIn_Print_Area_3_1_1_1_1_8">#REF!</definedName>
    <definedName name="Excel_BuiltIn_Print_Area_3_1_1_1_1_8_3" localSheetId="2">#REF!</definedName>
    <definedName name="Excel_BuiltIn_Print_Area_3_1_1_1_1_8_3" localSheetId="3">#REF!</definedName>
    <definedName name="Excel_BuiltIn_Print_Area_3_1_1_1_1_8_3" localSheetId="5">#REF!</definedName>
    <definedName name="Excel_BuiltIn_Print_Area_3_1_1_1_1_8_3">#REF!</definedName>
    <definedName name="Excel_BuiltIn_Print_Area_3_1_1_1_10" localSheetId="2">#REF!</definedName>
    <definedName name="Excel_BuiltIn_Print_Area_3_1_1_1_10" localSheetId="3">#REF!</definedName>
    <definedName name="Excel_BuiltIn_Print_Area_3_1_1_1_10" localSheetId="5">#REF!</definedName>
    <definedName name="Excel_BuiltIn_Print_Area_3_1_1_1_10">#REF!</definedName>
    <definedName name="Excel_BuiltIn_Print_Area_3_1_1_1_10_3" localSheetId="2">#REF!</definedName>
    <definedName name="Excel_BuiltIn_Print_Area_3_1_1_1_10_3" localSheetId="3">#REF!</definedName>
    <definedName name="Excel_BuiltIn_Print_Area_3_1_1_1_10_3" localSheetId="5">#REF!</definedName>
    <definedName name="Excel_BuiltIn_Print_Area_3_1_1_1_10_3">#REF!</definedName>
    <definedName name="Excel_BuiltIn_Print_Area_3_1_1_1_2" localSheetId="2">#REF!</definedName>
    <definedName name="Excel_BuiltIn_Print_Area_3_1_1_1_2" localSheetId="3">#REF!</definedName>
    <definedName name="Excel_BuiltIn_Print_Area_3_1_1_1_2" localSheetId="5">#REF!</definedName>
    <definedName name="Excel_BuiltIn_Print_Area_3_1_1_1_2">#REF!</definedName>
    <definedName name="Excel_BuiltIn_Print_Area_3_1_1_1_2_1" localSheetId="2">#REF!</definedName>
    <definedName name="Excel_BuiltIn_Print_Area_3_1_1_1_2_1" localSheetId="3">#REF!</definedName>
    <definedName name="Excel_BuiltIn_Print_Area_3_1_1_1_2_1" localSheetId="5">#REF!</definedName>
    <definedName name="Excel_BuiltIn_Print_Area_3_1_1_1_2_1">#REF!</definedName>
    <definedName name="Excel_BuiltIn_Print_Area_3_1_1_1_2_1_1" localSheetId="2">#REF!</definedName>
    <definedName name="Excel_BuiltIn_Print_Area_3_1_1_1_2_1_1" localSheetId="3">#REF!</definedName>
    <definedName name="Excel_BuiltIn_Print_Area_3_1_1_1_2_1_1" localSheetId="5">#REF!</definedName>
    <definedName name="Excel_BuiltIn_Print_Area_3_1_1_1_2_1_1">#REF!</definedName>
    <definedName name="Excel_BuiltIn_Print_Area_3_1_1_1_2_1_3" localSheetId="2">#REF!</definedName>
    <definedName name="Excel_BuiltIn_Print_Area_3_1_1_1_2_1_3" localSheetId="3">#REF!</definedName>
    <definedName name="Excel_BuiltIn_Print_Area_3_1_1_1_2_1_3" localSheetId="5">#REF!</definedName>
    <definedName name="Excel_BuiltIn_Print_Area_3_1_1_1_2_1_3">#REF!</definedName>
    <definedName name="Excel_BuiltIn_Print_Area_3_1_1_1_2_3" localSheetId="2">#REF!</definedName>
    <definedName name="Excel_BuiltIn_Print_Area_3_1_1_1_2_3" localSheetId="3">#REF!</definedName>
    <definedName name="Excel_BuiltIn_Print_Area_3_1_1_1_2_3" localSheetId="5">#REF!</definedName>
    <definedName name="Excel_BuiltIn_Print_Area_3_1_1_1_2_3">#REF!</definedName>
    <definedName name="Excel_BuiltIn_Print_Area_3_1_1_1_3" localSheetId="2">#REF!</definedName>
    <definedName name="Excel_BuiltIn_Print_Area_3_1_1_1_3" localSheetId="3">#REF!</definedName>
    <definedName name="Excel_BuiltIn_Print_Area_3_1_1_1_3" localSheetId="5">#REF!</definedName>
    <definedName name="Excel_BuiltIn_Print_Area_3_1_1_1_3">#REF!</definedName>
    <definedName name="Excel_BuiltIn_Print_Area_3_1_1_1_3_1" localSheetId="2">#REF!</definedName>
    <definedName name="Excel_BuiltIn_Print_Area_3_1_1_1_3_1" localSheetId="3">#REF!</definedName>
    <definedName name="Excel_BuiltIn_Print_Area_3_1_1_1_3_1" localSheetId="5">#REF!</definedName>
    <definedName name="Excel_BuiltIn_Print_Area_3_1_1_1_3_1">#REF!</definedName>
    <definedName name="Excel_BuiltIn_Print_Area_3_1_1_1_3_1_1" localSheetId="2">#REF!</definedName>
    <definedName name="Excel_BuiltIn_Print_Area_3_1_1_1_3_1_1" localSheetId="3">#REF!</definedName>
    <definedName name="Excel_BuiltIn_Print_Area_3_1_1_1_3_1_1" localSheetId="5">#REF!</definedName>
    <definedName name="Excel_BuiltIn_Print_Area_3_1_1_1_3_1_1">#REF!</definedName>
    <definedName name="Excel_BuiltIn_Print_Area_3_1_1_1_3_1_3" localSheetId="2">#REF!</definedName>
    <definedName name="Excel_BuiltIn_Print_Area_3_1_1_1_3_1_3" localSheetId="3">#REF!</definedName>
    <definedName name="Excel_BuiltIn_Print_Area_3_1_1_1_3_1_3" localSheetId="5">#REF!</definedName>
    <definedName name="Excel_BuiltIn_Print_Area_3_1_1_1_3_1_3">#REF!</definedName>
    <definedName name="Excel_BuiltIn_Print_Area_3_1_1_1_3_3" localSheetId="2">#REF!</definedName>
    <definedName name="Excel_BuiltIn_Print_Area_3_1_1_1_3_3" localSheetId="3">#REF!</definedName>
    <definedName name="Excel_BuiltIn_Print_Area_3_1_1_1_3_3" localSheetId="5">#REF!</definedName>
    <definedName name="Excel_BuiltIn_Print_Area_3_1_1_1_3_3">#REF!</definedName>
    <definedName name="Excel_BuiltIn_Print_Area_3_1_1_1_4" localSheetId="2">#REF!</definedName>
    <definedName name="Excel_BuiltIn_Print_Area_3_1_1_1_4" localSheetId="3">#REF!</definedName>
    <definedName name="Excel_BuiltIn_Print_Area_3_1_1_1_4" localSheetId="5">#REF!</definedName>
    <definedName name="Excel_BuiltIn_Print_Area_3_1_1_1_4">#REF!</definedName>
    <definedName name="Excel_BuiltIn_Print_Area_3_1_1_1_4_3" localSheetId="2">#REF!</definedName>
    <definedName name="Excel_BuiltIn_Print_Area_3_1_1_1_4_3" localSheetId="3">#REF!</definedName>
    <definedName name="Excel_BuiltIn_Print_Area_3_1_1_1_4_3" localSheetId="5">#REF!</definedName>
    <definedName name="Excel_BuiltIn_Print_Area_3_1_1_1_4_3">#REF!</definedName>
    <definedName name="Excel_BuiltIn_Print_Area_3_1_1_1_5" localSheetId="2">#REF!</definedName>
    <definedName name="Excel_BuiltIn_Print_Area_3_1_1_1_5" localSheetId="3">#REF!</definedName>
    <definedName name="Excel_BuiltIn_Print_Area_3_1_1_1_5" localSheetId="5">#REF!</definedName>
    <definedName name="Excel_BuiltIn_Print_Area_3_1_1_1_5">#REF!</definedName>
    <definedName name="Excel_BuiltIn_Print_Area_3_1_1_1_5_3" localSheetId="2">#REF!</definedName>
    <definedName name="Excel_BuiltIn_Print_Area_3_1_1_1_5_3" localSheetId="3">#REF!</definedName>
    <definedName name="Excel_BuiltIn_Print_Area_3_1_1_1_5_3" localSheetId="5">#REF!</definedName>
    <definedName name="Excel_BuiltIn_Print_Area_3_1_1_1_5_3">#REF!</definedName>
    <definedName name="Excel_BuiltIn_Print_Area_3_1_1_1_6" localSheetId="2">#REF!</definedName>
    <definedName name="Excel_BuiltIn_Print_Area_3_1_1_1_6" localSheetId="3">#REF!</definedName>
    <definedName name="Excel_BuiltIn_Print_Area_3_1_1_1_6" localSheetId="5">#REF!</definedName>
    <definedName name="Excel_BuiltIn_Print_Area_3_1_1_1_6">#REF!</definedName>
    <definedName name="Excel_BuiltIn_Print_Area_3_1_1_1_6_3" localSheetId="2">#REF!</definedName>
    <definedName name="Excel_BuiltIn_Print_Area_3_1_1_1_6_3" localSheetId="3">#REF!</definedName>
    <definedName name="Excel_BuiltIn_Print_Area_3_1_1_1_6_3" localSheetId="5">#REF!</definedName>
    <definedName name="Excel_BuiltIn_Print_Area_3_1_1_1_6_3">#REF!</definedName>
    <definedName name="Excel_BuiltIn_Print_Area_3_1_1_1_7" localSheetId="2">#REF!</definedName>
    <definedName name="Excel_BuiltIn_Print_Area_3_1_1_1_7" localSheetId="3">#REF!</definedName>
    <definedName name="Excel_BuiltIn_Print_Area_3_1_1_1_7" localSheetId="5">#REF!</definedName>
    <definedName name="Excel_BuiltIn_Print_Area_3_1_1_1_7">#REF!</definedName>
    <definedName name="Excel_BuiltIn_Print_Area_3_1_1_1_7_3" localSheetId="2">#REF!</definedName>
    <definedName name="Excel_BuiltIn_Print_Area_3_1_1_1_7_3" localSheetId="3">#REF!</definedName>
    <definedName name="Excel_BuiltIn_Print_Area_3_1_1_1_7_3" localSheetId="5">#REF!</definedName>
    <definedName name="Excel_BuiltIn_Print_Area_3_1_1_1_7_3">#REF!</definedName>
    <definedName name="Excel_BuiltIn_Print_Area_3_1_1_1_8" localSheetId="2">#REF!</definedName>
    <definedName name="Excel_BuiltIn_Print_Area_3_1_1_1_8" localSheetId="3">#REF!</definedName>
    <definedName name="Excel_BuiltIn_Print_Area_3_1_1_1_8" localSheetId="5">#REF!</definedName>
    <definedName name="Excel_BuiltIn_Print_Area_3_1_1_1_8">#REF!</definedName>
    <definedName name="Excel_BuiltIn_Print_Area_3_1_1_1_8_3" localSheetId="2">#REF!</definedName>
    <definedName name="Excel_BuiltIn_Print_Area_3_1_1_1_8_3" localSheetId="3">#REF!</definedName>
    <definedName name="Excel_BuiltIn_Print_Area_3_1_1_1_8_3" localSheetId="5">#REF!</definedName>
    <definedName name="Excel_BuiltIn_Print_Area_3_1_1_1_8_3">#REF!</definedName>
    <definedName name="Excel_BuiltIn_Print_Area_3_1_1_1_9" localSheetId="2">#REF!</definedName>
    <definedName name="Excel_BuiltIn_Print_Area_3_1_1_1_9" localSheetId="3">#REF!</definedName>
    <definedName name="Excel_BuiltIn_Print_Area_3_1_1_1_9" localSheetId="5">#REF!</definedName>
    <definedName name="Excel_BuiltIn_Print_Area_3_1_1_1_9">#REF!</definedName>
    <definedName name="Excel_BuiltIn_Print_Area_3_1_1_1_9_3" localSheetId="2">#REF!</definedName>
    <definedName name="Excel_BuiltIn_Print_Area_3_1_1_1_9_3" localSheetId="3">#REF!</definedName>
    <definedName name="Excel_BuiltIn_Print_Area_3_1_1_1_9_3" localSheetId="5">#REF!</definedName>
    <definedName name="Excel_BuiltIn_Print_Area_3_1_1_1_9_3">#REF!</definedName>
    <definedName name="Excel_BuiltIn_Print_Area_3_1_1_2" localSheetId="2">#REF!</definedName>
    <definedName name="Excel_BuiltIn_Print_Area_3_1_1_2" localSheetId="3">#REF!</definedName>
    <definedName name="Excel_BuiltIn_Print_Area_3_1_1_2" localSheetId="5">#REF!</definedName>
    <definedName name="Excel_BuiltIn_Print_Area_3_1_1_2">#REF!</definedName>
    <definedName name="Excel_BuiltIn_Print_Area_3_1_1_2_3" localSheetId="2">#REF!</definedName>
    <definedName name="Excel_BuiltIn_Print_Area_3_1_1_2_3" localSheetId="3">#REF!</definedName>
    <definedName name="Excel_BuiltIn_Print_Area_3_1_1_2_3" localSheetId="5">#REF!</definedName>
    <definedName name="Excel_BuiltIn_Print_Area_3_1_1_2_3">#REF!</definedName>
    <definedName name="Excel_BuiltIn_Print_Area_3_1_1_3" localSheetId="2">#REF!</definedName>
    <definedName name="Excel_BuiltIn_Print_Area_3_1_1_3" localSheetId="3">#REF!</definedName>
    <definedName name="Excel_BuiltIn_Print_Area_3_1_1_3" localSheetId="5">#REF!</definedName>
    <definedName name="Excel_BuiltIn_Print_Area_3_1_1_3">#REF!</definedName>
    <definedName name="Excel_BuiltIn_Print_Area_3_1_1_3_1" localSheetId="2">#REF!</definedName>
    <definedName name="Excel_BuiltIn_Print_Area_3_1_1_3_1" localSheetId="3">#REF!</definedName>
    <definedName name="Excel_BuiltIn_Print_Area_3_1_1_3_1" localSheetId="5">#REF!</definedName>
    <definedName name="Excel_BuiltIn_Print_Area_3_1_1_3_1">#REF!</definedName>
    <definedName name="Excel_BuiltIn_Print_Area_3_1_1_3_3" localSheetId="2">#REF!</definedName>
    <definedName name="Excel_BuiltIn_Print_Area_3_1_1_3_3" localSheetId="3">#REF!</definedName>
    <definedName name="Excel_BuiltIn_Print_Area_3_1_1_3_3" localSheetId="5">#REF!</definedName>
    <definedName name="Excel_BuiltIn_Print_Area_3_1_1_3_3">#REF!</definedName>
    <definedName name="Excel_BuiltIn_Print_Area_3_1_1_4_3" localSheetId="2">'[7]M Sheet_WAREHOUSE'!#REF!</definedName>
    <definedName name="Excel_BuiltIn_Print_Area_3_1_1_4_3" localSheetId="3">'[7]M Sheet_WAREHOUSE'!#REF!</definedName>
    <definedName name="Excel_BuiltIn_Print_Area_3_1_1_4_3" localSheetId="5">'[7]M Sheet_WAREHOUSE'!#REF!</definedName>
    <definedName name="Excel_BuiltIn_Print_Area_3_1_1_4_3">'[7]M Sheet_WAREHOUSE'!#REF!</definedName>
    <definedName name="Excel_BuiltIn_Print_Area_3_1_1_5_3" localSheetId="2">'[7]M Sheet_WAREHOUSE'!#REF!</definedName>
    <definedName name="Excel_BuiltIn_Print_Area_3_1_1_5_3" localSheetId="3">'[7]M Sheet_WAREHOUSE'!#REF!</definedName>
    <definedName name="Excel_BuiltIn_Print_Area_3_1_1_5_3" localSheetId="5">'[7]M Sheet_WAREHOUSE'!#REF!</definedName>
    <definedName name="Excel_BuiltIn_Print_Area_3_1_1_5_3">'[7]M Sheet_WAREHOUSE'!#REF!</definedName>
    <definedName name="Excel_BuiltIn_Print_Area_3_1_1_6" localSheetId="2">#REF!</definedName>
    <definedName name="Excel_BuiltIn_Print_Area_3_1_1_6" localSheetId="3">#REF!</definedName>
    <definedName name="Excel_BuiltIn_Print_Area_3_1_1_6" localSheetId="5">#REF!</definedName>
    <definedName name="Excel_BuiltIn_Print_Area_3_1_1_6">#REF!</definedName>
    <definedName name="Excel_BuiltIn_Print_Area_3_1_1_6_3" localSheetId="2">#REF!</definedName>
    <definedName name="Excel_BuiltIn_Print_Area_3_1_1_6_3" localSheetId="3">#REF!</definedName>
    <definedName name="Excel_BuiltIn_Print_Area_3_1_1_6_3" localSheetId="5">#REF!</definedName>
    <definedName name="Excel_BuiltIn_Print_Area_3_1_1_6_3">#REF!</definedName>
    <definedName name="Excel_BuiltIn_Print_Area_3_1_1_7" localSheetId="2">#REF!</definedName>
    <definedName name="Excel_BuiltIn_Print_Area_3_1_1_7" localSheetId="3">#REF!</definedName>
    <definedName name="Excel_BuiltIn_Print_Area_3_1_1_7" localSheetId="5">#REF!</definedName>
    <definedName name="Excel_BuiltIn_Print_Area_3_1_1_7">#REF!</definedName>
    <definedName name="Excel_BuiltIn_Print_Area_3_1_1_7_3" localSheetId="2">#REF!</definedName>
    <definedName name="Excel_BuiltIn_Print_Area_3_1_1_7_3" localSheetId="3">#REF!</definedName>
    <definedName name="Excel_BuiltIn_Print_Area_3_1_1_7_3" localSheetId="5">#REF!</definedName>
    <definedName name="Excel_BuiltIn_Print_Area_3_1_1_7_3">#REF!</definedName>
    <definedName name="Excel_BuiltIn_Print_Area_3_1_1_8" localSheetId="2">#REF!</definedName>
    <definedName name="Excel_BuiltIn_Print_Area_3_1_1_8" localSheetId="3">#REF!</definedName>
    <definedName name="Excel_BuiltIn_Print_Area_3_1_1_8" localSheetId="5">#REF!</definedName>
    <definedName name="Excel_BuiltIn_Print_Area_3_1_1_8">#REF!</definedName>
    <definedName name="Excel_BuiltIn_Print_Area_3_1_1_8_3" localSheetId="2">#REF!</definedName>
    <definedName name="Excel_BuiltIn_Print_Area_3_1_1_8_3" localSheetId="3">#REF!</definedName>
    <definedName name="Excel_BuiltIn_Print_Area_3_1_1_8_3" localSheetId="5">#REF!</definedName>
    <definedName name="Excel_BuiltIn_Print_Area_3_1_1_8_3">#REF!</definedName>
    <definedName name="Excel_BuiltIn_Print_Area_3_1_1_9" localSheetId="2">#REF!</definedName>
    <definedName name="Excel_BuiltIn_Print_Area_3_1_1_9" localSheetId="3">#REF!</definedName>
    <definedName name="Excel_BuiltIn_Print_Area_3_1_1_9" localSheetId="5">#REF!</definedName>
    <definedName name="Excel_BuiltIn_Print_Area_3_1_1_9">#REF!</definedName>
    <definedName name="Excel_BuiltIn_Print_Area_3_1_1_9_3" localSheetId="2">#REF!</definedName>
    <definedName name="Excel_BuiltIn_Print_Area_3_1_1_9_3" localSheetId="3">#REF!</definedName>
    <definedName name="Excel_BuiltIn_Print_Area_3_1_1_9_3" localSheetId="5">#REF!</definedName>
    <definedName name="Excel_BuiltIn_Print_Area_3_1_1_9_3">#REF!</definedName>
    <definedName name="Excel_BuiltIn_Print_Area_3_1_2" localSheetId="2">#REF!</definedName>
    <definedName name="Excel_BuiltIn_Print_Area_3_1_2" localSheetId="3">#REF!</definedName>
    <definedName name="Excel_BuiltIn_Print_Area_3_1_2" localSheetId="5">#REF!</definedName>
    <definedName name="Excel_BuiltIn_Print_Area_3_1_2">#REF!</definedName>
    <definedName name="Excel_BuiltIn_Print_Area_3_1_2_1" localSheetId="2">'[8]M Sheet_WAREHOUSE'!#REF!</definedName>
    <definedName name="Excel_BuiltIn_Print_Area_3_1_2_1" localSheetId="3">'[8]M Sheet_WAREHOUSE'!#REF!</definedName>
    <definedName name="Excel_BuiltIn_Print_Area_3_1_2_1" localSheetId="5">'[8]M Sheet_WAREHOUSE'!#REF!</definedName>
    <definedName name="Excel_BuiltIn_Print_Area_3_1_2_1">'[8]M Sheet_WAREHOUSE'!#REF!</definedName>
    <definedName name="Excel_BuiltIn_Print_Area_3_1_2_1_1" localSheetId="2">'[9]M Sheet_WAREHOUSE'!#REF!</definedName>
    <definedName name="Excel_BuiltIn_Print_Area_3_1_2_1_1" localSheetId="3">'[9]M Sheet_WAREHOUSE'!#REF!</definedName>
    <definedName name="Excel_BuiltIn_Print_Area_3_1_2_1_1" localSheetId="5">'[9]M Sheet_WAREHOUSE'!#REF!</definedName>
    <definedName name="Excel_BuiltIn_Print_Area_3_1_2_1_1">'[9]M Sheet_WAREHOUSE'!#REF!</definedName>
    <definedName name="Excel_BuiltIn_Print_Area_3_1_2_1_3" localSheetId="2">'[9]M Sheet_WAREHOUSE'!#REF!</definedName>
    <definedName name="Excel_BuiltIn_Print_Area_3_1_2_1_3" localSheetId="3">'[9]M Sheet_WAREHOUSE'!#REF!</definedName>
    <definedName name="Excel_BuiltIn_Print_Area_3_1_2_1_3" localSheetId="5">'[9]M Sheet_WAREHOUSE'!#REF!</definedName>
    <definedName name="Excel_BuiltIn_Print_Area_3_1_2_1_3">'[9]M Sheet_WAREHOUSE'!#REF!</definedName>
    <definedName name="Excel_BuiltIn_Print_Area_3_1_2_3" localSheetId="2">#REF!</definedName>
    <definedName name="Excel_BuiltIn_Print_Area_3_1_2_3" localSheetId="3">#REF!</definedName>
    <definedName name="Excel_BuiltIn_Print_Area_3_1_2_3" localSheetId="5">#REF!</definedName>
    <definedName name="Excel_BuiltIn_Print_Area_3_1_2_3">#REF!</definedName>
    <definedName name="Excel_BuiltIn_Print_Area_3_1_3" localSheetId="2">#REF!</definedName>
    <definedName name="Excel_BuiltIn_Print_Area_3_1_3" localSheetId="3">#REF!</definedName>
    <definedName name="Excel_BuiltIn_Print_Area_3_1_3" localSheetId="5">#REF!</definedName>
    <definedName name="Excel_BuiltIn_Print_Area_3_1_3">#REF!</definedName>
    <definedName name="Excel_BuiltIn_Print_Area_3_1_3_1" localSheetId="2">'[8]M Sheet_WAREHOUSE'!#REF!</definedName>
    <definedName name="Excel_BuiltIn_Print_Area_3_1_3_1" localSheetId="3">'[8]M Sheet_WAREHOUSE'!#REF!</definedName>
    <definedName name="Excel_BuiltIn_Print_Area_3_1_3_1" localSheetId="5">'[8]M Sheet_WAREHOUSE'!#REF!</definedName>
    <definedName name="Excel_BuiltIn_Print_Area_3_1_3_1">'[8]M Sheet_WAREHOUSE'!#REF!</definedName>
    <definedName name="Excel_BuiltIn_Print_Area_3_1_3_1_1" localSheetId="2">'[9]M Sheet_WAREHOUSE'!#REF!</definedName>
    <definedName name="Excel_BuiltIn_Print_Area_3_1_3_1_1" localSheetId="3">'[9]M Sheet_WAREHOUSE'!#REF!</definedName>
    <definedName name="Excel_BuiltIn_Print_Area_3_1_3_1_1" localSheetId="5">'[9]M Sheet_WAREHOUSE'!#REF!</definedName>
    <definedName name="Excel_BuiltIn_Print_Area_3_1_3_1_1">'[9]M Sheet_WAREHOUSE'!#REF!</definedName>
    <definedName name="Excel_BuiltIn_Print_Area_3_1_3_1_3" localSheetId="2">'[9]M Sheet_WAREHOUSE'!#REF!</definedName>
    <definedName name="Excel_BuiltIn_Print_Area_3_1_3_1_3" localSheetId="3">'[9]M Sheet_WAREHOUSE'!#REF!</definedName>
    <definedName name="Excel_BuiltIn_Print_Area_3_1_3_1_3" localSheetId="5">'[9]M Sheet_WAREHOUSE'!#REF!</definedName>
    <definedName name="Excel_BuiltIn_Print_Area_3_1_3_1_3">'[9]M Sheet_WAREHOUSE'!#REF!</definedName>
    <definedName name="Excel_BuiltIn_Print_Area_3_1_3_3" localSheetId="2">#REF!</definedName>
    <definedName name="Excel_BuiltIn_Print_Area_3_1_3_3" localSheetId="3">#REF!</definedName>
    <definedName name="Excel_BuiltIn_Print_Area_3_1_3_3" localSheetId="5">#REF!</definedName>
    <definedName name="Excel_BuiltIn_Print_Area_3_1_3_3">#REF!</definedName>
    <definedName name="Excel_BuiltIn_Print_Area_3_1_4_1" localSheetId="2">'[8]M Sheet_WAREHOUSE'!#REF!</definedName>
    <definedName name="Excel_BuiltIn_Print_Area_3_1_4_1" localSheetId="3">'[8]M Sheet_WAREHOUSE'!#REF!</definedName>
    <definedName name="Excel_BuiltIn_Print_Area_3_1_4_1" localSheetId="5">'[8]M Sheet_WAREHOUSE'!#REF!</definedName>
    <definedName name="Excel_BuiltIn_Print_Area_3_1_4_1">'[8]M Sheet_WAREHOUSE'!#REF!</definedName>
    <definedName name="Excel_BuiltIn_Print_Area_3_1_4_1_3" localSheetId="2">'[9]M Sheet_WAREHOUSE'!#REF!</definedName>
    <definedName name="Excel_BuiltIn_Print_Area_3_1_4_1_3" localSheetId="3">'[9]M Sheet_WAREHOUSE'!#REF!</definedName>
    <definedName name="Excel_BuiltIn_Print_Area_3_1_4_1_3" localSheetId="5">'[9]M Sheet_WAREHOUSE'!#REF!</definedName>
    <definedName name="Excel_BuiltIn_Print_Area_3_1_4_1_3">'[9]M Sheet_WAREHOUSE'!#REF!</definedName>
    <definedName name="Excel_BuiltIn_Print_Area_3_1_4_3" localSheetId="2">'[10]M Sheet_WAREHOUSE'!#REF!</definedName>
    <definedName name="Excel_BuiltIn_Print_Area_3_1_4_3" localSheetId="3">'[10]M Sheet_WAREHOUSE'!#REF!</definedName>
    <definedName name="Excel_BuiltIn_Print_Area_3_1_4_3" localSheetId="5">'[10]M Sheet_WAREHOUSE'!#REF!</definedName>
    <definedName name="Excel_BuiltIn_Print_Area_3_1_4_3">'[10]M Sheet_WAREHOUSE'!#REF!</definedName>
    <definedName name="Excel_BuiltIn_Print_Area_3_1_5" localSheetId="2">#REF!</definedName>
    <definedName name="Excel_BuiltIn_Print_Area_3_1_5" localSheetId="3">#REF!</definedName>
    <definedName name="Excel_BuiltIn_Print_Area_3_1_5" localSheetId="5">#REF!</definedName>
    <definedName name="Excel_BuiltIn_Print_Area_3_1_5">#REF!</definedName>
    <definedName name="Excel_BuiltIn_Print_Area_3_1_5_1" localSheetId="2">#REF!</definedName>
    <definedName name="Excel_BuiltIn_Print_Area_3_1_5_1" localSheetId="3">#REF!</definedName>
    <definedName name="Excel_BuiltIn_Print_Area_3_1_5_1" localSheetId="5">#REF!</definedName>
    <definedName name="Excel_BuiltIn_Print_Area_3_1_5_1">#REF!</definedName>
    <definedName name="Excel_BuiltIn_Print_Area_3_1_5_1_3" localSheetId="2">#REF!</definedName>
    <definedName name="Excel_BuiltIn_Print_Area_3_1_5_1_3" localSheetId="3">#REF!</definedName>
    <definedName name="Excel_BuiltIn_Print_Area_3_1_5_1_3" localSheetId="5">#REF!</definedName>
    <definedName name="Excel_BuiltIn_Print_Area_3_1_5_1_3">#REF!</definedName>
    <definedName name="Excel_BuiltIn_Print_Area_3_1_5_3" localSheetId="2">#REF!</definedName>
    <definedName name="Excel_BuiltIn_Print_Area_3_1_5_3" localSheetId="3">#REF!</definedName>
    <definedName name="Excel_BuiltIn_Print_Area_3_1_5_3" localSheetId="5">#REF!</definedName>
    <definedName name="Excel_BuiltIn_Print_Area_3_1_5_3">#REF!</definedName>
    <definedName name="Excel_BuiltIn_Print_Area_3_1_6" localSheetId="2">#REF!</definedName>
    <definedName name="Excel_BuiltIn_Print_Area_3_1_6" localSheetId="3">#REF!</definedName>
    <definedName name="Excel_BuiltIn_Print_Area_3_1_6" localSheetId="5">#REF!</definedName>
    <definedName name="Excel_BuiltIn_Print_Area_3_1_6">#REF!</definedName>
    <definedName name="Excel_BuiltIn_Print_Area_3_1_6_3" localSheetId="2">#REF!</definedName>
    <definedName name="Excel_BuiltIn_Print_Area_3_1_6_3" localSheetId="3">#REF!</definedName>
    <definedName name="Excel_BuiltIn_Print_Area_3_1_6_3" localSheetId="5">#REF!</definedName>
    <definedName name="Excel_BuiltIn_Print_Area_3_1_6_3">#REF!</definedName>
    <definedName name="Excel_BuiltIn_Print_Area_3_12">"#REF!"</definedName>
    <definedName name="Excel_BuiltIn_Print_Area_4" localSheetId="2">#REF!</definedName>
    <definedName name="Excel_BuiltIn_Print_Area_4" localSheetId="3">#REF!</definedName>
    <definedName name="Excel_BuiltIn_Print_Area_4" localSheetId="5">#REF!</definedName>
    <definedName name="Excel_BuiltIn_Print_Area_4">#REF!</definedName>
    <definedName name="Excel_BuiltIn_Print_Area_4_1" localSheetId="2">#REF!</definedName>
    <definedName name="Excel_BuiltIn_Print_Area_4_1" localSheetId="3">#REF!</definedName>
    <definedName name="Excel_BuiltIn_Print_Area_4_1" localSheetId="5">#REF!</definedName>
    <definedName name="Excel_BuiltIn_Print_Area_4_1">#REF!</definedName>
    <definedName name="Excel_BuiltIn_Print_Area_4_1_1" localSheetId="2">#REF!</definedName>
    <definedName name="Excel_BuiltIn_Print_Area_4_1_1" localSheetId="3">#REF!</definedName>
    <definedName name="Excel_BuiltIn_Print_Area_4_1_1" localSheetId="5">#REF!</definedName>
    <definedName name="Excel_BuiltIn_Print_Area_4_1_1">#REF!</definedName>
    <definedName name="Excel_BuiltIn_Print_Area_4_1_1_1" localSheetId="2">#REF!</definedName>
    <definedName name="Excel_BuiltIn_Print_Area_4_1_1_1" localSheetId="3">#REF!</definedName>
    <definedName name="Excel_BuiltIn_Print_Area_4_1_1_1" localSheetId="5">#REF!</definedName>
    <definedName name="Excel_BuiltIn_Print_Area_4_1_1_1">#REF!</definedName>
    <definedName name="Excel_BuiltIn_Print_Area_4_1_1_1_1" localSheetId="2">#REF!</definedName>
    <definedName name="Excel_BuiltIn_Print_Area_4_1_1_1_1" localSheetId="3">#REF!</definedName>
    <definedName name="Excel_BuiltIn_Print_Area_4_1_1_1_1" localSheetId="5">#REF!</definedName>
    <definedName name="Excel_BuiltIn_Print_Area_4_1_1_1_1">#REF!</definedName>
    <definedName name="Excel_BuiltIn_Print_Area_4_1_1_1_1_1" localSheetId="2">#REF!</definedName>
    <definedName name="Excel_BuiltIn_Print_Area_4_1_1_1_1_1" localSheetId="3">#REF!</definedName>
    <definedName name="Excel_BuiltIn_Print_Area_4_1_1_1_1_1" localSheetId="5">#REF!</definedName>
    <definedName name="Excel_BuiltIn_Print_Area_4_1_1_1_1_1">#REF!</definedName>
    <definedName name="Excel_BuiltIn_Print_Area_4_1_1_1_1_1_1" localSheetId="2">#REF!</definedName>
    <definedName name="Excel_BuiltIn_Print_Area_4_1_1_1_1_1_1" localSheetId="3">#REF!</definedName>
    <definedName name="Excel_BuiltIn_Print_Area_4_1_1_1_1_1_1" localSheetId="5">#REF!</definedName>
    <definedName name="Excel_BuiltIn_Print_Area_4_1_1_1_1_1_1">#REF!</definedName>
    <definedName name="Excel_BuiltIn_Print_Area_4_1_1_1_1_1_1_1" localSheetId="2">#REF!</definedName>
    <definedName name="Excel_BuiltIn_Print_Area_4_1_1_1_1_1_1_1" localSheetId="3">#REF!</definedName>
    <definedName name="Excel_BuiltIn_Print_Area_4_1_1_1_1_1_1_1" localSheetId="5">#REF!</definedName>
    <definedName name="Excel_BuiltIn_Print_Area_4_1_1_1_1_1_1_1">#REF!</definedName>
    <definedName name="Excel_BuiltIn_Print_Area_4_1_1_1_1_1_1_1_1" localSheetId="2">#REF!</definedName>
    <definedName name="Excel_BuiltIn_Print_Area_4_1_1_1_1_1_1_1_1" localSheetId="3">#REF!</definedName>
    <definedName name="Excel_BuiltIn_Print_Area_4_1_1_1_1_1_1_1_1" localSheetId="5">#REF!</definedName>
    <definedName name="Excel_BuiltIn_Print_Area_4_1_1_1_1_1_1_1_1">#REF!</definedName>
    <definedName name="Excel_BuiltIn_Print_Area_4_1_1_1_1_1_1_1_1_1" localSheetId="2">#REF!</definedName>
    <definedName name="Excel_BuiltIn_Print_Area_4_1_1_1_1_1_1_1_1_1" localSheetId="3">#REF!</definedName>
    <definedName name="Excel_BuiltIn_Print_Area_4_1_1_1_1_1_1_1_1_1" localSheetId="5">#REF!</definedName>
    <definedName name="Excel_BuiltIn_Print_Area_4_1_1_1_1_1_1_1_1_1">#REF!</definedName>
    <definedName name="Excel_BuiltIn_Print_Area_4_1_1_1_1_1_1_1_1_1_1" localSheetId="2">#REF!</definedName>
    <definedName name="Excel_BuiltIn_Print_Area_4_1_1_1_1_1_1_1_1_1_1" localSheetId="3">#REF!</definedName>
    <definedName name="Excel_BuiltIn_Print_Area_4_1_1_1_1_1_1_1_1_1_1" localSheetId="5">#REF!</definedName>
    <definedName name="Excel_BuiltIn_Print_Area_4_1_1_1_1_1_1_1_1_1_1">#REF!</definedName>
    <definedName name="Excel_BuiltIn_Print_Area_4_1_1_1_1_1_1_1_1_1_3" localSheetId="2">#REF!</definedName>
    <definedName name="Excel_BuiltIn_Print_Area_4_1_1_1_1_1_1_1_1_1_3" localSheetId="3">#REF!</definedName>
    <definedName name="Excel_BuiltIn_Print_Area_4_1_1_1_1_1_1_1_1_1_3" localSheetId="5">#REF!</definedName>
    <definedName name="Excel_BuiltIn_Print_Area_4_1_1_1_1_1_1_1_1_1_3">#REF!</definedName>
    <definedName name="Excel_BuiltIn_Print_Area_4_1_1_1_1_1_1_1_1_1_3_1" localSheetId="2">#REF!</definedName>
    <definedName name="Excel_BuiltIn_Print_Area_4_1_1_1_1_1_1_1_1_1_3_1" localSheetId="3">#REF!</definedName>
    <definedName name="Excel_BuiltIn_Print_Area_4_1_1_1_1_1_1_1_1_1_3_1" localSheetId="5">#REF!</definedName>
    <definedName name="Excel_BuiltIn_Print_Area_4_1_1_1_1_1_1_1_1_1_3_1">#REF!</definedName>
    <definedName name="Excel_BuiltIn_Print_Area_4_1_1_1_1_1_1_1_1_2" localSheetId="2">#REF!</definedName>
    <definedName name="Excel_BuiltIn_Print_Area_4_1_1_1_1_1_1_1_1_2" localSheetId="3">#REF!</definedName>
    <definedName name="Excel_BuiltIn_Print_Area_4_1_1_1_1_1_1_1_1_2" localSheetId="5">#REF!</definedName>
    <definedName name="Excel_BuiltIn_Print_Area_4_1_1_1_1_1_1_1_1_2">#REF!</definedName>
    <definedName name="Excel_BuiltIn_Print_Area_4_1_1_1_1_1_1_1_1_2_3" localSheetId="2">#REF!</definedName>
    <definedName name="Excel_BuiltIn_Print_Area_4_1_1_1_1_1_1_1_1_2_3" localSheetId="3">#REF!</definedName>
    <definedName name="Excel_BuiltIn_Print_Area_4_1_1_1_1_1_1_1_1_2_3" localSheetId="5">#REF!</definedName>
    <definedName name="Excel_BuiltIn_Print_Area_4_1_1_1_1_1_1_1_1_2_3">#REF!</definedName>
    <definedName name="Excel_BuiltIn_Print_Area_4_1_1_1_1_1_1_1_1_3" localSheetId="2">#REF!</definedName>
    <definedName name="Excel_BuiltIn_Print_Area_4_1_1_1_1_1_1_1_1_3" localSheetId="3">#REF!</definedName>
    <definedName name="Excel_BuiltIn_Print_Area_4_1_1_1_1_1_1_1_1_3" localSheetId="5">#REF!</definedName>
    <definedName name="Excel_BuiltIn_Print_Area_4_1_1_1_1_1_1_1_1_3">#REF!</definedName>
    <definedName name="Excel_BuiltIn_Print_Area_4_1_1_1_1_1_1_1_1_3_1" localSheetId="2">#REF!</definedName>
    <definedName name="Excel_BuiltIn_Print_Area_4_1_1_1_1_1_1_1_1_3_1" localSheetId="3">#REF!</definedName>
    <definedName name="Excel_BuiltIn_Print_Area_4_1_1_1_1_1_1_1_1_3_1" localSheetId="5">#REF!</definedName>
    <definedName name="Excel_BuiltIn_Print_Area_4_1_1_1_1_1_1_1_1_3_1">#REF!</definedName>
    <definedName name="Excel_BuiltIn_Print_Area_4_1_1_1_1_1_1_1_1_3_3" localSheetId="2">#REF!</definedName>
    <definedName name="Excel_BuiltIn_Print_Area_4_1_1_1_1_1_1_1_1_3_3" localSheetId="3">#REF!</definedName>
    <definedName name="Excel_BuiltIn_Print_Area_4_1_1_1_1_1_1_1_1_3_3" localSheetId="5">#REF!</definedName>
    <definedName name="Excel_BuiltIn_Print_Area_4_1_1_1_1_1_1_1_1_3_3">#REF!</definedName>
    <definedName name="Excel_BuiltIn_Print_Area_4_1_1_1_1_1_1_1_1_4" localSheetId="2">#REF!</definedName>
    <definedName name="Excel_BuiltIn_Print_Area_4_1_1_1_1_1_1_1_1_4" localSheetId="3">#REF!</definedName>
    <definedName name="Excel_BuiltIn_Print_Area_4_1_1_1_1_1_1_1_1_4" localSheetId="5">#REF!</definedName>
    <definedName name="Excel_BuiltIn_Print_Area_4_1_1_1_1_1_1_1_1_4">#REF!</definedName>
    <definedName name="Excel_BuiltIn_Print_Area_4_1_1_1_1_1_1_1_1_4_3" localSheetId="2">#REF!</definedName>
    <definedName name="Excel_BuiltIn_Print_Area_4_1_1_1_1_1_1_1_1_4_3" localSheetId="3">#REF!</definedName>
    <definedName name="Excel_BuiltIn_Print_Area_4_1_1_1_1_1_1_1_1_4_3" localSheetId="5">#REF!</definedName>
    <definedName name="Excel_BuiltIn_Print_Area_4_1_1_1_1_1_1_1_1_4_3">#REF!</definedName>
    <definedName name="Excel_BuiltIn_Print_Area_4_1_1_1_1_1_1_1_1_5" localSheetId="2">#REF!</definedName>
    <definedName name="Excel_BuiltIn_Print_Area_4_1_1_1_1_1_1_1_1_5" localSheetId="3">#REF!</definedName>
    <definedName name="Excel_BuiltIn_Print_Area_4_1_1_1_1_1_1_1_1_5" localSheetId="5">#REF!</definedName>
    <definedName name="Excel_BuiltIn_Print_Area_4_1_1_1_1_1_1_1_1_5">#REF!</definedName>
    <definedName name="Excel_BuiltIn_Print_Area_4_1_1_1_1_1_1_1_1_5_3" localSheetId="2">#REF!</definedName>
    <definedName name="Excel_BuiltIn_Print_Area_4_1_1_1_1_1_1_1_1_5_3" localSheetId="3">#REF!</definedName>
    <definedName name="Excel_BuiltIn_Print_Area_4_1_1_1_1_1_1_1_1_5_3" localSheetId="5">#REF!</definedName>
    <definedName name="Excel_BuiltIn_Print_Area_4_1_1_1_1_1_1_1_1_5_3">#REF!</definedName>
    <definedName name="Excel_BuiltIn_Print_Area_4_1_1_1_1_1_1_1_2" localSheetId="2">#REF!</definedName>
    <definedName name="Excel_BuiltIn_Print_Area_4_1_1_1_1_1_1_1_2" localSheetId="3">#REF!</definedName>
    <definedName name="Excel_BuiltIn_Print_Area_4_1_1_1_1_1_1_1_2" localSheetId="5">#REF!</definedName>
    <definedName name="Excel_BuiltIn_Print_Area_4_1_1_1_1_1_1_1_2">#REF!</definedName>
    <definedName name="Excel_BuiltIn_Print_Area_4_1_1_1_1_1_1_1_3" localSheetId="2">#REF!</definedName>
    <definedName name="Excel_BuiltIn_Print_Area_4_1_1_1_1_1_1_1_3" localSheetId="3">#REF!</definedName>
    <definedName name="Excel_BuiltIn_Print_Area_4_1_1_1_1_1_1_1_3" localSheetId="5">#REF!</definedName>
    <definedName name="Excel_BuiltIn_Print_Area_4_1_1_1_1_1_1_1_3">#REF!</definedName>
    <definedName name="Excel_BuiltIn_Print_Area_4_1_1_1_1_1_1_2" localSheetId="2">#REF!</definedName>
    <definedName name="Excel_BuiltIn_Print_Area_4_1_1_1_1_1_1_2" localSheetId="3">#REF!</definedName>
    <definedName name="Excel_BuiltIn_Print_Area_4_1_1_1_1_1_1_2" localSheetId="5">#REF!</definedName>
    <definedName name="Excel_BuiltIn_Print_Area_4_1_1_1_1_1_1_2">#REF!</definedName>
    <definedName name="Excel_BuiltIn_Print_Area_4_1_1_1_1_1_1_2_1" localSheetId="2">#REF!</definedName>
    <definedName name="Excel_BuiltIn_Print_Area_4_1_1_1_1_1_1_2_1" localSheetId="3">#REF!</definedName>
    <definedName name="Excel_BuiltIn_Print_Area_4_1_1_1_1_1_1_2_1" localSheetId="5">#REF!</definedName>
    <definedName name="Excel_BuiltIn_Print_Area_4_1_1_1_1_1_1_2_1">#REF!</definedName>
    <definedName name="Excel_BuiltIn_Print_Area_4_1_1_1_1_1_1_2_1_1" localSheetId="2">#REF!</definedName>
    <definedName name="Excel_BuiltIn_Print_Area_4_1_1_1_1_1_1_2_1_1" localSheetId="3">#REF!</definedName>
    <definedName name="Excel_BuiltIn_Print_Area_4_1_1_1_1_1_1_2_1_1" localSheetId="5">#REF!</definedName>
    <definedName name="Excel_BuiltIn_Print_Area_4_1_1_1_1_1_1_2_1_1">#REF!</definedName>
    <definedName name="Excel_BuiltIn_Print_Area_4_1_1_1_1_1_1_2_1_3" localSheetId="2">#REF!</definedName>
    <definedName name="Excel_BuiltIn_Print_Area_4_1_1_1_1_1_1_2_1_3" localSheetId="3">#REF!</definedName>
    <definedName name="Excel_BuiltIn_Print_Area_4_1_1_1_1_1_1_2_1_3" localSheetId="5">#REF!</definedName>
    <definedName name="Excel_BuiltIn_Print_Area_4_1_1_1_1_1_1_2_1_3">#REF!</definedName>
    <definedName name="Excel_BuiltIn_Print_Area_4_1_1_1_1_1_1_3" localSheetId="2">#REF!</definedName>
    <definedName name="Excel_BuiltIn_Print_Area_4_1_1_1_1_1_1_3" localSheetId="3">#REF!</definedName>
    <definedName name="Excel_BuiltIn_Print_Area_4_1_1_1_1_1_1_3" localSheetId="5">#REF!</definedName>
    <definedName name="Excel_BuiltIn_Print_Area_4_1_1_1_1_1_1_3">#REF!</definedName>
    <definedName name="Excel_BuiltIn_Print_Area_4_1_1_1_1_1_1_3_1" localSheetId="2">#REF!</definedName>
    <definedName name="Excel_BuiltIn_Print_Area_4_1_1_1_1_1_1_3_1" localSheetId="3">#REF!</definedName>
    <definedName name="Excel_BuiltIn_Print_Area_4_1_1_1_1_1_1_3_1" localSheetId="5">#REF!</definedName>
    <definedName name="Excel_BuiltIn_Print_Area_4_1_1_1_1_1_1_3_1">#REF!</definedName>
    <definedName name="Excel_BuiltIn_Print_Area_4_1_1_1_1_1_1_3_1_1" localSheetId="2">#REF!</definedName>
    <definedName name="Excel_BuiltIn_Print_Area_4_1_1_1_1_1_1_3_1_1" localSheetId="3">#REF!</definedName>
    <definedName name="Excel_BuiltIn_Print_Area_4_1_1_1_1_1_1_3_1_1" localSheetId="5">#REF!</definedName>
    <definedName name="Excel_BuiltIn_Print_Area_4_1_1_1_1_1_1_3_1_1">#REF!</definedName>
    <definedName name="Excel_BuiltIn_Print_Area_4_1_1_1_1_1_1_3_1_3" localSheetId="2">#REF!</definedName>
    <definedName name="Excel_BuiltIn_Print_Area_4_1_1_1_1_1_1_3_1_3" localSheetId="3">#REF!</definedName>
    <definedName name="Excel_BuiltIn_Print_Area_4_1_1_1_1_1_1_3_1_3" localSheetId="5">#REF!</definedName>
    <definedName name="Excel_BuiltIn_Print_Area_4_1_1_1_1_1_1_3_1_3">#REF!</definedName>
    <definedName name="Excel_BuiltIn_Print_Area_4_1_1_1_1_1_1_3_3" localSheetId="2">#REF!</definedName>
    <definedName name="Excel_BuiltIn_Print_Area_4_1_1_1_1_1_1_3_3" localSheetId="3">#REF!</definedName>
    <definedName name="Excel_BuiltIn_Print_Area_4_1_1_1_1_1_1_3_3" localSheetId="5">#REF!</definedName>
    <definedName name="Excel_BuiltIn_Print_Area_4_1_1_1_1_1_1_3_3">#REF!</definedName>
    <definedName name="Excel_BuiltIn_Print_Area_4_1_1_1_1_1_2" localSheetId="2">#REF!</definedName>
    <definedName name="Excel_BuiltIn_Print_Area_4_1_1_1_1_1_2" localSheetId="3">#REF!</definedName>
    <definedName name="Excel_BuiltIn_Print_Area_4_1_1_1_1_1_2" localSheetId="5">#REF!</definedName>
    <definedName name="Excel_BuiltIn_Print_Area_4_1_1_1_1_1_2">#REF!</definedName>
    <definedName name="Excel_BuiltIn_Print_Area_4_1_1_1_1_1_2_1" localSheetId="2">#REF!</definedName>
    <definedName name="Excel_BuiltIn_Print_Area_4_1_1_1_1_1_2_1" localSheetId="3">#REF!</definedName>
    <definedName name="Excel_BuiltIn_Print_Area_4_1_1_1_1_1_2_1" localSheetId="5">#REF!</definedName>
    <definedName name="Excel_BuiltIn_Print_Area_4_1_1_1_1_1_2_1">#REF!</definedName>
    <definedName name="Excel_BuiltIn_Print_Area_4_1_1_1_1_1_2_2" localSheetId="2">#REF!</definedName>
    <definedName name="Excel_BuiltIn_Print_Area_4_1_1_1_1_1_2_2" localSheetId="3">#REF!</definedName>
    <definedName name="Excel_BuiltIn_Print_Area_4_1_1_1_1_1_2_2" localSheetId="5">#REF!</definedName>
    <definedName name="Excel_BuiltIn_Print_Area_4_1_1_1_1_1_2_2">#REF!</definedName>
    <definedName name="Excel_BuiltIn_Print_Area_4_1_1_1_1_1_3" localSheetId="2">#REF!</definedName>
    <definedName name="Excel_BuiltIn_Print_Area_4_1_1_1_1_1_3" localSheetId="3">#REF!</definedName>
    <definedName name="Excel_BuiltIn_Print_Area_4_1_1_1_1_1_3" localSheetId="5">#REF!</definedName>
    <definedName name="Excel_BuiltIn_Print_Area_4_1_1_1_1_1_3">#REF!</definedName>
    <definedName name="Excel_BuiltIn_Print_Area_4_1_1_1_1_1_3_1" localSheetId="2">#REF!</definedName>
    <definedName name="Excel_BuiltIn_Print_Area_4_1_1_1_1_1_3_1" localSheetId="3">#REF!</definedName>
    <definedName name="Excel_BuiltIn_Print_Area_4_1_1_1_1_1_3_1" localSheetId="5">#REF!</definedName>
    <definedName name="Excel_BuiltIn_Print_Area_4_1_1_1_1_1_3_1">#REF!</definedName>
    <definedName name="Excel_BuiltIn_Print_Area_4_1_1_1_1_1_3_2" localSheetId="2">#REF!</definedName>
    <definedName name="Excel_BuiltIn_Print_Area_4_1_1_1_1_1_3_2" localSheetId="3">#REF!</definedName>
    <definedName name="Excel_BuiltIn_Print_Area_4_1_1_1_1_1_3_2" localSheetId="5">#REF!</definedName>
    <definedName name="Excel_BuiltIn_Print_Area_4_1_1_1_1_1_3_2">#REF!</definedName>
    <definedName name="Excel_BuiltIn_Print_Area_4_1_1_1_1_1_4" localSheetId="2">#REF!</definedName>
    <definedName name="Excel_BuiltIn_Print_Area_4_1_1_1_1_1_4" localSheetId="3">#REF!</definedName>
    <definedName name="Excel_BuiltIn_Print_Area_4_1_1_1_1_1_4" localSheetId="5">#REF!</definedName>
    <definedName name="Excel_BuiltIn_Print_Area_4_1_1_1_1_1_4">#REF!</definedName>
    <definedName name="Excel_BuiltIn_Print_Area_4_1_1_1_1_1_5" localSheetId="2">#REF!</definedName>
    <definedName name="Excel_BuiltIn_Print_Area_4_1_1_1_1_1_5" localSheetId="3">#REF!</definedName>
    <definedName name="Excel_BuiltIn_Print_Area_4_1_1_1_1_1_5" localSheetId="5">#REF!</definedName>
    <definedName name="Excel_BuiltIn_Print_Area_4_1_1_1_1_1_5">#REF!</definedName>
    <definedName name="Excel_BuiltIn_Print_Area_4_1_1_1_1_1_6" localSheetId="2">#REF!</definedName>
    <definedName name="Excel_BuiltIn_Print_Area_4_1_1_1_1_1_6" localSheetId="3">#REF!</definedName>
    <definedName name="Excel_BuiltIn_Print_Area_4_1_1_1_1_1_6" localSheetId="5">#REF!</definedName>
    <definedName name="Excel_BuiltIn_Print_Area_4_1_1_1_1_1_6">#REF!</definedName>
    <definedName name="Excel_BuiltIn_Print_Area_4_1_1_1_1_1_7" localSheetId="2">#REF!</definedName>
    <definedName name="Excel_BuiltIn_Print_Area_4_1_1_1_1_1_7" localSheetId="3">#REF!</definedName>
    <definedName name="Excel_BuiltIn_Print_Area_4_1_1_1_1_1_7" localSheetId="5">#REF!</definedName>
    <definedName name="Excel_BuiltIn_Print_Area_4_1_1_1_1_1_7">#REF!</definedName>
    <definedName name="Excel_BuiltIn_Print_Area_4_1_1_1_1_1_8" localSheetId="2">#REF!</definedName>
    <definedName name="Excel_BuiltIn_Print_Area_4_1_1_1_1_1_8" localSheetId="3">#REF!</definedName>
    <definedName name="Excel_BuiltIn_Print_Area_4_1_1_1_1_1_8" localSheetId="5">#REF!</definedName>
    <definedName name="Excel_BuiltIn_Print_Area_4_1_1_1_1_1_8">#REF!</definedName>
    <definedName name="Excel_BuiltIn_Print_Area_4_1_1_1_1_2" localSheetId="2">#REF!</definedName>
    <definedName name="Excel_BuiltIn_Print_Area_4_1_1_1_1_2" localSheetId="3">#REF!</definedName>
    <definedName name="Excel_BuiltIn_Print_Area_4_1_1_1_1_2" localSheetId="5">#REF!</definedName>
    <definedName name="Excel_BuiltIn_Print_Area_4_1_1_1_1_2">#REF!</definedName>
    <definedName name="Excel_BuiltIn_Print_Area_4_1_1_1_1_2_1" localSheetId="2">#REF!</definedName>
    <definedName name="Excel_BuiltIn_Print_Area_4_1_1_1_1_2_1" localSheetId="3">#REF!</definedName>
    <definedName name="Excel_BuiltIn_Print_Area_4_1_1_1_1_2_1" localSheetId="5">#REF!</definedName>
    <definedName name="Excel_BuiltIn_Print_Area_4_1_1_1_1_2_1">#REF!</definedName>
    <definedName name="Excel_BuiltIn_Print_Area_4_1_1_1_1_3" localSheetId="2">#REF!</definedName>
    <definedName name="Excel_BuiltIn_Print_Area_4_1_1_1_1_3" localSheetId="3">#REF!</definedName>
    <definedName name="Excel_BuiltIn_Print_Area_4_1_1_1_1_3" localSheetId="5">#REF!</definedName>
    <definedName name="Excel_BuiltIn_Print_Area_4_1_1_1_1_3">#REF!</definedName>
    <definedName name="Excel_BuiltIn_Print_Area_4_1_1_1_1_3_1" localSheetId="2">#REF!</definedName>
    <definedName name="Excel_BuiltIn_Print_Area_4_1_1_1_1_3_1" localSheetId="3">#REF!</definedName>
    <definedName name="Excel_BuiltIn_Print_Area_4_1_1_1_1_3_1" localSheetId="5">#REF!</definedName>
    <definedName name="Excel_BuiltIn_Print_Area_4_1_1_1_1_3_1">#REF!</definedName>
    <definedName name="Excel_BuiltIn_Print_Area_4_1_1_1_1_4" localSheetId="2">#REF!</definedName>
    <definedName name="Excel_BuiltIn_Print_Area_4_1_1_1_1_4" localSheetId="3">#REF!</definedName>
    <definedName name="Excel_BuiltIn_Print_Area_4_1_1_1_1_4" localSheetId="5">#REF!</definedName>
    <definedName name="Excel_BuiltIn_Print_Area_4_1_1_1_1_4">#REF!</definedName>
    <definedName name="Excel_BuiltIn_Print_Area_4_1_1_1_1_5" localSheetId="2">#REF!</definedName>
    <definedName name="Excel_BuiltIn_Print_Area_4_1_1_1_1_5" localSheetId="3">#REF!</definedName>
    <definedName name="Excel_BuiltIn_Print_Area_4_1_1_1_1_5" localSheetId="5">#REF!</definedName>
    <definedName name="Excel_BuiltIn_Print_Area_4_1_1_1_1_5">#REF!</definedName>
    <definedName name="Excel_BuiltIn_Print_Area_4_1_1_1_1_6" localSheetId="2">#REF!</definedName>
    <definedName name="Excel_BuiltIn_Print_Area_4_1_1_1_1_6" localSheetId="3">#REF!</definedName>
    <definedName name="Excel_BuiltIn_Print_Area_4_1_1_1_1_6" localSheetId="5">#REF!</definedName>
    <definedName name="Excel_BuiltIn_Print_Area_4_1_1_1_1_6">#REF!</definedName>
    <definedName name="Excel_BuiltIn_Print_Area_4_1_1_1_1_7" localSheetId="2">#REF!</definedName>
    <definedName name="Excel_BuiltIn_Print_Area_4_1_1_1_1_7" localSheetId="3">#REF!</definedName>
    <definedName name="Excel_BuiltIn_Print_Area_4_1_1_1_1_7" localSheetId="5">#REF!</definedName>
    <definedName name="Excel_BuiltIn_Print_Area_4_1_1_1_1_7">#REF!</definedName>
    <definedName name="Excel_BuiltIn_Print_Area_4_1_1_1_1_8" localSheetId="2">#REF!</definedName>
    <definedName name="Excel_BuiltIn_Print_Area_4_1_1_1_1_8" localSheetId="3">#REF!</definedName>
    <definedName name="Excel_BuiltIn_Print_Area_4_1_1_1_1_8" localSheetId="5">#REF!</definedName>
    <definedName name="Excel_BuiltIn_Print_Area_4_1_1_1_1_8">#REF!</definedName>
    <definedName name="Excel_BuiltIn_Print_Area_4_1_1_1_1_8_3" localSheetId="2">#REF!</definedName>
    <definedName name="Excel_BuiltIn_Print_Area_4_1_1_1_1_8_3" localSheetId="3">#REF!</definedName>
    <definedName name="Excel_BuiltIn_Print_Area_4_1_1_1_1_8_3" localSheetId="5">#REF!</definedName>
    <definedName name="Excel_BuiltIn_Print_Area_4_1_1_1_1_8_3">#REF!</definedName>
    <definedName name="Excel_BuiltIn_Print_Area_4_1_1_1_2" localSheetId="2">#REF!</definedName>
    <definedName name="Excel_BuiltIn_Print_Area_4_1_1_1_2" localSheetId="3">#REF!</definedName>
    <definedName name="Excel_BuiltIn_Print_Area_4_1_1_1_2" localSheetId="5">#REF!</definedName>
    <definedName name="Excel_BuiltIn_Print_Area_4_1_1_1_2">#REF!</definedName>
    <definedName name="Excel_BuiltIn_Print_Area_4_1_1_1_2_1" localSheetId="2">#REF!</definedName>
    <definedName name="Excel_BuiltIn_Print_Area_4_1_1_1_2_1" localSheetId="3">#REF!</definedName>
    <definedName name="Excel_BuiltIn_Print_Area_4_1_1_1_2_1" localSheetId="5">#REF!</definedName>
    <definedName name="Excel_BuiltIn_Print_Area_4_1_1_1_2_1">#REF!</definedName>
    <definedName name="Excel_BuiltIn_Print_Area_4_1_1_1_3" localSheetId="2">#REF!</definedName>
    <definedName name="Excel_BuiltIn_Print_Area_4_1_1_1_3" localSheetId="3">#REF!</definedName>
    <definedName name="Excel_BuiltIn_Print_Area_4_1_1_1_3" localSheetId="5">#REF!</definedName>
    <definedName name="Excel_BuiltIn_Print_Area_4_1_1_1_3">#REF!</definedName>
    <definedName name="Excel_BuiltIn_Print_Area_4_1_1_1_3_1" localSheetId="2">#REF!</definedName>
    <definedName name="Excel_BuiltIn_Print_Area_4_1_1_1_3_1" localSheetId="3">#REF!</definedName>
    <definedName name="Excel_BuiltIn_Print_Area_4_1_1_1_3_1" localSheetId="5">#REF!</definedName>
    <definedName name="Excel_BuiltIn_Print_Area_4_1_1_1_3_1">#REF!</definedName>
    <definedName name="Excel_BuiltIn_Print_Area_4_1_1_1_4" localSheetId="2">#REF!</definedName>
    <definedName name="Excel_BuiltIn_Print_Area_4_1_1_1_4" localSheetId="3">#REF!</definedName>
    <definedName name="Excel_BuiltIn_Print_Area_4_1_1_1_4" localSheetId="5">#REF!</definedName>
    <definedName name="Excel_BuiltIn_Print_Area_4_1_1_1_4">#REF!</definedName>
    <definedName name="Excel_BuiltIn_Print_Area_4_1_1_1_5" localSheetId="2">#REF!</definedName>
    <definedName name="Excel_BuiltIn_Print_Area_4_1_1_1_5" localSheetId="3">#REF!</definedName>
    <definedName name="Excel_BuiltIn_Print_Area_4_1_1_1_5" localSheetId="5">#REF!</definedName>
    <definedName name="Excel_BuiltIn_Print_Area_4_1_1_1_5">#REF!</definedName>
    <definedName name="Excel_BuiltIn_Print_Area_4_1_1_1_6" localSheetId="2">#REF!</definedName>
    <definedName name="Excel_BuiltIn_Print_Area_4_1_1_1_6" localSheetId="3">#REF!</definedName>
    <definedName name="Excel_BuiltIn_Print_Area_4_1_1_1_6" localSheetId="5">#REF!</definedName>
    <definedName name="Excel_BuiltIn_Print_Area_4_1_1_1_6">#REF!</definedName>
    <definedName name="Excel_BuiltIn_Print_Area_4_1_1_1_7" localSheetId="2">#REF!</definedName>
    <definedName name="Excel_BuiltIn_Print_Area_4_1_1_1_7" localSheetId="3">#REF!</definedName>
    <definedName name="Excel_BuiltIn_Print_Area_4_1_1_1_7" localSheetId="5">#REF!</definedName>
    <definedName name="Excel_BuiltIn_Print_Area_4_1_1_1_7">#REF!</definedName>
    <definedName name="Excel_BuiltIn_Print_Area_4_1_1_2" localSheetId="2">#REF!</definedName>
    <definedName name="Excel_BuiltIn_Print_Area_4_1_1_2" localSheetId="3">#REF!</definedName>
    <definedName name="Excel_BuiltIn_Print_Area_4_1_1_2" localSheetId="5">#REF!</definedName>
    <definedName name="Excel_BuiltIn_Print_Area_4_1_1_2">#REF!</definedName>
    <definedName name="Excel_BuiltIn_Print_Area_4_1_1_2_1" localSheetId="2">#REF!</definedName>
    <definedName name="Excel_BuiltIn_Print_Area_4_1_1_2_1" localSheetId="3">#REF!</definedName>
    <definedName name="Excel_BuiltIn_Print_Area_4_1_1_2_1" localSheetId="5">#REF!</definedName>
    <definedName name="Excel_BuiltIn_Print_Area_4_1_1_2_1">#REF!</definedName>
    <definedName name="Excel_BuiltIn_Print_Area_4_1_1_3" localSheetId="2">#REF!</definedName>
    <definedName name="Excel_BuiltIn_Print_Area_4_1_1_3" localSheetId="3">#REF!</definedName>
    <definedName name="Excel_BuiltIn_Print_Area_4_1_1_3" localSheetId="5">#REF!</definedName>
    <definedName name="Excel_BuiltIn_Print_Area_4_1_1_3">#REF!</definedName>
    <definedName name="Excel_BuiltIn_Print_Area_4_1_1_3_1" localSheetId="2">#REF!</definedName>
    <definedName name="Excel_BuiltIn_Print_Area_4_1_1_3_1" localSheetId="3">#REF!</definedName>
    <definedName name="Excel_BuiltIn_Print_Area_4_1_1_3_1" localSheetId="5">#REF!</definedName>
    <definedName name="Excel_BuiltIn_Print_Area_4_1_1_3_1">#REF!</definedName>
    <definedName name="Excel_BuiltIn_Print_Area_4_1_1_4" localSheetId="2">#REF!</definedName>
    <definedName name="Excel_BuiltIn_Print_Area_4_1_1_4" localSheetId="3">#REF!</definedName>
    <definedName name="Excel_BuiltIn_Print_Area_4_1_1_4" localSheetId="5">#REF!</definedName>
    <definedName name="Excel_BuiltIn_Print_Area_4_1_1_4">#REF!</definedName>
    <definedName name="Excel_BuiltIn_Print_Area_4_1_1_5" localSheetId="2">#REF!</definedName>
    <definedName name="Excel_BuiltIn_Print_Area_4_1_1_5" localSheetId="3">#REF!</definedName>
    <definedName name="Excel_BuiltIn_Print_Area_4_1_1_5" localSheetId="5">#REF!</definedName>
    <definedName name="Excel_BuiltIn_Print_Area_4_1_1_5">#REF!</definedName>
    <definedName name="Excel_BuiltIn_Print_Area_4_1_1_6" localSheetId="2">#REF!</definedName>
    <definedName name="Excel_BuiltIn_Print_Area_4_1_1_6" localSheetId="3">#REF!</definedName>
    <definedName name="Excel_BuiltIn_Print_Area_4_1_1_6" localSheetId="5">#REF!</definedName>
    <definedName name="Excel_BuiltIn_Print_Area_4_1_1_6">#REF!</definedName>
    <definedName name="Excel_BuiltIn_Print_Area_4_1_1_7" localSheetId="2">#REF!</definedName>
    <definedName name="Excel_BuiltIn_Print_Area_4_1_1_7" localSheetId="3">#REF!</definedName>
    <definedName name="Excel_BuiltIn_Print_Area_4_1_1_7" localSheetId="5">#REF!</definedName>
    <definedName name="Excel_BuiltIn_Print_Area_4_1_1_7">#REF!</definedName>
    <definedName name="Excel_BuiltIn_Print_Area_4_1_1_8" localSheetId="2">#REF!</definedName>
    <definedName name="Excel_BuiltIn_Print_Area_4_1_1_8" localSheetId="3">#REF!</definedName>
    <definedName name="Excel_BuiltIn_Print_Area_4_1_1_8" localSheetId="5">#REF!</definedName>
    <definedName name="Excel_BuiltIn_Print_Area_4_1_1_8">#REF!</definedName>
    <definedName name="Excel_BuiltIn_Print_Area_4_1_1_8_3" localSheetId="2">#REF!</definedName>
    <definedName name="Excel_BuiltIn_Print_Area_4_1_1_8_3" localSheetId="3">#REF!</definedName>
    <definedName name="Excel_BuiltIn_Print_Area_4_1_1_8_3" localSheetId="5">#REF!</definedName>
    <definedName name="Excel_BuiltIn_Print_Area_4_1_1_8_3">#REF!</definedName>
    <definedName name="Excel_BuiltIn_Print_Area_4_1_2" localSheetId="2">#REF!</definedName>
    <definedName name="Excel_BuiltIn_Print_Area_4_1_2" localSheetId="3">#REF!</definedName>
    <definedName name="Excel_BuiltIn_Print_Area_4_1_2" localSheetId="5">#REF!</definedName>
    <definedName name="Excel_BuiltIn_Print_Area_4_1_2">#REF!</definedName>
    <definedName name="Excel_BuiltIn_Print_Area_4_1_3" localSheetId="2">#REF!</definedName>
    <definedName name="Excel_BuiltIn_Print_Area_4_1_3" localSheetId="3">#REF!</definedName>
    <definedName name="Excel_BuiltIn_Print_Area_4_1_3" localSheetId="5">#REF!</definedName>
    <definedName name="Excel_BuiltIn_Print_Area_4_1_3">#REF!</definedName>
    <definedName name="Excel_BuiltIn_Print_Area_4_12">"#REF!"</definedName>
    <definedName name="Excel_BuiltIn_Print_Area_5" localSheetId="2">#REF!</definedName>
    <definedName name="Excel_BuiltIn_Print_Area_5" localSheetId="3">#REF!</definedName>
    <definedName name="Excel_BuiltIn_Print_Area_5" localSheetId="5">#REF!</definedName>
    <definedName name="Excel_BuiltIn_Print_Area_5">#REF!</definedName>
    <definedName name="Excel_BuiltIn_Print_Area_5_1" localSheetId="2">#REF!</definedName>
    <definedName name="Excel_BuiltIn_Print_Area_5_1" localSheetId="3">#REF!</definedName>
    <definedName name="Excel_BuiltIn_Print_Area_5_1" localSheetId="5">#REF!</definedName>
    <definedName name="Excel_BuiltIn_Print_Area_5_1">#REF!</definedName>
    <definedName name="Excel_BuiltIn_Print_Area_5_1_1" localSheetId="2">#REF!</definedName>
    <definedName name="Excel_BuiltIn_Print_Area_5_1_1" localSheetId="3">#REF!</definedName>
    <definedName name="Excel_BuiltIn_Print_Area_5_1_1" localSheetId="5">#REF!</definedName>
    <definedName name="Excel_BuiltIn_Print_Area_5_1_1">#REF!</definedName>
    <definedName name="Excel_BuiltIn_Print_Area_5_1_1_1" localSheetId="2">#REF!</definedName>
    <definedName name="Excel_BuiltIn_Print_Area_5_1_1_1" localSheetId="3">#REF!</definedName>
    <definedName name="Excel_BuiltIn_Print_Area_5_1_1_1" localSheetId="5">#REF!</definedName>
    <definedName name="Excel_BuiltIn_Print_Area_5_1_1_1">#REF!</definedName>
    <definedName name="Excel_BuiltIn_Print_Area_5_1_1_1_1" localSheetId="2">#REF!</definedName>
    <definedName name="Excel_BuiltIn_Print_Area_5_1_1_1_1" localSheetId="3">#REF!</definedName>
    <definedName name="Excel_BuiltIn_Print_Area_5_1_1_1_1" localSheetId="5">#REF!</definedName>
    <definedName name="Excel_BuiltIn_Print_Area_5_1_1_1_1">#REF!</definedName>
    <definedName name="Excel_BuiltIn_Print_Area_5_1_1_1_1_1" localSheetId="2">#REF!</definedName>
    <definedName name="Excel_BuiltIn_Print_Area_5_1_1_1_1_1" localSheetId="3">#REF!</definedName>
    <definedName name="Excel_BuiltIn_Print_Area_5_1_1_1_1_1" localSheetId="5">#REF!</definedName>
    <definedName name="Excel_BuiltIn_Print_Area_5_1_1_1_1_1">#REF!</definedName>
    <definedName name="Excel_BuiltIn_Print_Area_5_1_1_1_1_3" localSheetId="2">#REF!</definedName>
    <definedName name="Excel_BuiltIn_Print_Area_5_1_1_1_1_3" localSheetId="3">#REF!</definedName>
    <definedName name="Excel_BuiltIn_Print_Area_5_1_1_1_1_3" localSheetId="5">#REF!</definedName>
    <definedName name="Excel_BuiltIn_Print_Area_5_1_1_1_1_3">#REF!</definedName>
    <definedName name="Excel_BuiltIn_Print_Area_5_1_1_1_3" localSheetId="2">#REF!</definedName>
    <definedName name="Excel_BuiltIn_Print_Area_5_1_1_1_3" localSheetId="3">#REF!</definedName>
    <definedName name="Excel_BuiltIn_Print_Area_5_1_1_1_3" localSheetId="5">#REF!</definedName>
    <definedName name="Excel_BuiltIn_Print_Area_5_1_1_1_3">#REF!</definedName>
    <definedName name="Excel_BuiltIn_Print_Area_5_1_1_2" localSheetId="2">#REF!</definedName>
    <definedName name="Excel_BuiltIn_Print_Area_5_1_1_2" localSheetId="3">#REF!</definedName>
    <definedName name="Excel_BuiltIn_Print_Area_5_1_1_2" localSheetId="5">#REF!</definedName>
    <definedName name="Excel_BuiltIn_Print_Area_5_1_1_2">#REF!</definedName>
    <definedName name="Excel_BuiltIn_Print_Area_5_1_1_2_1" localSheetId="2">#REF!</definedName>
    <definedName name="Excel_BuiltIn_Print_Area_5_1_1_2_1" localSheetId="3">#REF!</definedName>
    <definedName name="Excel_BuiltIn_Print_Area_5_1_1_2_1" localSheetId="5">#REF!</definedName>
    <definedName name="Excel_BuiltIn_Print_Area_5_1_1_2_1">#REF!</definedName>
    <definedName name="Excel_BuiltIn_Print_Area_5_1_1_2_1_1" localSheetId="2">#REF!</definedName>
    <definedName name="Excel_BuiltIn_Print_Area_5_1_1_2_1_1" localSheetId="3">#REF!</definedName>
    <definedName name="Excel_BuiltIn_Print_Area_5_1_1_2_1_1" localSheetId="5">#REF!</definedName>
    <definedName name="Excel_BuiltIn_Print_Area_5_1_1_2_1_1">#REF!</definedName>
    <definedName name="Excel_BuiltIn_Print_Area_5_1_1_2_1_3" localSheetId="2">#REF!</definedName>
    <definedName name="Excel_BuiltIn_Print_Area_5_1_1_2_1_3" localSheetId="3">#REF!</definedName>
    <definedName name="Excel_BuiltIn_Print_Area_5_1_1_2_1_3" localSheetId="5">#REF!</definedName>
    <definedName name="Excel_BuiltIn_Print_Area_5_1_1_2_1_3">#REF!</definedName>
    <definedName name="Excel_BuiltIn_Print_Area_5_1_1_2_3" localSheetId="2">#REF!</definedName>
    <definedName name="Excel_BuiltIn_Print_Area_5_1_1_2_3" localSheetId="3">#REF!</definedName>
    <definedName name="Excel_BuiltIn_Print_Area_5_1_1_2_3" localSheetId="5">#REF!</definedName>
    <definedName name="Excel_BuiltIn_Print_Area_5_1_1_2_3">#REF!</definedName>
    <definedName name="Excel_BuiltIn_Print_Area_5_1_1_3" localSheetId="2">#REF!</definedName>
    <definedName name="Excel_BuiltIn_Print_Area_5_1_1_3" localSheetId="3">#REF!</definedName>
    <definedName name="Excel_BuiltIn_Print_Area_5_1_1_3" localSheetId="5">#REF!</definedName>
    <definedName name="Excel_BuiltIn_Print_Area_5_1_1_3">#REF!</definedName>
    <definedName name="Excel_BuiltIn_Print_Area_5_1_1_3_1" localSheetId="2">#REF!</definedName>
    <definedName name="Excel_BuiltIn_Print_Area_5_1_1_3_1" localSheetId="3">#REF!</definedName>
    <definedName name="Excel_BuiltIn_Print_Area_5_1_1_3_1" localSheetId="5">#REF!</definedName>
    <definedName name="Excel_BuiltIn_Print_Area_5_1_1_3_1">#REF!</definedName>
    <definedName name="Excel_BuiltIn_Print_Area_5_1_1_3_1_1" localSheetId="2">#REF!</definedName>
    <definedName name="Excel_BuiltIn_Print_Area_5_1_1_3_1_1" localSheetId="3">#REF!</definedName>
    <definedName name="Excel_BuiltIn_Print_Area_5_1_1_3_1_1" localSheetId="5">#REF!</definedName>
    <definedName name="Excel_BuiltIn_Print_Area_5_1_1_3_1_1">#REF!</definedName>
    <definedName name="Excel_BuiltIn_Print_Area_5_1_1_3_1_3" localSheetId="2">#REF!</definedName>
    <definedName name="Excel_BuiltIn_Print_Area_5_1_1_3_1_3" localSheetId="3">#REF!</definedName>
    <definedName name="Excel_BuiltIn_Print_Area_5_1_1_3_1_3" localSheetId="5">#REF!</definedName>
    <definedName name="Excel_BuiltIn_Print_Area_5_1_1_3_1_3">#REF!</definedName>
    <definedName name="Excel_BuiltIn_Print_Area_5_1_1_3_3" localSheetId="2">#REF!</definedName>
    <definedName name="Excel_BuiltIn_Print_Area_5_1_1_3_3" localSheetId="3">#REF!</definedName>
    <definedName name="Excel_BuiltIn_Print_Area_5_1_1_3_3" localSheetId="5">#REF!</definedName>
    <definedName name="Excel_BuiltIn_Print_Area_5_1_1_3_3">#REF!</definedName>
    <definedName name="Excel_BuiltIn_Print_Area_5_1_1_4" localSheetId="2">#REF!</definedName>
    <definedName name="Excel_BuiltIn_Print_Area_5_1_1_4" localSheetId="3">#REF!</definedName>
    <definedName name="Excel_BuiltIn_Print_Area_5_1_1_4" localSheetId="5">#REF!</definedName>
    <definedName name="Excel_BuiltIn_Print_Area_5_1_1_4">#REF!</definedName>
    <definedName name="Excel_BuiltIn_Print_Area_5_1_1_4_3" localSheetId="2">#REF!</definedName>
    <definedName name="Excel_BuiltIn_Print_Area_5_1_1_4_3" localSheetId="3">#REF!</definedName>
    <definedName name="Excel_BuiltIn_Print_Area_5_1_1_4_3" localSheetId="5">#REF!</definedName>
    <definedName name="Excel_BuiltIn_Print_Area_5_1_1_4_3">#REF!</definedName>
    <definedName name="Excel_BuiltIn_Print_Area_5_1_1_5" localSheetId="2">#REF!</definedName>
    <definedName name="Excel_BuiltIn_Print_Area_5_1_1_5" localSheetId="3">#REF!</definedName>
    <definedName name="Excel_BuiltIn_Print_Area_5_1_1_5" localSheetId="5">#REF!</definedName>
    <definedName name="Excel_BuiltIn_Print_Area_5_1_1_5">#REF!</definedName>
    <definedName name="Excel_BuiltIn_Print_Area_5_1_1_5_3" localSheetId="2">#REF!</definedName>
    <definedName name="Excel_BuiltIn_Print_Area_5_1_1_5_3" localSheetId="3">#REF!</definedName>
    <definedName name="Excel_BuiltIn_Print_Area_5_1_1_5_3" localSheetId="5">#REF!</definedName>
    <definedName name="Excel_BuiltIn_Print_Area_5_1_1_5_3">#REF!</definedName>
    <definedName name="Excel_BuiltIn_Print_Area_5_1_1_6" localSheetId="2">#REF!</definedName>
    <definedName name="Excel_BuiltIn_Print_Area_5_1_1_6" localSheetId="3">#REF!</definedName>
    <definedName name="Excel_BuiltIn_Print_Area_5_1_1_6" localSheetId="5">#REF!</definedName>
    <definedName name="Excel_BuiltIn_Print_Area_5_1_1_6">#REF!</definedName>
    <definedName name="Excel_BuiltIn_Print_Area_5_1_1_6_3" localSheetId="2">#REF!</definedName>
    <definedName name="Excel_BuiltIn_Print_Area_5_1_1_6_3" localSheetId="3">#REF!</definedName>
    <definedName name="Excel_BuiltIn_Print_Area_5_1_1_6_3" localSheetId="5">#REF!</definedName>
    <definedName name="Excel_BuiltIn_Print_Area_5_1_1_6_3">#REF!</definedName>
    <definedName name="Excel_BuiltIn_Print_Area_5_1_1_7" localSheetId="2">#REF!</definedName>
    <definedName name="Excel_BuiltIn_Print_Area_5_1_1_7" localSheetId="3">#REF!</definedName>
    <definedName name="Excel_BuiltIn_Print_Area_5_1_1_7" localSheetId="5">#REF!</definedName>
    <definedName name="Excel_BuiltIn_Print_Area_5_1_1_7">#REF!</definedName>
    <definedName name="Excel_BuiltIn_Print_Area_5_1_1_7_3" localSheetId="2">#REF!</definedName>
    <definedName name="Excel_BuiltIn_Print_Area_5_1_1_7_3" localSheetId="3">#REF!</definedName>
    <definedName name="Excel_BuiltIn_Print_Area_5_1_1_7_3" localSheetId="5">#REF!</definedName>
    <definedName name="Excel_BuiltIn_Print_Area_5_1_1_7_3">#REF!</definedName>
    <definedName name="Excel_BuiltIn_Print_Area_5_1_1_8" localSheetId="2">#REF!</definedName>
    <definedName name="Excel_BuiltIn_Print_Area_5_1_1_8" localSheetId="3">#REF!</definedName>
    <definedName name="Excel_BuiltIn_Print_Area_5_1_1_8" localSheetId="5">#REF!</definedName>
    <definedName name="Excel_BuiltIn_Print_Area_5_1_1_8">#REF!</definedName>
    <definedName name="Excel_BuiltIn_Print_Area_5_1_1_8_3" localSheetId="2">#REF!</definedName>
    <definedName name="Excel_BuiltIn_Print_Area_5_1_1_8_3" localSheetId="3">#REF!</definedName>
    <definedName name="Excel_BuiltIn_Print_Area_5_1_1_8_3" localSheetId="5">#REF!</definedName>
    <definedName name="Excel_BuiltIn_Print_Area_5_1_1_8_3">#REF!</definedName>
    <definedName name="Excel_BuiltIn_Print_Area_5_1_2" localSheetId="2">#REF!</definedName>
    <definedName name="Excel_BuiltIn_Print_Area_5_1_2" localSheetId="3">#REF!</definedName>
    <definedName name="Excel_BuiltIn_Print_Area_5_1_2" localSheetId="5">#REF!</definedName>
    <definedName name="Excel_BuiltIn_Print_Area_5_1_2">#REF!</definedName>
    <definedName name="Excel_BuiltIn_Print_Area_5_1_3" localSheetId="2">#REF!</definedName>
    <definedName name="Excel_BuiltIn_Print_Area_5_1_3" localSheetId="3">#REF!</definedName>
    <definedName name="Excel_BuiltIn_Print_Area_5_1_3" localSheetId="5">#REF!</definedName>
    <definedName name="Excel_BuiltIn_Print_Area_5_1_3">#REF!</definedName>
    <definedName name="Excel_BuiltIn_Print_Area_5_1_4" localSheetId="2">#REF!</definedName>
    <definedName name="Excel_BuiltIn_Print_Area_5_1_4" localSheetId="3">#REF!</definedName>
    <definedName name="Excel_BuiltIn_Print_Area_5_1_4" localSheetId="5">#REF!</definedName>
    <definedName name="Excel_BuiltIn_Print_Area_5_1_4">#REF!</definedName>
    <definedName name="Excel_BuiltIn_Print_Area_5_1_5" localSheetId="2">#REF!</definedName>
    <definedName name="Excel_BuiltIn_Print_Area_5_1_5" localSheetId="3">#REF!</definedName>
    <definedName name="Excel_BuiltIn_Print_Area_5_1_5" localSheetId="5">#REF!</definedName>
    <definedName name="Excel_BuiltIn_Print_Area_5_1_5">#REF!</definedName>
    <definedName name="Excel_BuiltIn_Print_Area_5_1_6" localSheetId="2">#REF!</definedName>
    <definedName name="Excel_BuiltIn_Print_Area_5_1_6" localSheetId="3">#REF!</definedName>
    <definedName name="Excel_BuiltIn_Print_Area_5_1_6" localSheetId="5">#REF!</definedName>
    <definedName name="Excel_BuiltIn_Print_Area_5_1_6">#REF!</definedName>
    <definedName name="Excel_BuiltIn_Print_Area_5_12">"#REF!"</definedName>
    <definedName name="Excel_BuiltIn_Print_Area_5_3" localSheetId="2">#REF!</definedName>
    <definedName name="Excel_BuiltIn_Print_Area_5_3" localSheetId="3">#REF!</definedName>
    <definedName name="Excel_BuiltIn_Print_Area_5_3" localSheetId="5">#REF!</definedName>
    <definedName name="Excel_BuiltIn_Print_Area_5_3">#REF!</definedName>
    <definedName name="Excel_BuiltIn_Print_Area_6" localSheetId="2">#REF!</definedName>
    <definedName name="Excel_BuiltIn_Print_Area_6" localSheetId="3">#REF!</definedName>
    <definedName name="Excel_BuiltIn_Print_Area_6" localSheetId="5">#REF!</definedName>
    <definedName name="Excel_BuiltIn_Print_Area_6">#REF!</definedName>
    <definedName name="Excel_BuiltIn_Print_Area_6_1" localSheetId="2">#REF!</definedName>
    <definedName name="Excel_BuiltIn_Print_Area_6_1" localSheetId="3">#REF!</definedName>
    <definedName name="Excel_BuiltIn_Print_Area_6_1" localSheetId="5">#REF!</definedName>
    <definedName name="Excel_BuiltIn_Print_Area_6_1">#REF!</definedName>
    <definedName name="Excel_BuiltIn_Print_Area_6_1_1" localSheetId="2">#REF!</definedName>
    <definedName name="Excel_BuiltIn_Print_Area_6_1_1" localSheetId="3">#REF!</definedName>
    <definedName name="Excel_BuiltIn_Print_Area_6_1_1" localSheetId="5">#REF!</definedName>
    <definedName name="Excel_BuiltIn_Print_Area_6_1_1">#REF!</definedName>
    <definedName name="Excel_BuiltIn_Print_Area_6_1_1_1" localSheetId="2">#REF!</definedName>
    <definedName name="Excel_BuiltIn_Print_Area_6_1_1_1" localSheetId="3">#REF!</definedName>
    <definedName name="Excel_BuiltIn_Print_Area_6_1_1_1" localSheetId="5">#REF!</definedName>
    <definedName name="Excel_BuiltIn_Print_Area_6_1_1_1">#REF!</definedName>
    <definedName name="Excel_BuiltIn_Print_Area_6_1_1_1_1_1_1">"$#REF!.$A$1:$P$3"</definedName>
    <definedName name="Excel_BuiltIn_Print_Area_6_1_1_1_1_1_1_1">"$#REF!.$A$1:$P$3"</definedName>
    <definedName name="Excel_BuiltIn_Print_Area_6_1_2" localSheetId="2">#REF!</definedName>
    <definedName name="Excel_BuiltIn_Print_Area_6_1_2" localSheetId="3">#REF!</definedName>
    <definedName name="Excel_BuiltIn_Print_Area_6_1_2" localSheetId="5">#REF!</definedName>
    <definedName name="Excel_BuiltIn_Print_Area_6_1_2">#REF!</definedName>
    <definedName name="Excel_BuiltIn_Print_Area_6_1_3" localSheetId="2">#REF!</definedName>
    <definedName name="Excel_BuiltIn_Print_Area_6_1_3" localSheetId="3">#REF!</definedName>
    <definedName name="Excel_BuiltIn_Print_Area_6_1_3" localSheetId="5">#REF!</definedName>
    <definedName name="Excel_BuiltIn_Print_Area_6_1_3">#REF!</definedName>
    <definedName name="Excel_BuiltIn_Print_Area_6_12">"#REF!"</definedName>
    <definedName name="Excel_BuiltIn_Print_Area_6_2" localSheetId="2">#REF!</definedName>
    <definedName name="Excel_BuiltIn_Print_Area_6_2" localSheetId="3">#REF!</definedName>
    <definedName name="Excel_BuiltIn_Print_Area_6_2" localSheetId="5">#REF!</definedName>
    <definedName name="Excel_BuiltIn_Print_Area_6_2">#REF!</definedName>
    <definedName name="Excel_BuiltIn_Print_Area_6_2_1" localSheetId="2">#REF!</definedName>
    <definedName name="Excel_BuiltIn_Print_Area_6_2_1" localSheetId="3">#REF!</definedName>
    <definedName name="Excel_BuiltIn_Print_Area_6_2_1" localSheetId="5">#REF!</definedName>
    <definedName name="Excel_BuiltIn_Print_Area_6_2_1">#REF!</definedName>
    <definedName name="Excel_BuiltIn_Print_Area_6_3" localSheetId="2">#REF!</definedName>
    <definedName name="Excel_BuiltIn_Print_Area_6_3" localSheetId="3">#REF!</definedName>
    <definedName name="Excel_BuiltIn_Print_Area_6_3" localSheetId="5">#REF!</definedName>
    <definedName name="Excel_BuiltIn_Print_Area_6_3">#REF!</definedName>
    <definedName name="Excel_BuiltIn_Print_Area_6_5">"#REF!"</definedName>
    <definedName name="Excel_BuiltIn_Print_Area_7" localSheetId="2">#REF!</definedName>
    <definedName name="Excel_BuiltIn_Print_Area_7" localSheetId="3">#REF!</definedName>
    <definedName name="Excel_BuiltIn_Print_Area_7" localSheetId="5">#REF!</definedName>
    <definedName name="Excel_BuiltIn_Print_Area_7">#REF!</definedName>
    <definedName name="Excel_BuiltIn_Print_Area_7_1" localSheetId="2">#REF!</definedName>
    <definedName name="Excel_BuiltIn_Print_Area_7_1" localSheetId="3">#REF!</definedName>
    <definedName name="Excel_BuiltIn_Print_Area_7_1" localSheetId="5">#REF!</definedName>
    <definedName name="Excel_BuiltIn_Print_Area_7_1">#REF!</definedName>
    <definedName name="Excel_BuiltIn_Print_Area_7_1_1" localSheetId="2">#REF!</definedName>
    <definedName name="Excel_BuiltIn_Print_Area_7_1_1" localSheetId="3">#REF!</definedName>
    <definedName name="Excel_BuiltIn_Print_Area_7_1_1" localSheetId="5">#REF!</definedName>
    <definedName name="Excel_BuiltIn_Print_Area_7_1_1">#REF!</definedName>
    <definedName name="Excel_BuiltIn_Print_Area_7_1_1_1" localSheetId="2">#REF!</definedName>
    <definedName name="Excel_BuiltIn_Print_Area_7_1_1_1" localSheetId="3">#REF!</definedName>
    <definedName name="Excel_BuiltIn_Print_Area_7_1_1_1" localSheetId="5">#REF!</definedName>
    <definedName name="Excel_BuiltIn_Print_Area_7_1_1_1">#REF!</definedName>
    <definedName name="Excel_BuiltIn_Print_Area_7_1_2" localSheetId="2">#REF!</definedName>
    <definedName name="Excel_BuiltIn_Print_Area_7_1_2" localSheetId="3">#REF!</definedName>
    <definedName name="Excel_BuiltIn_Print_Area_7_1_2" localSheetId="5">#REF!</definedName>
    <definedName name="Excel_BuiltIn_Print_Area_7_1_2">#REF!</definedName>
    <definedName name="Excel_BuiltIn_Print_Area_7_1_3" localSheetId="2">#REF!</definedName>
    <definedName name="Excel_BuiltIn_Print_Area_7_1_3" localSheetId="3">#REF!</definedName>
    <definedName name="Excel_BuiltIn_Print_Area_7_1_3" localSheetId="5">#REF!</definedName>
    <definedName name="Excel_BuiltIn_Print_Area_7_1_3">#REF!</definedName>
    <definedName name="Excel_BuiltIn_Print_Area_8" localSheetId="2">#REF!</definedName>
    <definedName name="Excel_BuiltIn_Print_Area_8" localSheetId="3">#REF!</definedName>
    <definedName name="Excel_BuiltIn_Print_Area_8" localSheetId="5">#REF!</definedName>
    <definedName name="Excel_BuiltIn_Print_Area_8">#REF!</definedName>
    <definedName name="Excel_BuiltIn_Print_Area_8_1_1_1_1_1">"$#REF!.$A$1:$L$3"</definedName>
    <definedName name="Excel_BuiltIn_Print_Area_9" localSheetId="2">#REF!</definedName>
    <definedName name="Excel_BuiltIn_Print_Area_9" localSheetId="3">#REF!</definedName>
    <definedName name="Excel_BuiltIn_Print_Area_9" localSheetId="5">#REF!</definedName>
    <definedName name="Excel_BuiltIn_Print_Area_9">#REF!</definedName>
    <definedName name="Excel_BuiltIn_Print_Area_9_1" localSheetId="2">#REF!</definedName>
    <definedName name="Excel_BuiltIn_Print_Area_9_1" localSheetId="3">#REF!</definedName>
    <definedName name="Excel_BuiltIn_Print_Area_9_1" localSheetId="5">#REF!</definedName>
    <definedName name="Excel_BuiltIn_Print_Area_9_1">#REF!</definedName>
    <definedName name="Excel_BuiltIn_Print_Area_9_1_1" localSheetId="2">#REF!</definedName>
    <definedName name="Excel_BuiltIn_Print_Area_9_1_1" localSheetId="3">#REF!</definedName>
    <definedName name="Excel_BuiltIn_Print_Area_9_1_1" localSheetId="5">#REF!</definedName>
    <definedName name="Excel_BuiltIn_Print_Area_9_1_1">#REF!</definedName>
    <definedName name="Excel_BuiltIn_Print_Area_9_1_1_1" localSheetId="2">#REF!</definedName>
    <definedName name="Excel_BuiltIn_Print_Area_9_1_1_1" localSheetId="3">#REF!</definedName>
    <definedName name="Excel_BuiltIn_Print_Area_9_1_1_1" localSheetId="5">#REF!</definedName>
    <definedName name="Excel_BuiltIn_Print_Area_9_1_1_1">#REF!</definedName>
    <definedName name="Excel_BuiltIn_Print_Area_9_2" localSheetId="2">#REF!</definedName>
    <definedName name="Excel_BuiltIn_Print_Area_9_2" localSheetId="3">#REF!</definedName>
    <definedName name="Excel_BuiltIn_Print_Area_9_2" localSheetId="5">#REF!</definedName>
    <definedName name="Excel_BuiltIn_Print_Area_9_2">#REF!</definedName>
    <definedName name="Excel_BuiltIn_Print_Area_9_2_1" localSheetId="2">#REF!</definedName>
    <definedName name="Excel_BuiltIn_Print_Area_9_2_1" localSheetId="3">#REF!</definedName>
    <definedName name="Excel_BuiltIn_Print_Area_9_2_1" localSheetId="5">#REF!</definedName>
    <definedName name="Excel_BuiltIn_Print_Area_9_2_1">#REF!</definedName>
    <definedName name="Excel_BuiltIn_Print_Area_9_3" localSheetId="2">#REF!</definedName>
    <definedName name="Excel_BuiltIn_Print_Area_9_3" localSheetId="3">#REF!</definedName>
    <definedName name="Excel_BuiltIn_Print_Area_9_3" localSheetId="5">#REF!</definedName>
    <definedName name="Excel_BuiltIn_Print_Area_9_3">#REF!</definedName>
    <definedName name="Excel_BuiltIn_Print_Area_9_3_1" localSheetId="2">#REF!</definedName>
    <definedName name="Excel_BuiltIn_Print_Area_9_3_1" localSheetId="3">#REF!</definedName>
    <definedName name="Excel_BuiltIn_Print_Area_9_3_1" localSheetId="5">#REF!</definedName>
    <definedName name="Excel_BuiltIn_Print_Area_9_3_1">#REF!</definedName>
    <definedName name="Excel_BuiltIn_Print_Area_9_4" localSheetId="2">#REF!</definedName>
    <definedName name="Excel_BuiltIn_Print_Area_9_4" localSheetId="3">#REF!</definedName>
    <definedName name="Excel_BuiltIn_Print_Area_9_4" localSheetId="5">#REF!</definedName>
    <definedName name="Excel_BuiltIn_Print_Area_9_4">#REF!</definedName>
    <definedName name="Excel_BuiltIn_Print_Area_9_5" localSheetId="2">#REF!</definedName>
    <definedName name="Excel_BuiltIn_Print_Area_9_5" localSheetId="3">#REF!</definedName>
    <definedName name="Excel_BuiltIn_Print_Area_9_5" localSheetId="5">#REF!</definedName>
    <definedName name="Excel_BuiltIn_Print_Area_9_5">#REF!</definedName>
    <definedName name="Excel_BuiltIn_Print_Area_9_6" localSheetId="2">#REF!</definedName>
    <definedName name="Excel_BuiltIn_Print_Area_9_6" localSheetId="3">#REF!</definedName>
    <definedName name="Excel_BuiltIn_Print_Area_9_6" localSheetId="5">#REF!</definedName>
    <definedName name="Excel_BuiltIn_Print_Area_9_6">#REF!</definedName>
    <definedName name="Excel_BuiltIn_Print_Titles">("#REF!,#REF!)")</definedName>
    <definedName name="Excel_BuiltIn_Print_Titles_1">('[8]M Sheet_WAREHOUSE'!$A$1:$L$65533,'[8]M Sheet_WAREHOUSE'!$A$3:$IV$5)</definedName>
    <definedName name="Excel_BuiltIn_Print_Titles_1_1">('[8]M Sheet_WAREHOUSE'!$A$1:$L$65533,'[8]M Sheet_WAREHOUSE'!$A$3:$IV$5)</definedName>
    <definedName name="Excel_BuiltIn_Print_Titles_1_1_1">('[8]M Sheet_WAREHOUSE'!$A$1:$L$65533,'[8]M Sheet_WAREHOUSE'!$A$3:$IV$5)</definedName>
    <definedName name="Excel_BuiltIn_Print_Titles_1_1_1_1" localSheetId="2">(#REF!,#REF!)</definedName>
    <definedName name="Excel_BuiltIn_Print_Titles_1_1_1_1" localSheetId="3">(#REF!,#REF!)</definedName>
    <definedName name="Excel_BuiltIn_Print_Titles_1_1_1_1" localSheetId="5">(#REF!,#REF!)</definedName>
    <definedName name="Excel_BuiltIn_Print_Titles_1_1_1_1">(#REF!,#REF!)</definedName>
    <definedName name="Excel_BuiltIn_Print_Titles_1_1_1_1_1">('[8]M Sheet_WAREHOUSE'!$A$1:$L$65533,'[8]M Sheet_WAREHOUSE'!$A$3:$IV$5)</definedName>
    <definedName name="Excel_BuiltIn_Print_Titles_1_1_1_1_1_1">('[8]M Sheet_WAREHOUSE'!$A$1:$L$159,'[8]M Sheet_WAREHOUSE'!$A$3:$IV$5)</definedName>
    <definedName name="Excel_BuiltIn_Print_Titles_1_1_1_1_1_1_1">('[8]M Sheet_WAREHOUSE'!$A$1:$L$159,'[8]M Sheet_WAREHOUSE'!$A$3:$IV$5)</definedName>
    <definedName name="Excel_BuiltIn_Print_Titles_1_1_1_1_1_1_1_1">('[8]M Sheet_WAREHOUSE'!$A$1:$L$3,'[8]M Sheet_WAREHOUSE'!$A$3:$IV$5)</definedName>
    <definedName name="Excel_BuiltIn_Print_Titles_1_1_1_1_1_1_1_1_1">('[8]M Sheet_WAREHOUSE'!$A$1:$L$1,'[8]M Sheet_WAREHOUSE'!$A$3:$IV$5)</definedName>
    <definedName name="Excel_BuiltIn_Print_Titles_1_1_1_1_1_1_1_1_1_1">('[8]Abstract Sheet_2'!$A$1:$K$65393,'[8]Abstract Sheet_2'!$A$3:$IS$7)</definedName>
    <definedName name="Excel_BuiltIn_Print_Titles_1_1_1_1_1_1_1_1_1_1_1" localSheetId="2">(#REF!,#REF!)</definedName>
    <definedName name="Excel_BuiltIn_Print_Titles_1_1_1_1_1_1_1_1_1_1_1" localSheetId="3">(#REF!,#REF!)</definedName>
    <definedName name="Excel_BuiltIn_Print_Titles_1_1_1_1_1_1_1_1_1_1_1" localSheetId="5">(#REF!,#REF!)</definedName>
    <definedName name="Excel_BuiltIn_Print_Titles_1_1_1_1_1_1_1_1_1_1_1">(#REF!,#REF!)</definedName>
    <definedName name="Excel_BuiltIn_Print_Titles_1_1_1_1_1_1_1_1_1_1_1_1" localSheetId="2">(#REF!,#REF!)</definedName>
    <definedName name="Excel_BuiltIn_Print_Titles_1_1_1_1_1_1_1_1_1_1_1_1" localSheetId="3">(#REF!,#REF!)</definedName>
    <definedName name="Excel_BuiltIn_Print_Titles_1_1_1_1_1_1_1_1_1_1_1_1" localSheetId="5">(#REF!,#REF!)</definedName>
    <definedName name="Excel_BuiltIn_Print_Titles_1_1_1_1_1_1_1_1_1_1_1_1">(#REF!,#REF!)</definedName>
    <definedName name="Excel_BuiltIn_Print_Titles_1_1_1_1_1_1_1_1_1_1_1_1_1" localSheetId="2">(#REF!,#REF!)</definedName>
    <definedName name="Excel_BuiltIn_Print_Titles_1_1_1_1_1_1_1_1_1_1_1_1_1" localSheetId="3">(#REF!,#REF!)</definedName>
    <definedName name="Excel_BuiltIn_Print_Titles_1_1_1_1_1_1_1_1_1_1_1_1_1" localSheetId="5">(#REF!,#REF!)</definedName>
    <definedName name="Excel_BuiltIn_Print_Titles_1_1_1_1_1_1_1_1_1_1_1_1_1">(#REF!,#REF!)</definedName>
    <definedName name="Excel_BuiltIn_Print_Titles_1_1_1_1_1_1_1_1_1_1_1_1_1_1" localSheetId="2">(#REF!,#REF!)</definedName>
    <definedName name="Excel_BuiltIn_Print_Titles_1_1_1_1_1_1_1_1_1_1_1_1_1_1" localSheetId="3">(#REF!,#REF!)</definedName>
    <definedName name="Excel_BuiltIn_Print_Titles_1_1_1_1_1_1_1_1_1_1_1_1_1_1" localSheetId="5">(#REF!,#REF!)</definedName>
    <definedName name="Excel_BuiltIn_Print_Titles_1_1_1_1_1_1_1_1_1_1_1_1_1_1">(#REF!,#REF!)</definedName>
    <definedName name="Excel_BuiltIn_Print_Titles_1_1_1_1_1_1_1_1_1_1_1_1_1_1_1" localSheetId="2">(#REF!,#REF!)</definedName>
    <definedName name="Excel_BuiltIn_Print_Titles_1_1_1_1_1_1_1_1_1_1_1_1_1_1_1" localSheetId="3">(#REF!,#REF!)</definedName>
    <definedName name="Excel_BuiltIn_Print_Titles_1_1_1_1_1_1_1_1_1_1_1_1_1_1_1" localSheetId="5">(#REF!,#REF!)</definedName>
    <definedName name="Excel_BuiltIn_Print_Titles_1_1_1_1_1_1_1_1_1_1_1_1_1_1_1">(#REF!,#REF!)</definedName>
    <definedName name="Excel_BuiltIn_Print_Titles_1_1_1_1_1_1_1_1_1_1_1_1_1_1_1_1" localSheetId="2">(#REF!,#REF!)</definedName>
    <definedName name="Excel_BuiltIn_Print_Titles_1_1_1_1_1_1_1_1_1_1_1_1_1_1_1_1" localSheetId="3">(#REF!,#REF!)</definedName>
    <definedName name="Excel_BuiltIn_Print_Titles_1_1_1_1_1_1_1_1_1_1_1_1_1_1_1_1" localSheetId="5">(#REF!,#REF!)</definedName>
    <definedName name="Excel_BuiltIn_Print_Titles_1_1_1_1_1_1_1_1_1_1_1_1_1_1_1_1">(#REF!,#REF!)</definedName>
    <definedName name="Excel_BuiltIn_Print_Titles_1_1_1_1_1_1_1_1_1_1_1_1_1_1_1_1_1" localSheetId="2">(#REF!,#REF!)</definedName>
    <definedName name="Excel_BuiltIn_Print_Titles_1_1_1_1_1_1_1_1_1_1_1_1_1_1_1_1_1" localSheetId="3">(#REF!,#REF!)</definedName>
    <definedName name="Excel_BuiltIn_Print_Titles_1_1_1_1_1_1_1_1_1_1_1_1_1_1_1_1_1" localSheetId="5">(#REF!,#REF!)</definedName>
    <definedName name="Excel_BuiltIn_Print_Titles_1_1_1_1_1_1_1_1_1_1_1_1_1_1_1_1_1">(#REF!,#REF!)</definedName>
    <definedName name="Excel_BuiltIn_Print_Titles_1_1_1_1_1_1_1_1_1_1_1_1_1_1_1_1_1_1" localSheetId="2">(#REF!,#REF!)</definedName>
    <definedName name="Excel_BuiltIn_Print_Titles_1_1_1_1_1_1_1_1_1_1_1_1_1_1_1_1_1_1" localSheetId="3">(#REF!,#REF!)</definedName>
    <definedName name="Excel_BuiltIn_Print_Titles_1_1_1_1_1_1_1_1_1_1_1_1_1_1_1_1_1_1" localSheetId="5">(#REF!,#REF!)</definedName>
    <definedName name="Excel_BuiltIn_Print_Titles_1_1_1_1_1_1_1_1_1_1_1_1_1_1_1_1_1_1">(#REF!,#REF!)</definedName>
    <definedName name="Excel_BuiltIn_Print_Titles_1_1_1_1_1_1_1_1_1_1_1_1_1_1_1_1_1_3" localSheetId="2">(#REF!,#REF!)</definedName>
    <definedName name="Excel_BuiltIn_Print_Titles_1_1_1_1_1_1_1_1_1_1_1_1_1_1_1_1_1_3" localSheetId="3">(#REF!,#REF!)</definedName>
    <definedName name="Excel_BuiltIn_Print_Titles_1_1_1_1_1_1_1_1_1_1_1_1_1_1_1_1_1_3" localSheetId="5">(#REF!,#REF!)</definedName>
    <definedName name="Excel_BuiltIn_Print_Titles_1_1_1_1_1_1_1_1_1_1_1_1_1_1_1_1_1_3">(#REF!,#REF!)</definedName>
    <definedName name="Excel_BuiltIn_Print_Titles_1_1_1_1_1_1_1_1_1_1_1_1_1_1_1_1_3" localSheetId="2">(#REF!,#REF!)</definedName>
    <definedName name="Excel_BuiltIn_Print_Titles_1_1_1_1_1_1_1_1_1_1_1_1_1_1_1_1_3" localSheetId="3">(#REF!,#REF!)</definedName>
    <definedName name="Excel_BuiltIn_Print_Titles_1_1_1_1_1_1_1_1_1_1_1_1_1_1_1_1_3" localSheetId="5">(#REF!,#REF!)</definedName>
    <definedName name="Excel_BuiltIn_Print_Titles_1_1_1_1_1_1_1_1_1_1_1_1_1_1_1_1_3">(#REF!,#REF!)</definedName>
    <definedName name="Excel_BuiltIn_Print_Titles_1_1_1_1_1_1_1_1_1_1_1_1_1_1_1_1_3_1" localSheetId="2">(#REF!,#REF!)</definedName>
    <definedName name="Excel_BuiltIn_Print_Titles_1_1_1_1_1_1_1_1_1_1_1_1_1_1_1_1_3_1" localSheetId="3">(#REF!,#REF!)</definedName>
    <definedName name="Excel_BuiltIn_Print_Titles_1_1_1_1_1_1_1_1_1_1_1_1_1_1_1_1_3_1" localSheetId="5">(#REF!,#REF!)</definedName>
    <definedName name="Excel_BuiltIn_Print_Titles_1_1_1_1_1_1_1_1_1_1_1_1_1_1_1_1_3_1">(#REF!,#REF!)</definedName>
    <definedName name="Excel_BuiltIn_Print_Titles_1_1_1_1_1_1_1_1_1_1_1_1_1_1_1_2" localSheetId="2">(#REF!,#REF!)</definedName>
    <definedName name="Excel_BuiltIn_Print_Titles_1_1_1_1_1_1_1_1_1_1_1_1_1_1_1_2" localSheetId="3">(#REF!,#REF!)</definedName>
    <definedName name="Excel_BuiltIn_Print_Titles_1_1_1_1_1_1_1_1_1_1_1_1_1_1_1_2" localSheetId="5">(#REF!,#REF!)</definedName>
    <definedName name="Excel_BuiltIn_Print_Titles_1_1_1_1_1_1_1_1_1_1_1_1_1_1_1_2">(#REF!,#REF!)</definedName>
    <definedName name="Excel_BuiltIn_Print_Titles_1_1_1_1_1_1_1_1_1_1_1_1_1_1_1_2_3" localSheetId="2">(#REF!,#REF!)</definedName>
    <definedName name="Excel_BuiltIn_Print_Titles_1_1_1_1_1_1_1_1_1_1_1_1_1_1_1_2_3" localSheetId="3">(#REF!,#REF!)</definedName>
    <definedName name="Excel_BuiltIn_Print_Titles_1_1_1_1_1_1_1_1_1_1_1_1_1_1_1_2_3" localSheetId="5">(#REF!,#REF!)</definedName>
    <definedName name="Excel_BuiltIn_Print_Titles_1_1_1_1_1_1_1_1_1_1_1_1_1_1_1_2_3">(#REF!,#REF!)</definedName>
    <definedName name="Excel_BuiltIn_Print_Titles_1_1_1_1_1_1_1_1_1_1_1_1_1_1_1_3" localSheetId="2">(#REF!,#REF!)</definedName>
    <definedName name="Excel_BuiltIn_Print_Titles_1_1_1_1_1_1_1_1_1_1_1_1_1_1_1_3" localSheetId="3">(#REF!,#REF!)</definedName>
    <definedName name="Excel_BuiltIn_Print_Titles_1_1_1_1_1_1_1_1_1_1_1_1_1_1_1_3" localSheetId="5">(#REF!,#REF!)</definedName>
    <definedName name="Excel_BuiltIn_Print_Titles_1_1_1_1_1_1_1_1_1_1_1_1_1_1_1_3">(#REF!,#REF!)</definedName>
    <definedName name="Excel_BuiltIn_Print_Titles_1_1_1_1_1_1_1_1_1_1_1_1_1_1_1_3_1" localSheetId="2">(#REF!,#REF!)</definedName>
    <definedName name="Excel_BuiltIn_Print_Titles_1_1_1_1_1_1_1_1_1_1_1_1_1_1_1_3_1" localSheetId="3">(#REF!,#REF!)</definedName>
    <definedName name="Excel_BuiltIn_Print_Titles_1_1_1_1_1_1_1_1_1_1_1_1_1_1_1_3_1" localSheetId="5">(#REF!,#REF!)</definedName>
    <definedName name="Excel_BuiltIn_Print_Titles_1_1_1_1_1_1_1_1_1_1_1_1_1_1_1_3_1">(#REF!,#REF!)</definedName>
    <definedName name="Excel_BuiltIn_Print_Titles_1_1_1_1_1_1_1_1_1_1_1_1_1_1_1_3_2" localSheetId="2">(#REF!,#REF!)</definedName>
    <definedName name="Excel_BuiltIn_Print_Titles_1_1_1_1_1_1_1_1_1_1_1_1_1_1_1_3_2" localSheetId="3">(#REF!,#REF!)</definedName>
    <definedName name="Excel_BuiltIn_Print_Titles_1_1_1_1_1_1_1_1_1_1_1_1_1_1_1_3_2" localSheetId="5">(#REF!,#REF!)</definedName>
    <definedName name="Excel_BuiltIn_Print_Titles_1_1_1_1_1_1_1_1_1_1_1_1_1_1_1_3_2">(#REF!,#REF!)</definedName>
    <definedName name="Excel_BuiltIn_Print_Titles_1_1_1_1_1_1_1_1_1_1_1_1_1_1_1_3_3" localSheetId="2">(#REF!,#REF!)</definedName>
    <definedName name="Excel_BuiltIn_Print_Titles_1_1_1_1_1_1_1_1_1_1_1_1_1_1_1_3_3" localSheetId="3">(#REF!,#REF!)</definedName>
    <definedName name="Excel_BuiltIn_Print_Titles_1_1_1_1_1_1_1_1_1_1_1_1_1_1_1_3_3" localSheetId="5">(#REF!,#REF!)</definedName>
    <definedName name="Excel_BuiltIn_Print_Titles_1_1_1_1_1_1_1_1_1_1_1_1_1_1_1_3_3">(#REF!,#REF!)</definedName>
    <definedName name="Excel_BuiltIn_Print_Titles_1_1_1_1_1_1_1_1_1_1_1_1_1_1_1_4" localSheetId="2">(#REF!,#REF!)</definedName>
    <definedName name="Excel_BuiltIn_Print_Titles_1_1_1_1_1_1_1_1_1_1_1_1_1_1_1_4" localSheetId="3">(#REF!,#REF!)</definedName>
    <definedName name="Excel_BuiltIn_Print_Titles_1_1_1_1_1_1_1_1_1_1_1_1_1_1_1_4" localSheetId="5">(#REF!,#REF!)</definedName>
    <definedName name="Excel_BuiltIn_Print_Titles_1_1_1_1_1_1_1_1_1_1_1_1_1_1_1_4">(#REF!,#REF!)</definedName>
    <definedName name="Excel_BuiltIn_Print_Titles_1_1_1_1_1_1_1_1_1_1_1_1_1_1_1_4_3" localSheetId="2">(#REF!,#REF!)</definedName>
    <definedName name="Excel_BuiltIn_Print_Titles_1_1_1_1_1_1_1_1_1_1_1_1_1_1_1_4_3" localSheetId="3">(#REF!,#REF!)</definedName>
    <definedName name="Excel_BuiltIn_Print_Titles_1_1_1_1_1_1_1_1_1_1_1_1_1_1_1_4_3" localSheetId="5">(#REF!,#REF!)</definedName>
    <definedName name="Excel_BuiltIn_Print_Titles_1_1_1_1_1_1_1_1_1_1_1_1_1_1_1_4_3">(#REF!,#REF!)</definedName>
    <definedName name="Excel_BuiltIn_Print_Titles_1_1_1_1_1_1_1_1_1_1_1_1_1_1_1_5" localSheetId="2">(#REF!,#REF!)</definedName>
    <definedName name="Excel_BuiltIn_Print_Titles_1_1_1_1_1_1_1_1_1_1_1_1_1_1_1_5" localSheetId="3">(#REF!,#REF!)</definedName>
    <definedName name="Excel_BuiltIn_Print_Titles_1_1_1_1_1_1_1_1_1_1_1_1_1_1_1_5" localSheetId="5">(#REF!,#REF!)</definedName>
    <definedName name="Excel_BuiltIn_Print_Titles_1_1_1_1_1_1_1_1_1_1_1_1_1_1_1_5">(#REF!,#REF!)</definedName>
    <definedName name="Excel_BuiltIn_Print_Titles_1_1_1_1_1_1_1_1_1_1_1_1_1_1_1_5_3" localSheetId="2">(#REF!,#REF!)</definedName>
    <definedName name="Excel_BuiltIn_Print_Titles_1_1_1_1_1_1_1_1_1_1_1_1_1_1_1_5_3" localSheetId="3">(#REF!,#REF!)</definedName>
    <definedName name="Excel_BuiltIn_Print_Titles_1_1_1_1_1_1_1_1_1_1_1_1_1_1_1_5_3" localSheetId="5">(#REF!,#REF!)</definedName>
    <definedName name="Excel_BuiltIn_Print_Titles_1_1_1_1_1_1_1_1_1_1_1_1_1_1_1_5_3">(#REF!,#REF!)</definedName>
    <definedName name="Excel_BuiltIn_Print_Titles_1_1_1_1_1_1_1_1_1_1_1_1_1_1_10" localSheetId="2">(#REF!,#REF!)</definedName>
    <definedName name="Excel_BuiltIn_Print_Titles_1_1_1_1_1_1_1_1_1_1_1_1_1_1_10" localSheetId="3">(#REF!,#REF!)</definedName>
    <definedName name="Excel_BuiltIn_Print_Titles_1_1_1_1_1_1_1_1_1_1_1_1_1_1_10" localSheetId="5">(#REF!,#REF!)</definedName>
    <definedName name="Excel_BuiltIn_Print_Titles_1_1_1_1_1_1_1_1_1_1_1_1_1_1_10">(#REF!,#REF!)</definedName>
    <definedName name="Excel_BuiltIn_Print_Titles_1_1_1_1_1_1_1_1_1_1_1_1_1_1_10_3" localSheetId="2">(#REF!,#REF!)</definedName>
    <definedName name="Excel_BuiltIn_Print_Titles_1_1_1_1_1_1_1_1_1_1_1_1_1_1_10_3" localSheetId="3">(#REF!,#REF!)</definedName>
    <definedName name="Excel_BuiltIn_Print_Titles_1_1_1_1_1_1_1_1_1_1_1_1_1_1_10_3" localSheetId="5">(#REF!,#REF!)</definedName>
    <definedName name="Excel_BuiltIn_Print_Titles_1_1_1_1_1_1_1_1_1_1_1_1_1_1_10_3">(#REF!,#REF!)</definedName>
    <definedName name="Excel_BuiltIn_Print_Titles_1_1_1_1_1_1_1_1_1_1_1_1_1_1_11" localSheetId="2">(#REF!,#REF!)</definedName>
    <definedName name="Excel_BuiltIn_Print_Titles_1_1_1_1_1_1_1_1_1_1_1_1_1_1_11" localSheetId="3">(#REF!,#REF!)</definedName>
    <definedName name="Excel_BuiltIn_Print_Titles_1_1_1_1_1_1_1_1_1_1_1_1_1_1_11" localSheetId="5">(#REF!,#REF!)</definedName>
    <definedName name="Excel_BuiltIn_Print_Titles_1_1_1_1_1_1_1_1_1_1_1_1_1_1_11">(#REF!,#REF!)</definedName>
    <definedName name="Excel_BuiltIn_Print_Titles_1_1_1_1_1_1_1_1_1_1_1_1_1_1_11_3" localSheetId="2">(#REF!,#REF!)</definedName>
    <definedName name="Excel_BuiltIn_Print_Titles_1_1_1_1_1_1_1_1_1_1_1_1_1_1_11_3" localSheetId="3">(#REF!,#REF!)</definedName>
    <definedName name="Excel_BuiltIn_Print_Titles_1_1_1_1_1_1_1_1_1_1_1_1_1_1_11_3" localSheetId="5">(#REF!,#REF!)</definedName>
    <definedName name="Excel_BuiltIn_Print_Titles_1_1_1_1_1_1_1_1_1_1_1_1_1_1_11_3">(#REF!,#REF!)</definedName>
    <definedName name="Excel_BuiltIn_Print_Titles_1_1_1_1_1_1_1_1_1_1_1_1_1_1_2" localSheetId="2">(#REF!,#REF!)</definedName>
    <definedName name="Excel_BuiltIn_Print_Titles_1_1_1_1_1_1_1_1_1_1_1_1_1_1_2" localSheetId="3">(#REF!,#REF!)</definedName>
    <definedName name="Excel_BuiltIn_Print_Titles_1_1_1_1_1_1_1_1_1_1_1_1_1_1_2" localSheetId="5">(#REF!,#REF!)</definedName>
    <definedName name="Excel_BuiltIn_Print_Titles_1_1_1_1_1_1_1_1_1_1_1_1_1_1_2">(#REF!,#REF!)</definedName>
    <definedName name="Excel_BuiltIn_Print_Titles_1_1_1_1_1_1_1_1_1_1_1_1_1_1_2_3" localSheetId="2">(#REF!,#REF!)</definedName>
    <definedName name="Excel_BuiltIn_Print_Titles_1_1_1_1_1_1_1_1_1_1_1_1_1_1_2_3" localSheetId="3">(#REF!,#REF!)</definedName>
    <definedName name="Excel_BuiltIn_Print_Titles_1_1_1_1_1_1_1_1_1_1_1_1_1_1_2_3" localSheetId="5">(#REF!,#REF!)</definedName>
    <definedName name="Excel_BuiltIn_Print_Titles_1_1_1_1_1_1_1_1_1_1_1_1_1_1_2_3">(#REF!,#REF!)</definedName>
    <definedName name="Excel_BuiltIn_Print_Titles_1_1_1_1_1_1_1_1_1_1_1_1_1_1_3" localSheetId="2">(#REF!,#REF!)</definedName>
    <definedName name="Excel_BuiltIn_Print_Titles_1_1_1_1_1_1_1_1_1_1_1_1_1_1_3" localSheetId="3">(#REF!,#REF!)</definedName>
    <definedName name="Excel_BuiltIn_Print_Titles_1_1_1_1_1_1_1_1_1_1_1_1_1_1_3" localSheetId="5">(#REF!,#REF!)</definedName>
    <definedName name="Excel_BuiltIn_Print_Titles_1_1_1_1_1_1_1_1_1_1_1_1_1_1_3">(#REF!,#REF!)</definedName>
    <definedName name="Excel_BuiltIn_Print_Titles_1_1_1_1_1_1_1_1_1_1_1_1_1_1_3_1" localSheetId="2">(#REF!,#REF!)</definedName>
    <definedName name="Excel_BuiltIn_Print_Titles_1_1_1_1_1_1_1_1_1_1_1_1_1_1_3_1" localSheetId="3">(#REF!,#REF!)</definedName>
    <definedName name="Excel_BuiltIn_Print_Titles_1_1_1_1_1_1_1_1_1_1_1_1_1_1_3_1" localSheetId="5">(#REF!,#REF!)</definedName>
    <definedName name="Excel_BuiltIn_Print_Titles_1_1_1_1_1_1_1_1_1_1_1_1_1_1_3_1">(#REF!,#REF!)</definedName>
    <definedName name="Excel_BuiltIn_Print_Titles_1_1_1_1_1_1_1_1_1_1_1_1_1_1_3_2" localSheetId="2">(#REF!,#REF!)</definedName>
    <definedName name="Excel_BuiltIn_Print_Titles_1_1_1_1_1_1_1_1_1_1_1_1_1_1_3_2" localSheetId="3">(#REF!,#REF!)</definedName>
    <definedName name="Excel_BuiltIn_Print_Titles_1_1_1_1_1_1_1_1_1_1_1_1_1_1_3_2" localSheetId="5">(#REF!,#REF!)</definedName>
    <definedName name="Excel_BuiltIn_Print_Titles_1_1_1_1_1_1_1_1_1_1_1_1_1_1_3_2">(#REF!,#REF!)</definedName>
    <definedName name="Excel_BuiltIn_Print_Titles_1_1_1_1_1_1_1_1_1_1_1_1_1_1_3_3" localSheetId="2">(#REF!,#REF!)</definedName>
    <definedName name="Excel_BuiltIn_Print_Titles_1_1_1_1_1_1_1_1_1_1_1_1_1_1_3_3" localSheetId="3">(#REF!,#REF!)</definedName>
    <definedName name="Excel_BuiltIn_Print_Titles_1_1_1_1_1_1_1_1_1_1_1_1_1_1_3_3" localSheetId="5">(#REF!,#REF!)</definedName>
    <definedName name="Excel_BuiltIn_Print_Titles_1_1_1_1_1_1_1_1_1_1_1_1_1_1_3_3">(#REF!,#REF!)</definedName>
    <definedName name="Excel_BuiltIn_Print_Titles_1_1_1_1_1_1_1_1_1_1_1_1_1_1_4" localSheetId="2">(#REF!,#REF!)</definedName>
    <definedName name="Excel_BuiltIn_Print_Titles_1_1_1_1_1_1_1_1_1_1_1_1_1_1_4" localSheetId="3">(#REF!,#REF!)</definedName>
    <definedName name="Excel_BuiltIn_Print_Titles_1_1_1_1_1_1_1_1_1_1_1_1_1_1_4" localSheetId="5">(#REF!,#REF!)</definedName>
    <definedName name="Excel_BuiltIn_Print_Titles_1_1_1_1_1_1_1_1_1_1_1_1_1_1_4">(#REF!,#REF!)</definedName>
    <definedName name="Excel_BuiltIn_Print_Titles_1_1_1_1_1_1_1_1_1_1_1_1_1_1_4_3" localSheetId="2">(#REF!,#REF!)</definedName>
    <definedName name="Excel_BuiltIn_Print_Titles_1_1_1_1_1_1_1_1_1_1_1_1_1_1_4_3" localSheetId="3">(#REF!,#REF!)</definedName>
    <definedName name="Excel_BuiltIn_Print_Titles_1_1_1_1_1_1_1_1_1_1_1_1_1_1_4_3" localSheetId="5">(#REF!,#REF!)</definedName>
    <definedName name="Excel_BuiltIn_Print_Titles_1_1_1_1_1_1_1_1_1_1_1_1_1_1_4_3">(#REF!,#REF!)</definedName>
    <definedName name="Excel_BuiltIn_Print_Titles_1_1_1_1_1_1_1_1_1_1_1_1_1_1_5" localSheetId="2">(#REF!,#REF!)</definedName>
    <definedName name="Excel_BuiltIn_Print_Titles_1_1_1_1_1_1_1_1_1_1_1_1_1_1_5" localSheetId="3">(#REF!,#REF!)</definedName>
    <definedName name="Excel_BuiltIn_Print_Titles_1_1_1_1_1_1_1_1_1_1_1_1_1_1_5" localSheetId="5">(#REF!,#REF!)</definedName>
    <definedName name="Excel_BuiltIn_Print_Titles_1_1_1_1_1_1_1_1_1_1_1_1_1_1_5">(#REF!,#REF!)</definedName>
    <definedName name="Excel_BuiltIn_Print_Titles_1_1_1_1_1_1_1_1_1_1_1_1_1_1_5_3" localSheetId="2">(#REF!,#REF!)</definedName>
    <definedName name="Excel_BuiltIn_Print_Titles_1_1_1_1_1_1_1_1_1_1_1_1_1_1_5_3" localSheetId="3">(#REF!,#REF!)</definedName>
    <definedName name="Excel_BuiltIn_Print_Titles_1_1_1_1_1_1_1_1_1_1_1_1_1_1_5_3" localSheetId="5">(#REF!,#REF!)</definedName>
    <definedName name="Excel_BuiltIn_Print_Titles_1_1_1_1_1_1_1_1_1_1_1_1_1_1_5_3">(#REF!,#REF!)</definedName>
    <definedName name="Excel_BuiltIn_Print_Titles_1_1_1_1_1_1_1_1_1_1_1_1_1_1_6" localSheetId="2">(#REF!,#REF!)</definedName>
    <definedName name="Excel_BuiltIn_Print_Titles_1_1_1_1_1_1_1_1_1_1_1_1_1_1_6" localSheetId="3">(#REF!,#REF!)</definedName>
    <definedName name="Excel_BuiltIn_Print_Titles_1_1_1_1_1_1_1_1_1_1_1_1_1_1_6" localSheetId="5">(#REF!,#REF!)</definedName>
    <definedName name="Excel_BuiltIn_Print_Titles_1_1_1_1_1_1_1_1_1_1_1_1_1_1_6">(#REF!,#REF!)</definedName>
    <definedName name="Excel_BuiltIn_Print_Titles_1_1_1_1_1_1_1_1_1_1_1_1_1_1_6_3" localSheetId="2">(#REF!,#REF!)</definedName>
    <definedName name="Excel_BuiltIn_Print_Titles_1_1_1_1_1_1_1_1_1_1_1_1_1_1_6_3" localSheetId="3">(#REF!,#REF!)</definedName>
    <definedName name="Excel_BuiltIn_Print_Titles_1_1_1_1_1_1_1_1_1_1_1_1_1_1_6_3" localSheetId="5">(#REF!,#REF!)</definedName>
    <definedName name="Excel_BuiltIn_Print_Titles_1_1_1_1_1_1_1_1_1_1_1_1_1_1_6_3">(#REF!,#REF!)</definedName>
    <definedName name="Excel_BuiltIn_Print_Titles_1_1_1_1_1_1_1_1_1_1_1_1_1_1_7" localSheetId="2">(#REF!,#REF!)</definedName>
    <definedName name="Excel_BuiltIn_Print_Titles_1_1_1_1_1_1_1_1_1_1_1_1_1_1_7" localSheetId="3">(#REF!,#REF!)</definedName>
    <definedName name="Excel_BuiltIn_Print_Titles_1_1_1_1_1_1_1_1_1_1_1_1_1_1_7" localSheetId="5">(#REF!,#REF!)</definedName>
    <definedName name="Excel_BuiltIn_Print_Titles_1_1_1_1_1_1_1_1_1_1_1_1_1_1_7">(#REF!,#REF!)</definedName>
    <definedName name="Excel_BuiltIn_Print_Titles_1_1_1_1_1_1_1_1_1_1_1_1_1_1_7_3" localSheetId="2">(#REF!,#REF!)</definedName>
    <definedName name="Excel_BuiltIn_Print_Titles_1_1_1_1_1_1_1_1_1_1_1_1_1_1_7_3" localSheetId="3">(#REF!,#REF!)</definedName>
    <definedName name="Excel_BuiltIn_Print_Titles_1_1_1_1_1_1_1_1_1_1_1_1_1_1_7_3" localSheetId="5">(#REF!,#REF!)</definedName>
    <definedName name="Excel_BuiltIn_Print_Titles_1_1_1_1_1_1_1_1_1_1_1_1_1_1_7_3">(#REF!,#REF!)</definedName>
    <definedName name="Excel_BuiltIn_Print_Titles_1_1_1_1_1_1_1_1_1_1_1_1_1_1_8" localSheetId="2">(#REF!,#REF!)</definedName>
    <definedName name="Excel_BuiltIn_Print_Titles_1_1_1_1_1_1_1_1_1_1_1_1_1_1_8" localSheetId="3">(#REF!,#REF!)</definedName>
    <definedName name="Excel_BuiltIn_Print_Titles_1_1_1_1_1_1_1_1_1_1_1_1_1_1_8" localSheetId="5">(#REF!,#REF!)</definedName>
    <definedName name="Excel_BuiltIn_Print_Titles_1_1_1_1_1_1_1_1_1_1_1_1_1_1_8">(#REF!,#REF!)</definedName>
    <definedName name="Excel_BuiltIn_Print_Titles_1_1_1_1_1_1_1_1_1_1_1_1_1_1_8_3" localSheetId="2">(#REF!,#REF!)</definedName>
    <definedName name="Excel_BuiltIn_Print_Titles_1_1_1_1_1_1_1_1_1_1_1_1_1_1_8_3" localSheetId="3">(#REF!,#REF!)</definedName>
    <definedName name="Excel_BuiltIn_Print_Titles_1_1_1_1_1_1_1_1_1_1_1_1_1_1_8_3" localSheetId="5">(#REF!,#REF!)</definedName>
    <definedName name="Excel_BuiltIn_Print_Titles_1_1_1_1_1_1_1_1_1_1_1_1_1_1_8_3">(#REF!,#REF!)</definedName>
    <definedName name="Excel_BuiltIn_Print_Titles_1_1_1_1_1_1_1_1_1_1_1_1_1_1_9" localSheetId="2">(#REF!,#REF!)</definedName>
    <definedName name="Excel_BuiltIn_Print_Titles_1_1_1_1_1_1_1_1_1_1_1_1_1_1_9" localSheetId="3">(#REF!,#REF!)</definedName>
    <definedName name="Excel_BuiltIn_Print_Titles_1_1_1_1_1_1_1_1_1_1_1_1_1_1_9" localSheetId="5">(#REF!,#REF!)</definedName>
    <definedName name="Excel_BuiltIn_Print_Titles_1_1_1_1_1_1_1_1_1_1_1_1_1_1_9">(#REF!,#REF!)</definedName>
    <definedName name="Excel_BuiltIn_Print_Titles_1_1_1_1_1_1_1_1_1_1_1_1_1_1_9_3" localSheetId="2">(#REF!,#REF!)</definedName>
    <definedName name="Excel_BuiltIn_Print_Titles_1_1_1_1_1_1_1_1_1_1_1_1_1_1_9_3" localSheetId="3">(#REF!,#REF!)</definedName>
    <definedName name="Excel_BuiltIn_Print_Titles_1_1_1_1_1_1_1_1_1_1_1_1_1_1_9_3" localSheetId="5">(#REF!,#REF!)</definedName>
    <definedName name="Excel_BuiltIn_Print_Titles_1_1_1_1_1_1_1_1_1_1_1_1_1_1_9_3">(#REF!,#REF!)</definedName>
    <definedName name="Excel_BuiltIn_Print_Titles_1_1_1_1_1_1_1_1_1_1_1_1_1_2" localSheetId="2">(#REF!,#REF!)</definedName>
    <definedName name="Excel_BuiltIn_Print_Titles_1_1_1_1_1_1_1_1_1_1_1_1_1_2" localSheetId="3">(#REF!,#REF!)</definedName>
    <definedName name="Excel_BuiltIn_Print_Titles_1_1_1_1_1_1_1_1_1_1_1_1_1_2" localSheetId="5">(#REF!,#REF!)</definedName>
    <definedName name="Excel_BuiltIn_Print_Titles_1_1_1_1_1_1_1_1_1_1_1_1_1_2">(#REF!,#REF!)</definedName>
    <definedName name="Excel_BuiltIn_Print_Titles_1_1_1_1_1_1_1_1_1_1_1_1_1_2_1" localSheetId="2">(#REF!,#REF!)</definedName>
    <definedName name="Excel_BuiltIn_Print_Titles_1_1_1_1_1_1_1_1_1_1_1_1_1_2_1" localSheetId="3">(#REF!,#REF!)</definedName>
    <definedName name="Excel_BuiltIn_Print_Titles_1_1_1_1_1_1_1_1_1_1_1_1_1_2_1" localSheetId="5">(#REF!,#REF!)</definedName>
    <definedName name="Excel_BuiltIn_Print_Titles_1_1_1_1_1_1_1_1_1_1_1_1_1_2_1">(#REF!,#REF!)</definedName>
    <definedName name="Excel_BuiltIn_Print_Titles_1_1_1_1_1_1_1_1_1_1_1_1_1_2_3" localSheetId="2">(#REF!,#REF!)</definedName>
    <definedName name="Excel_BuiltIn_Print_Titles_1_1_1_1_1_1_1_1_1_1_1_1_1_2_3" localSheetId="3">(#REF!,#REF!)</definedName>
    <definedName name="Excel_BuiltIn_Print_Titles_1_1_1_1_1_1_1_1_1_1_1_1_1_2_3" localSheetId="5">(#REF!,#REF!)</definedName>
    <definedName name="Excel_BuiltIn_Print_Titles_1_1_1_1_1_1_1_1_1_1_1_1_1_2_3">(#REF!,#REF!)</definedName>
    <definedName name="Excel_BuiltIn_Print_Titles_1_1_1_1_1_1_1_1_1_1_1_1_1_3" localSheetId="2">(#REF!,#REF!)</definedName>
    <definedName name="Excel_BuiltIn_Print_Titles_1_1_1_1_1_1_1_1_1_1_1_1_1_3" localSheetId="3">(#REF!,#REF!)</definedName>
    <definedName name="Excel_BuiltIn_Print_Titles_1_1_1_1_1_1_1_1_1_1_1_1_1_3" localSheetId="5">(#REF!,#REF!)</definedName>
    <definedName name="Excel_BuiltIn_Print_Titles_1_1_1_1_1_1_1_1_1_1_1_1_1_3">(#REF!,#REF!)</definedName>
    <definedName name="Excel_BuiltIn_Print_Titles_1_1_1_1_1_1_1_1_1_1_1_1_1_3_1" localSheetId="2">(#REF!,#REF!)</definedName>
    <definedName name="Excel_BuiltIn_Print_Titles_1_1_1_1_1_1_1_1_1_1_1_1_1_3_1" localSheetId="3">(#REF!,#REF!)</definedName>
    <definedName name="Excel_BuiltIn_Print_Titles_1_1_1_1_1_1_1_1_1_1_1_1_1_3_1" localSheetId="5">(#REF!,#REF!)</definedName>
    <definedName name="Excel_BuiltIn_Print_Titles_1_1_1_1_1_1_1_1_1_1_1_1_1_3_1">(#REF!,#REF!)</definedName>
    <definedName name="Excel_BuiltIn_Print_Titles_1_1_1_1_1_1_1_1_1_1_1_1_1_3_2" localSheetId="2">(#REF!,#REF!)</definedName>
    <definedName name="Excel_BuiltIn_Print_Titles_1_1_1_1_1_1_1_1_1_1_1_1_1_3_2" localSheetId="3">(#REF!,#REF!)</definedName>
    <definedName name="Excel_BuiltIn_Print_Titles_1_1_1_1_1_1_1_1_1_1_1_1_1_3_2" localSheetId="5">(#REF!,#REF!)</definedName>
    <definedName name="Excel_BuiltIn_Print_Titles_1_1_1_1_1_1_1_1_1_1_1_1_1_3_2">(#REF!,#REF!)</definedName>
    <definedName name="Excel_BuiltIn_Print_Titles_1_1_1_1_1_1_1_1_1_1_1_1_1_3_3" localSheetId="2">(#REF!,#REF!)</definedName>
    <definedName name="Excel_BuiltIn_Print_Titles_1_1_1_1_1_1_1_1_1_1_1_1_1_3_3" localSheetId="3">(#REF!,#REF!)</definedName>
    <definedName name="Excel_BuiltIn_Print_Titles_1_1_1_1_1_1_1_1_1_1_1_1_1_3_3" localSheetId="5">(#REF!,#REF!)</definedName>
    <definedName name="Excel_BuiltIn_Print_Titles_1_1_1_1_1_1_1_1_1_1_1_1_1_3_3">(#REF!,#REF!)</definedName>
    <definedName name="Excel_BuiltIn_Print_Titles_1_1_1_1_1_1_1_1_1_1_1_1_1_4" localSheetId="2">(#REF!,#REF!)</definedName>
    <definedName name="Excel_BuiltIn_Print_Titles_1_1_1_1_1_1_1_1_1_1_1_1_1_4" localSheetId="3">(#REF!,#REF!)</definedName>
    <definedName name="Excel_BuiltIn_Print_Titles_1_1_1_1_1_1_1_1_1_1_1_1_1_4" localSheetId="5">(#REF!,#REF!)</definedName>
    <definedName name="Excel_BuiltIn_Print_Titles_1_1_1_1_1_1_1_1_1_1_1_1_1_4">(#REF!,#REF!)</definedName>
    <definedName name="Excel_BuiltIn_Print_Titles_1_1_1_1_1_1_1_1_1_1_1_1_1_4_3" localSheetId="2">(#REF!,#REF!)</definedName>
    <definedName name="Excel_BuiltIn_Print_Titles_1_1_1_1_1_1_1_1_1_1_1_1_1_4_3" localSheetId="3">(#REF!,#REF!)</definedName>
    <definedName name="Excel_BuiltIn_Print_Titles_1_1_1_1_1_1_1_1_1_1_1_1_1_4_3" localSheetId="5">(#REF!,#REF!)</definedName>
    <definedName name="Excel_BuiltIn_Print_Titles_1_1_1_1_1_1_1_1_1_1_1_1_1_4_3">(#REF!,#REF!)</definedName>
    <definedName name="Excel_BuiltIn_Print_Titles_1_1_1_1_1_1_1_1_1_1_1_1_1_5" localSheetId="2">(#REF!,#REF!)</definedName>
    <definedName name="Excel_BuiltIn_Print_Titles_1_1_1_1_1_1_1_1_1_1_1_1_1_5" localSheetId="3">(#REF!,#REF!)</definedName>
    <definedName name="Excel_BuiltIn_Print_Titles_1_1_1_1_1_1_1_1_1_1_1_1_1_5" localSheetId="5">(#REF!,#REF!)</definedName>
    <definedName name="Excel_BuiltIn_Print_Titles_1_1_1_1_1_1_1_1_1_1_1_1_1_5">(#REF!,#REF!)</definedName>
    <definedName name="Excel_BuiltIn_Print_Titles_1_1_1_1_1_1_1_1_1_1_1_1_1_5_3" localSheetId="2">(#REF!,#REF!)</definedName>
    <definedName name="Excel_BuiltIn_Print_Titles_1_1_1_1_1_1_1_1_1_1_1_1_1_5_3" localSheetId="3">(#REF!,#REF!)</definedName>
    <definedName name="Excel_BuiltIn_Print_Titles_1_1_1_1_1_1_1_1_1_1_1_1_1_5_3" localSheetId="5">(#REF!,#REF!)</definedName>
    <definedName name="Excel_BuiltIn_Print_Titles_1_1_1_1_1_1_1_1_1_1_1_1_1_5_3">(#REF!,#REF!)</definedName>
    <definedName name="Excel_BuiltIn_Print_Titles_1_1_1_1_1_1_1_1_1_1_1_1_1_6" localSheetId="2">(#REF!,#REF!)</definedName>
    <definedName name="Excel_BuiltIn_Print_Titles_1_1_1_1_1_1_1_1_1_1_1_1_1_6" localSheetId="3">(#REF!,#REF!)</definedName>
    <definedName name="Excel_BuiltIn_Print_Titles_1_1_1_1_1_1_1_1_1_1_1_1_1_6" localSheetId="5">(#REF!,#REF!)</definedName>
    <definedName name="Excel_BuiltIn_Print_Titles_1_1_1_1_1_1_1_1_1_1_1_1_1_6">(#REF!,#REF!)</definedName>
    <definedName name="Excel_BuiltIn_Print_Titles_1_1_1_1_1_1_1_1_1_1_1_1_1_6_3" localSheetId="2">(#REF!,#REF!)</definedName>
    <definedName name="Excel_BuiltIn_Print_Titles_1_1_1_1_1_1_1_1_1_1_1_1_1_6_3" localSheetId="3">(#REF!,#REF!)</definedName>
    <definedName name="Excel_BuiltIn_Print_Titles_1_1_1_1_1_1_1_1_1_1_1_1_1_6_3" localSheetId="5">(#REF!,#REF!)</definedName>
    <definedName name="Excel_BuiltIn_Print_Titles_1_1_1_1_1_1_1_1_1_1_1_1_1_6_3">(#REF!,#REF!)</definedName>
    <definedName name="Excel_BuiltIn_Print_Titles_1_1_1_1_1_1_1_1_1_1_1_1_2" localSheetId="2">(#REF!,#REF!)</definedName>
    <definedName name="Excel_BuiltIn_Print_Titles_1_1_1_1_1_1_1_1_1_1_1_1_2" localSheetId="3">(#REF!,#REF!)</definedName>
    <definedName name="Excel_BuiltIn_Print_Titles_1_1_1_1_1_1_1_1_1_1_1_1_2" localSheetId="5">(#REF!,#REF!)</definedName>
    <definedName name="Excel_BuiltIn_Print_Titles_1_1_1_1_1_1_1_1_1_1_1_1_2">(#REF!,#REF!)</definedName>
    <definedName name="Excel_BuiltIn_Print_Titles_1_1_1_1_1_1_1_1_1_1_1_1_2_1" localSheetId="2">(#REF!,#REF!)</definedName>
    <definedName name="Excel_BuiltIn_Print_Titles_1_1_1_1_1_1_1_1_1_1_1_1_2_1" localSheetId="3">(#REF!,#REF!)</definedName>
    <definedName name="Excel_BuiltIn_Print_Titles_1_1_1_1_1_1_1_1_1_1_1_1_2_1" localSheetId="5">(#REF!,#REF!)</definedName>
    <definedName name="Excel_BuiltIn_Print_Titles_1_1_1_1_1_1_1_1_1_1_1_1_2_1">(#REF!,#REF!)</definedName>
    <definedName name="Excel_BuiltIn_Print_Titles_1_1_1_1_1_1_1_1_1_1_1_1_2_1_1" localSheetId="2">(#REF!,#REF!)</definedName>
    <definedName name="Excel_BuiltIn_Print_Titles_1_1_1_1_1_1_1_1_1_1_1_1_2_1_1" localSheetId="3">(#REF!,#REF!)</definedName>
    <definedName name="Excel_BuiltIn_Print_Titles_1_1_1_1_1_1_1_1_1_1_1_1_2_1_1" localSheetId="5">(#REF!,#REF!)</definedName>
    <definedName name="Excel_BuiltIn_Print_Titles_1_1_1_1_1_1_1_1_1_1_1_1_2_1_1">(#REF!,#REF!)</definedName>
    <definedName name="Excel_BuiltIn_Print_Titles_1_1_1_1_1_1_1_1_1_1_1_1_2_1_3" localSheetId="2">(#REF!,#REF!)</definedName>
    <definedName name="Excel_BuiltIn_Print_Titles_1_1_1_1_1_1_1_1_1_1_1_1_2_1_3" localSheetId="3">(#REF!,#REF!)</definedName>
    <definedName name="Excel_BuiltIn_Print_Titles_1_1_1_1_1_1_1_1_1_1_1_1_2_1_3" localSheetId="5">(#REF!,#REF!)</definedName>
    <definedName name="Excel_BuiltIn_Print_Titles_1_1_1_1_1_1_1_1_1_1_1_1_2_1_3">(#REF!,#REF!)</definedName>
    <definedName name="Excel_BuiltIn_Print_Titles_1_1_1_1_1_1_1_1_1_1_1_1_2_3" localSheetId="2">(#REF!,#REF!)</definedName>
    <definedName name="Excel_BuiltIn_Print_Titles_1_1_1_1_1_1_1_1_1_1_1_1_2_3" localSheetId="3">(#REF!,#REF!)</definedName>
    <definedName name="Excel_BuiltIn_Print_Titles_1_1_1_1_1_1_1_1_1_1_1_1_2_3" localSheetId="5">(#REF!,#REF!)</definedName>
    <definedName name="Excel_BuiltIn_Print_Titles_1_1_1_1_1_1_1_1_1_1_1_1_2_3">(#REF!,#REF!)</definedName>
    <definedName name="Excel_BuiltIn_Print_Titles_1_1_1_1_1_1_1_1_1_1_1_1_3" localSheetId="2">(#REF!,#REF!)</definedName>
    <definedName name="Excel_BuiltIn_Print_Titles_1_1_1_1_1_1_1_1_1_1_1_1_3" localSheetId="3">(#REF!,#REF!)</definedName>
    <definedName name="Excel_BuiltIn_Print_Titles_1_1_1_1_1_1_1_1_1_1_1_1_3" localSheetId="5">(#REF!,#REF!)</definedName>
    <definedName name="Excel_BuiltIn_Print_Titles_1_1_1_1_1_1_1_1_1_1_1_1_3">(#REF!,#REF!)</definedName>
    <definedName name="Excel_BuiltIn_Print_Titles_1_1_1_1_1_1_1_1_1_1_1_1_3_1" localSheetId="2">(#REF!,#REF!)</definedName>
    <definedName name="Excel_BuiltIn_Print_Titles_1_1_1_1_1_1_1_1_1_1_1_1_3_1" localSheetId="3">(#REF!,#REF!)</definedName>
    <definedName name="Excel_BuiltIn_Print_Titles_1_1_1_1_1_1_1_1_1_1_1_1_3_1" localSheetId="5">(#REF!,#REF!)</definedName>
    <definedName name="Excel_BuiltIn_Print_Titles_1_1_1_1_1_1_1_1_1_1_1_1_3_1">(#REF!,#REF!)</definedName>
    <definedName name="Excel_BuiltIn_Print_Titles_1_1_1_1_1_1_1_1_1_1_1_1_3_1_1" localSheetId="2">(#REF!,#REF!)</definedName>
    <definedName name="Excel_BuiltIn_Print_Titles_1_1_1_1_1_1_1_1_1_1_1_1_3_1_1" localSheetId="3">(#REF!,#REF!)</definedName>
    <definedName name="Excel_BuiltIn_Print_Titles_1_1_1_1_1_1_1_1_1_1_1_1_3_1_1" localSheetId="5">(#REF!,#REF!)</definedName>
    <definedName name="Excel_BuiltIn_Print_Titles_1_1_1_1_1_1_1_1_1_1_1_1_3_1_1">(#REF!,#REF!)</definedName>
    <definedName name="Excel_BuiltIn_Print_Titles_1_1_1_1_1_1_1_1_1_1_1_1_3_1_3" localSheetId="2">(#REF!,#REF!)</definedName>
    <definedName name="Excel_BuiltIn_Print_Titles_1_1_1_1_1_1_1_1_1_1_1_1_3_1_3" localSheetId="3">(#REF!,#REF!)</definedName>
    <definedName name="Excel_BuiltIn_Print_Titles_1_1_1_1_1_1_1_1_1_1_1_1_3_1_3" localSheetId="5">(#REF!,#REF!)</definedName>
    <definedName name="Excel_BuiltIn_Print_Titles_1_1_1_1_1_1_1_1_1_1_1_1_3_1_3">(#REF!,#REF!)</definedName>
    <definedName name="Excel_BuiltIn_Print_Titles_1_1_1_1_1_1_1_1_1_1_1_1_3_2" localSheetId="2">(#REF!,#REF!)</definedName>
    <definedName name="Excel_BuiltIn_Print_Titles_1_1_1_1_1_1_1_1_1_1_1_1_3_2" localSheetId="3">(#REF!,#REF!)</definedName>
    <definedName name="Excel_BuiltIn_Print_Titles_1_1_1_1_1_1_1_1_1_1_1_1_3_2" localSheetId="5">(#REF!,#REF!)</definedName>
    <definedName name="Excel_BuiltIn_Print_Titles_1_1_1_1_1_1_1_1_1_1_1_1_3_2">(#REF!,#REF!)</definedName>
    <definedName name="Excel_BuiltIn_Print_Titles_1_1_1_1_1_1_1_1_1_1_1_1_3_3" localSheetId="2">(#REF!,#REF!)</definedName>
    <definedName name="Excel_BuiltIn_Print_Titles_1_1_1_1_1_1_1_1_1_1_1_1_3_3" localSheetId="3">(#REF!,#REF!)</definedName>
    <definedName name="Excel_BuiltIn_Print_Titles_1_1_1_1_1_1_1_1_1_1_1_1_3_3" localSheetId="5">(#REF!,#REF!)</definedName>
    <definedName name="Excel_BuiltIn_Print_Titles_1_1_1_1_1_1_1_1_1_1_1_1_3_3">(#REF!,#REF!)</definedName>
    <definedName name="Excel_BuiltIn_Print_Titles_1_1_1_1_1_1_1_1_1_1_1_1_4" localSheetId="2">(#REF!,#REF!)</definedName>
    <definedName name="Excel_BuiltIn_Print_Titles_1_1_1_1_1_1_1_1_1_1_1_1_4" localSheetId="3">(#REF!,#REF!)</definedName>
    <definedName name="Excel_BuiltIn_Print_Titles_1_1_1_1_1_1_1_1_1_1_1_1_4" localSheetId="5">(#REF!,#REF!)</definedName>
    <definedName name="Excel_BuiltIn_Print_Titles_1_1_1_1_1_1_1_1_1_1_1_1_4">(#REF!,#REF!)</definedName>
    <definedName name="Excel_BuiltIn_Print_Titles_1_1_1_1_1_1_1_1_1_1_1_1_4_3" localSheetId="2">(#REF!,#REF!)</definedName>
    <definedName name="Excel_BuiltIn_Print_Titles_1_1_1_1_1_1_1_1_1_1_1_1_4_3" localSheetId="3">(#REF!,#REF!)</definedName>
    <definedName name="Excel_BuiltIn_Print_Titles_1_1_1_1_1_1_1_1_1_1_1_1_4_3" localSheetId="5">(#REF!,#REF!)</definedName>
    <definedName name="Excel_BuiltIn_Print_Titles_1_1_1_1_1_1_1_1_1_1_1_1_4_3">(#REF!,#REF!)</definedName>
    <definedName name="Excel_BuiltIn_Print_Titles_1_1_1_1_1_1_1_1_1_1_1_1_5" localSheetId="2">(#REF!,#REF!)</definedName>
    <definedName name="Excel_BuiltIn_Print_Titles_1_1_1_1_1_1_1_1_1_1_1_1_5" localSheetId="3">(#REF!,#REF!)</definedName>
    <definedName name="Excel_BuiltIn_Print_Titles_1_1_1_1_1_1_1_1_1_1_1_1_5" localSheetId="5">(#REF!,#REF!)</definedName>
    <definedName name="Excel_BuiltIn_Print_Titles_1_1_1_1_1_1_1_1_1_1_1_1_5">(#REF!,#REF!)</definedName>
    <definedName name="Excel_BuiltIn_Print_Titles_1_1_1_1_1_1_1_1_1_1_1_1_5_3" localSheetId="2">(#REF!,#REF!)</definedName>
    <definedName name="Excel_BuiltIn_Print_Titles_1_1_1_1_1_1_1_1_1_1_1_1_5_3" localSheetId="3">(#REF!,#REF!)</definedName>
    <definedName name="Excel_BuiltIn_Print_Titles_1_1_1_1_1_1_1_1_1_1_1_1_5_3" localSheetId="5">(#REF!,#REF!)</definedName>
    <definedName name="Excel_BuiltIn_Print_Titles_1_1_1_1_1_1_1_1_1_1_1_1_5_3">(#REF!,#REF!)</definedName>
    <definedName name="Excel_BuiltIn_Print_Titles_1_1_1_1_1_1_1_1_1_1_1_1_6" localSheetId="2">(#REF!,#REF!)</definedName>
    <definedName name="Excel_BuiltIn_Print_Titles_1_1_1_1_1_1_1_1_1_1_1_1_6" localSheetId="3">(#REF!,#REF!)</definedName>
    <definedName name="Excel_BuiltIn_Print_Titles_1_1_1_1_1_1_1_1_1_1_1_1_6" localSheetId="5">(#REF!,#REF!)</definedName>
    <definedName name="Excel_BuiltIn_Print_Titles_1_1_1_1_1_1_1_1_1_1_1_1_6">(#REF!,#REF!)</definedName>
    <definedName name="Excel_BuiltIn_Print_Titles_1_1_1_1_1_1_1_1_1_1_1_1_6_3" localSheetId="2">(#REF!,#REF!)</definedName>
    <definedName name="Excel_BuiltIn_Print_Titles_1_1_1_1_1_1_1_1_1_1_1_1_6_3" localSheetId="3">(#REF!,#REF!)</definedName>
    <definedName name="Excel_BuiltIn_Print_Titles_1_1_1_1_1_1_1_1_1_1_1_1_6_3" localSheetId="5">(#REF!,#REF!)</definedName>
    <definedName name="Excel_BuiltIn_Print_Titles_1_1_1_1_1_1_1_1_1_1_1_1_6_3">(#REF!,#REF!)</definedName>
    <definedName name="Excel_BuiltIn_Print_Titles_1_1_1_1_1_1_1_1_1_1_1_1_7" localSheetId="2">(#REF!,#REF!)</definedName>
    <definedName name="Excel_BuiltIn_Print_Titles_1_1_1_1_1_1_1_1_1_1_1_1_7" localSheetId="3">(#REF!,#REF!)</definedName>
    <definedName name="Excel_BuiltIn_Print_Titles_1_1_1_1_1_1_1_1_1_1_1_1_7" localSheetId="5">(#REF!,#REF!)</definedName>
    <definedName name="Excel_BuiltIn_Print_Titles_1_1_1_1_1_1_1_1_1_1_1_1_7">(#REF!,#REF!)</definedName>
    <definedName name="Excel_BuiltIn_Print_Titles_1_1_1_1_1_1_1_1_1_1_1_1_7_3" localSheetId="2">(#REF!,#REF!)</definedName>
    <definedName name="Excel_BuiltIn_Print_Titles_1_1_1_1_1_1_1_1_1_1_1_1_7_3" localSheetId="3">(#REF!,#REF!)</definedName>
    <definedName name="Excel_BuiltIn_Print_Titles_1_1_1_1_1_1_1_1_1_1_1_1_7_3" localSheetId="5">(#REF!,#REF!)</definedName>
    <definedName name="Excel_BuiltIn_Print_Titles_1_1_1_1_1_1_1_1_1_1_1_1_7_3">(#REF!,#REF!)</definedName>
    <definedName name="Excel_BuiltIn_Print_Titles_1_1_1_1_1_1_1_1_1_1_1_1_8" localSheetId="2">(#REF!,#REF!)</definedName>
    <definedName name="Excel_BuiltIn_Print_Titles_1_1_1_1_1_1_1_1_1_1_1_1_8" localSheetId="3">(#REF!,#REF!)</definedName>
    <definedName name="Excel_BuiltIn_Print_Titles_1_1_1_1_1_1_1_1_1_1_1_1_8" localSheetId="5">(#REF!,#REF!)</definedName>
    <definedName name="Excel_BuiltIn_Print_Titles_1_1_1_1_1_1_1_1_1_1_1_1_8">(#REF!,#REF!)</definedName>
    <definedName name="Excel_BuiltIn_Print_Titles_1_1_1_1_1_1_1_1_1_1_1_1_8_3" localSheetId="2">(#REF!,#REF!)</definedName>
    <definedName name="Excel_BuiltIn_Print_Titles_1_1_1_1_1_1_1_1_1_1_1_1_8_3" localSheetId="3">(#REF!,#REF!)</definedName>
    <definedName name="Excel_BuiltIn_Print_Titles_1_1_1_1_1_1_1_1_1_1_1_1_8_3" localSheetId="5">(#REF!,#REF!)</definedName>
    <definedName name="Excel_BuiltIn_Print_Titles_1_1_1_1_1_1_1_1_1_1_1_1_8_3">(#REF!,#REF!)</definedName>
    <definedName name="Excel_BuiltIn_Print_Titles_1_1_1_1_1_1_1_1_1_1_1_2" localSheetId="2">(#REF!,#REF!)</definedName>
    <definedName name="Excel_BuiltIn_Print_Titles_1_1_1_1_1_1_1_1_1_1_1_2" localSheetId="3">(#REF!,#REF!)</definedName>
    <definedName name="Excel_BuiltIn_Print_Titles_1_1_1_1_1_1_1_1_1_1_1_2" localSheetId="5">(#REF!,#REF!)</definedName>
    <definedName name="Excel_BuiltIn_Print_Titles_1_1_1_1_1_1_1_1_1_1_1_2">(#REF!,#REF!)</definedName>
    <definedName name="Excel_BuiltIn_Print_Titles_1_1_1_1_1_1_1_1_1_1_1_2_1" localSheetId="2">(#REF!,#REF!)</definedName>
    <definedName name="Excel_BuiltIn_Print_Titles_1_1_1_1_1_1_1_1_1_1_1_2_1" localSheetId="3">(#REF!,#REF!)</definedName>
    <definedName name="Excel_BuiltIn_Print_Titles_1_1_1_1_1_1_1_1_1_1_1_2_1" localSheetId="5">(#REF!,#REF!)</definedName>
    <definedName name="Excel_BuiltIn_Print_Titles_1_1_1_1_1_1_1_1_1_1_1_2_1">(#REF!,#REF!)</definedName>
    <definedName name="Excel_BuiltIn_Print_Titles_1_1_1_1_1_1_1_1_1_1_1_2_1_1" localSheetId="2">(#REF!,#REF!)</definedName>
    <definedName name="Excel_BuiltIn_Print_Titles_1_1_1_1_1_1_1_1_1_1_1_2_1_1" localSheetId="3">(#REF!,#REF!)</definedName>
    <definedName name="Excel_BuiltIn_Print_Titles_1_1_1_1_1_1_1_1_1_1_1_2_1_1" localSheetId="5">(#REF!,#REF!)</definedName>
    <definedName name="Excel_BuiltIn_Print_Titles_1_1_1_1_1_1_1_1_1_1_1_2_1_1">(#REF!,#REF!)</definedName>
    <definedName name="Excel_BuiltIn_Print_Titles_1_1_1_1_1_1_1_1_1_1_1_2_1_3" localSheetId="2">(#REF!,#REF!)</definedName>
    <definedName name="Excel_BuiltIn_Print_Titles_1_1_1_1_1_1_1_1_1_1_1_2_1_3" localSheetId="3">(#REF!,#REF!)</definedName>
    <definedName name="Excel_BuiltIn_Print_Titles_1_1_1_1_1_1_1_1_1_1_1_2_1_3" localSheetId="5">(#REF!,#REF!)</definedName>
    <definedName name="Excel_BuiltIn_Print_Titles_1_1_1_1_1_1_1_1_1_1_1_2_1_3">(#REF!,#REF!)</definedName>
    <definedName name="Excel_BuiltIn_Print_Titles_1_1_1_1_1_1_1_1_1_1_1_2_3" localSheetId="2">(#REF!,#REF!)</definedName>
    <definedName name="Excel_BuiltIn_Print_Titles_1_1_1_1_1_1_1_1_1_1_1_2_3" localSheetId="3">(#REF!,#REF!)</definedName>
    <definedName name="Excel_BuiltIn_Print_Titles_1_1_1_1_1_1_1_1_1_1_1_2_3" localSheetId="5">(#REF!,#REF!)</definedName>
    <definedName name="Excel_BuiltIn_Print_Titles_1_1_1_1_1_1_1_1_1_1_1_2_3">(#REF!,#REF!)</definedName>
    <definedName name="Excel_BuiltIn_Print_Titles_1_1_1_1_1_1_1_1_1_1_1_3" localSheetId="2">(#REF!,#REF!)</definedName>
    <definedName name="Excel_BuiltIn_Print_Titles_1_1_1_1_1_1_1_1_1_1_1_3" localSheetId="3">(#REF!,#REF!)</definedName>
    <definedName name="Excel_BuiltIn_Print_Titles_1_1_1_1_1_1_1_1_1_1_1_3" localSheetId="5">(#REF!,#REF!)</definedName>
    <definedName name="Excel_BuiltIn_Print_Titles_1_1_1_1_1_1_1_1_1_1_1_3">(#REF!,#REF!)</definedName>
    <definedName name="Excel_BuiltIn_Print_Titles_1_1_1_1_1_1_1_1_1_1_1_3_1" localSheetId="2">(#REF!,#REF!)</definedName>
    <definedName name="Excel_BuiltIn_Print_Titles_1_1_1_1_1_1_1_1_1_1_1_3_1" localSheetId="3">(#REF!,#REF!)</definedName>
    <definedName name="Excel_BuiltIn_Print_Titles_1_1_1_1_1_1_1_1_1_1_1_3_1" localSheetId="5">(#REF!,#REF!)</definedName>
    <definedName name="Excel_BuiltIn_Print_Titles_1_1_1_1_1_1_1_1_1_1_1_3_1">(#REF!,#REF!)</definedName>
    <definedName name="Excel_BuiltIn_Print_Titles_1_1_1_1_1_1_1_1_1_1_1_3_1_1" localSheetId="2">(#REF!,#REF!)</definedName>
    <definedName name="Excel_BuiltIn_Print_Titles_1_1_1_1_1_1_1_1_1_1_1_3_1_1" localSheetId="3">(#REF!,#REF!)</definedName>
    <definedName name="Excel_BuiltIn_Print_Titles_1_1_1_1_1_1_1_1_1_1_1_3_1_1" localSheetId="5">(#REF!,#REF!)</definedName>
    <definedName name="Excel_BuiltIn_Print_Titles_1_1_1_1_1_1_1_1_1_1_1_3_1_1">(#REF!,#REF!)</definedName>
    <definedName name="Excel_BuiltIn_Print_Titles_1_1_1_1_1_1_1_1_1_1_1_3_1_3" localSheetId="2">(#REF!,#REF!)</definedName>
    <definedName name="Excel_BuiltIn_Print_Titles_1_1_1_1_1_1_1_1_1_1_1_3_1_3" localSheetId="3">(#REF!,#REF!)</definedName>
    <definedName name="Excel_BuiltIn_Print_Titles_1_1_1_1_1_1_1_1_1_1_1_3_1_3" localSheetId="5">(#REF!,#REF!)</definedName>
    <definedName name="Excel_BuiltIn_Print_Titles_1_1_1_1_1_1_1_1_1_1_1_3_1_3">(#REF!,#REF!)</definedName>
    <definedName name="Excel_BuiltIn_Print_Titles_1_1_1_1_1_1_1_1_1_1_1_3_2" localSheetId="2">(#REF!,#REF!)</definedName>
    <definedName name="Excel_BuiltIn_Print_Titles_1_1_1_1_1_1_1_1_1_1_1_3_2" localSheetId="3">(#REF!,#REF!)</definedName>
    <definedName name="Excel_BuiltIn_Print_Titles_1_1_1_1_1_1_1_1_1_1_1_3_2" localSheetId="5">(#REF!,#REF!)</definedName>
    <definedName name="Excel_BuiltIn_Print_Titles_1_1_1_1_1_1_1_1_1_1_1_3_2">(#REF!,#REF!)</definedName>
    <definedName name="Excel_BuiltIn_Print_Titles_1_1_1_1_1_1_1_1_1_1_1_3_3" localSheetId="2">(#REF!,#REF!)</definedName>
    <definedName name="Excel_BuiltIn_Print_Titles_1_1_1_1_1_1_1_1_1_1_1_3_3" localSheetId="3">(#REF!,#REF!)</definedName>
    <definedName name="Excel_BuiltIn_Print_Titles_1_1_1_1_1_1_1_1_1_1_1_3_3" localSheetId="5">(#REF!,#REF!)</definedName>
    <definedName name="Excel_BuiltIn_Print_Titles_1_1_1_1_1_1_1_1_1_1_1_3_3">(#REF!,#REF!)</definedName>
    <definedName name="Excel_BuiltIn_Print_Titles_1_1_1_1_1_1_1_1_1_1_1_4" localSheetId="2">(#REF!,#REF!)</definedName>
    <definedName name="Excel_BuiltIn_Print_Titles_1_1_1_1_1_1_1_1_1_1_1_4" localSheetId="3">(#REF!,#REF!)</definedName>
    <definedName name="Excel_BuiltIn_Print_Titles_1_1_1_1_1_1_1_1_1_1_1_4" localSheetId="5">(#REF!,#REF!)</definedName>
    <definedName name="Excel_BuiltIn_Print_Titles_1_1_1_1_1_1_1_1_1_1_1_4">(#REF!,#REF!)</definedName>
    <definedName name="Excel_BuiltIn_Print_Titles_1_1_1_1_1_1_1_1_1_1_1_4_3" localSheetId="2">(#REF!,#REF!)</definedName>
    <definedName name="Excel_BuiltIn_Print_Titles_1_1_1_1_1_1_1_1_1_1_1_4_3" localSheetId="3">(#REF!,#REF!)</definedName>
    <definedName name="Excel_BuiltIn_Print_Titles_1_1_1_1_1_1_1_1_1_1_1_4_3" localSheetId="5">(#REF!,#REF!)</definedName>
    <definedName name="Excel_BuiltIn_Print_Titles_1_1_1_1_1_1_1_1_1_1_1_4_3">(#REF!,#REF!)</definedName>
    <definedName name="Excel_BuiltIn_Print_Titles_1_1_1_1_1_1_1_1_1_1_1_5" localSheetId="2">(#REF!,#REF!)</definedName>
    <definedName name="Excel_BuiltIn_Print_Titles_1_1_1_1_1_1_1_1_1_1_1_5" localSheetId="3">(#REF!,#REF!)</definedName>
    <definedName name="Excel_BuiltIn_Print_Titles_1_1_1_1_1_1_1_1_1_1_1_5" localSheetId="5">(#REF!,#REF!)</definedName>
    <definedName name="Excel_BuiltIn_Print_Titles_1_1_1_1_1_1_1_1_1_1_1_5">(#REF!,#REF!)</definedName>
    <definedName name="Excel_BuiltIn_Print_Titles_1_1_1_1_1_1_1_1_1_1_1_5_3" localSheetId="2">(#REF!,#REF!)</definedName>
    <definedName name="Excel_BuiltIn_Print_Titles_1_1_1_1_1_1_1_1_1_1_1_5_3" localSheetId="3">(#REF!,#REF!)</definedName>
    <definedName name="Excel_BuiltIn_Print_Titles_1_1_1_1_1_1_1_1_1_1_1_5_3" localSheetId="5">(#REF!,#REF!)</definedName>
    <definedName name="Excel_BuiltIn_Print_Titles_1_1_1_1_1_1_1_1_1_1_1_5_3">(#REF!,#REF!)</definedName>
    <definedName name="Excel_BuiltIn_Print_Titles_1_1_1_1_1_1_1_1_1_1_1_6" localSheetId="2">(#REF!,#REF!)</definedName>
    <definedName name="Excel_BuiltIn_Print_Titles_1_1_1_1_1_1_1_1_1_1_1_6" localSheetId="3">(#REF!,#REF!)</definedName>
    <definedName name="Excel_BuiltIn_Print_Titles_1_1_1_1_1_1_1_1_1_1_1_6" localSheetId="5">(#REF!,#REF!)</definedName>
    <definedName name="Excel_BuiltIn_Print_Titles_1_1_1_1_1_1_1_1_1_1_1_6">(#REF!,#REF!)</definedName>
    <definedName name="Excel_BuiltIn_Print_Titles_1_1_1_1_1_1_1_1_1_1_1_6_3" localSheetId="2">(#REF!,#REF!)</definedName>
    <definedName name="Excel_BuiltIn_Print_Titles_1_1_1_1_1_1_1_1_1_1_1_6_3" localSheetId="3">(#REF!,#REF!)</definedName>
    <definedName name="Excel_BuiltIn_Print_Titles_1_1_1_1_1_1_1_1_1_1_1_6_3" localSheetId="5">(#REF!,#REF!)</definedName>
    <definedName name="Excel_BuiltIn_Print_Titles_1_1_1_1_1_1_1_1_1_1_1_6_3">(#REF!,#REF!)</definedName>
    <definedName name="Excel_BuiltIn_Print_Titles_1_1_1_1_1_1_1_1_1_1_1_7" localSheetId="2">(#REF!,#REF!)</definedName>
    <definedName name="Excel_BuiltIn_Print_Titles_1_1_1_1_1_1_1_1_1_1_1_7" localSheetId="3">(#REF!,#REF!)</definedName>
    <definedName name="Excel_BuiltIn_Print_Titles_1_1_1_1_1_1_1_1_1_1_1_7" localSheetId="5">(#REF!,#REF!)</definedName>
    <definedName name="Excel_BuiltIn_Print_Titles_1_1_1_1_1_1_1_1_1_1_1_7">(#REF!,#REF!)</definedName>
    <definedName name="Excel_BuiltIn_Print_Titles_1_1_1_1_1_1_1_1_1_1_1_7_3" localSheetId="2">(#REF!,#REF!)</definedName>
    <definedName name="Excel_BuiltIn_Print_Titles_1_1_1_1_1_1_1_1_1_1_1_7_3" localSheetId="3">(#REF!,#REF!)</definedName>
    <definedName name="Excel_BuiltIn_Print_Titles_1_1_1_1_1_1_1_1_1_1_1_7_3" localSheetId="5">(#REF!,#REF!)</definedName>
    <definedName name="Excel_BuiltIn_Print_Titles_1_1_1_1_1_1_1_1_1_1_1_7_3">(#REF!,#REF!)</definedName>
    <definedName name="Excel_BuiltIn_Print_Titles_1_1_1_1_1_1_1_1_1_1_1_8" localSheetId="2">(#REF!,#REF!)</definedName>
    <definedName name="Excel_BuiltIn_Print_Titles_1_1_1_1_1_1_1_1_1_1_1_8" localSheetId="3">(#REF!,#REF!)</definedName>
    <definedName name="Excel_BuiltIn_Print_Titles_1_1_1_1_1_1_1_1_1_1_1_8" localSheetId="5">(#REF!,#REF!)</definedName>
    <definedName name="Excel_BuiltIn_Print_Titles_1_1_1_1_1_1_1_1_1_1_1_8">(#REF!,#REF!)</definedName>
    <definedName name="Excel_BuiltIn_Print_Titles_1_1_1_1_1_1_1_1_1_1_1_8_3" localSheetId="2">(#REF!,#REF!)</definedName>
    <definedName name="Excel_BuiltIn_Print_Titles_1_1_1_1_1_1_1_1_1_1_1_8_3" localSheetId="3">(#REF!,#REF!)</definedName>
    <definedName name="Excel_BuiltIn_Print_Titles_1_1_1_1_1_1_1_1_1_1_1_8_3" localSheetId="5">(#REF!,#REF!)</definedName>
    <definedName name="Excel_BuiltIn_Print_Titles_1_1_1_1_1_1_1_1_1_1_1_8_3">(#REF!,#REF!)</definedName>
    <definedName name="Excel_BuiltIn_Print_Titles_1_1_1_1_1_1_1_1_1_1_1_9" localSheetId="2">(#REF!,#REF!)</definedName>
    <definedName name="Excel_BuiltIn_Print_Titles_1_1_1_1_1_1_1_1_1_1_1_9" localSheetId="3">(#REF!,#REF!)</definedName>
    <definedName name="Excel_BuiltIn_Print_Titles_1_1_1_1_1_1_1_1_1_1_1_9" localSheetId="5">(#REF!,#REF!)</definedName>
    <definedName name="Excel_BuiltIn_Print_Titles_1_1_1_1_1_1_1_1_1_1_1_9">(#REF!,#REF!)</definedName>
    <definedName name="Excel_BuiltIn_Print_Titles_1_1_1_1_1_1_1_1_1_1_1_9_3" localSheetId="2">(#REF!,#REF!)</definedName>
    <definedName name="Excel_BuiltIn_Print_Titles_1_1_1_1_1_1_1_1_1_1_1_9_3" localSheetId="3">(#REF!,#REF!)</definedName>
    <definedName name="Excel_BuiltIn_Print_Titles_1_1_1_1_1_1_1_1_1_1_1_9_3" localSheetId="5">(#REF!,#REF!)</definedName>
    <definedName name="Excel_BuiltIn_Print_Titles_1_1_1_1_1_1_1_1_1_1_1_9_3">(#REF!,#REF!)</definedName>
    <definedName name="Excel_BuiltIn_Print_Titles_1_1_1_1_1_1_1_1_1_1_10" localSheetId="2">(#REF!,#REF!)</definedName>
    <definedName name="Excel_BuiltIn_Print_Titles_1_1_1_1_1_1_1_1_1_1_10" localSheetId="3">(#REF!,#REF!)</definedName>
    <definedName name="Excel_BuiltIn_Print_Titles_1_1_1_1_1_1_1_1_1_1_10" localSheetId="5">(#REF!,#REF!)</definedName>
    <definedName name="Excel_BuiltIn_Print_Titles_1_1_1_1_1_1_1_1_1_1_10">(#REF!,#REF!)</definedName>
    <definedName name="Excel_BuiltIn_Print_Titles_1_1_1_1_1_1_1_1_1_1_10_3" localSheetId="2">(#REF!,#REF!)</definedName>
    <definedName name="Excel_BuiltIn_Print_Titles_1_1_1_1_1_1_1_1_1_1_10_3" localSheetId="3">(#REF!,#REF!)</definedName>
    <definedName name="Excel_BuiltIn_Print_Titles_1_1_1_1_1_1_1_1_1_1_10_3" localSheetId="5">(#REF!,#REF!)</definedName>
    <definedName name="Excel_BuiltIn_Print_Titles_1_1_1_1_1_1_1_1_1_1_10_3">(#REF!,#REF!)</definedName>
    <definedName name="Excel_BuiltIn_Print_Titles_1_1_1_1_1_1_1_1_1_1_11" localSheetId="2">(#REF!,#REF!)</definedName>
    <definedName name="Excel_BuiltIn_Print_Titles_1_1_1_1_1_1_1_1_1_1_11" localSheetId="3">(#REF!,#REF!)</definedName>
    <definedName name="Excel_BuiltIn_Print_Titles_1_1_1_1_1_1_1_1_1_1_11" localSheetId="5">(#REF!,#REF!)</definedName>
    <definedName name="Excel_BuiltIn_Print_Titles_1_1_1_1_1_1_1_1_1_1_11">(#REF!,#REF!)</definedName>
    <definedName name="Excel_BuiltIn_Print_Titles_1_1_1_1_1_1_1_1_1_1_11_3" localSheetId="2">(#REF!,#REF!)</definedName>
    <definedName name="Excel_BuiltIn_Print_Titles_1_1_1_1_1_1_1_1_1_1_11_3" localSheetId="3">(#REF!,#REF!)</definedName>
    <definedName name="Excel_BuiltIn_Print_Titles_1_1_1_1_1_1_1_1_1_1_11_3" localSheetId="5">(#REF!,#REF!)</definedName>
    <definedName name="Excel_BuiltIn_Print_Titles_1_1_1_1_1_1_1_1_1_1_11_3">(#REF!,#REF!)</definedName>
    <definedName name="Excel_BuiltIn_Print_Titles_1_1_1_1_1_1_1_1_1_1_2" localSheetId="2">(#REF!,#REF!)</definedName>
    <definedName name="Excel_BuiltIn_Print_Titles_1_1_1_1_1_1_1_1_1_1_2" localSheetId="3">(#REF!,#REF!)</definedName>
    <definedName name="Excel_BuiltIn_Print_Titles_1_1_1_1_1_1_1_1_1_1_2" localSheetId="5">(#REF!,#REF!)</definedName>
    <definedName name="Excel_BuiltIn_Print_Titles_1_1_1_1_1_1_1_1_1_1_2">(#REF!,#REF!)</definedName>
    <definedName name="Excel_BuiltIn_Print_Titles_1_1_1_1_1_1_1_1_1_1_2_1" localSheetId="2">(#REF!,#REF!)</definedName>
    <definedName name="Excel_BuiltIn_Print_Titles_1_1_1_1_1_1_1_1_1_1_2_1" localSheetId="3">(#REF!,#REF!)</definedName>
    <definedName name="Excel_BuiltIn_Print_Titles_1_1_1_1_1_1_1_1_1_1_2_1" localSheetId="5">(#REF!,#REF!)</definedName>
    <definedName name="Excel_BuiltIn_Print_Titles_1_1_1_1_1_1_1_1_1_1_2_1">(#REF!,#REF!)</definedName>
    <definedName name="Excel_BuiltIn_Print_Titles_1_1_1_1_1_1_1_1_1_1_2_1_1" localSheetId="2">(#REF!,#REF!)</definedName>
    <definedName name="Excel_BuiltIn_Print_Titles_1_1_1_1_1_1_1_1_1_1_2_1_1" localSheetId="3">(#REF!,#REF!)</definedName>
    <definedName name="Excel_BuiltIn_Print_Titles_1_1_1_1_1_1_1_1_1_1_2_1_1" localSheetId="5">(#REF!,#REF!)</definedName>
    <definedName name="Excel_BuiltIn_Print_Titles_1_1_1_1_1_1_1_1_1_1_2_1_1">(#REF!,#REF!)</definedName>
    <definedName name="Excel_BuiltIn_Print_Titles_1_1_1_1_1_1_1_1_1_1_2_1_3" localSheetId="2">(#REF!,#REF!)</definedName>
    <definedName name="Excel_BuiltIn_Print_Titles_1_1_1_1_1_1_1_1_1_1_2_1_3" localSheetId="3">(#REF!,#REF!)</definedName>
    <definedName name="Excel_BuiltIn_Print_Titles_1_1_1_1_1_1_1_1_1_1_2_1_3" localSheetId="5">(#REF!,#REF!)</definedName>
    <definedName name="Excel_BuiltIn_Print_Titles_1_1_1_1_1_1_1_1_1_1_2_1_3">(#REF!,#REF!)</definedName>
    <definedName name="Excel_BuiltIn_Print_Titles_1_1_1_1_1_1_1_1_1_1_2_3" localSheetId="2">(#REF!,#REF!)</definedName>
    <definedName name="Excel_BuiltIn_Print_Titles_1_1_1_1_1_1_1_1_1_1_2_3" localSheetId="3">(#REF!,#REF!)</definedName>
    <definedName name="Excel_BuiltIn_Print_Titles_1_1_1_1_1_1_1_1_1_1_2_3" localSheetId="5">(#REF!,#REF!)</definedName>
    <definedName name="Excel_BuiltIn_Print_Titles_1_1_1_1_1_1_1_1_1_1_2_3">(#REF!,#REF!)</definedName>
    <definedName name="Excel_BuiltIn_Print_Titles_1_1_1_1_1_1_1_1_1_1_3" localSheetId="2">(#REF!,#REF!)</definedName>
    <definedName name="Excel_BuiltIn_Print_Titles_1_1_1_1_1_1_1_1_1_1_3" localSheetId="3">(#REF!,#REF!)</definedName>
    <definedName name="Excel_BuiltIn_Print_Titles_1_1_1_1_1_1_1_1_1_1_3" localSheetId="5">(#REF!,#REF!)</definedName>
    <definedName name="Excel_BuiltIn_Print_Titles_1_1_1_1_1_1_1_1_1_1_3">(#REF!,#REF!)</definedName>
    <definedName name="Excel_BuiltIn_Print_Titles_1_1_1_1_1_1_1_1_1_1_3_1" localSheetId="2">(#REF!,#REF!)</definedName>
    <definedName name="Excel_BuiltIn_Print_Titles_1_1_1_1_1_1_1_1_1_1_3_1" localSheetId="3">(#REF!,#REF!)</definedName>
    <definedName name="Excel_BuiltIn_Print_Titles_1_1_1_1_1_1_1_1_1_1_3_1" localSheetId="5">(#REF!,#REF!)</definedName>
    <definedName name="Excel_BuiltIn_Print_Titles_1_1_1_1_1_1_1_1_1_1_3_1">(#REF!,#REF!)</definedName>
    <definedName name="Excel_BuiltIn_Print_Titles_1_1_1_1_1_1_1_1_1_1_3_1_1" localSheetId="2">(#REF!,#REF!)</definedName>
    <definedName name="Excel_BuiltIn_Print_Titles_1_1_1_1_1_1_1_1_1_1_3_1_1" localSheetId="3">(#REF!,#REF!)</definedName>
    <definedName name="Excel_BuiltIn_Print_Titles_1_1_1_1_1_1_1_1_1_1_3_1_1" localSheetId="5">(#REF!,#REF!)</definedName>
    <definedName name="Excel_BuiltIn_Print_Titles_1_1_1_1_1_1_1_1_1_1_3_1_1">(#REF!,#REF!)</definedName>
    <definedName name="Excel_BuiltIn_Print_Titles_1_1_1_1_1_1_1_1_1_1_3_1_3" localSheetId="2">(#REF!,#REF!)</definedName>
    <definedName name="Excel_BuiltIn_Print_Titles_1_1_1_1_1_1_1_1_1_1_3_1_3" localSheetId="3">(#REF!,#REF!)</definedName>
    <definedName name="Excel_BuiltIn_Print_Titles_1_1_1_1_1_1_1_1_1_1_3_1_3" localSheetId="5">(#REF!,#REF!)</definedName>
    <definedName name="Excel_BuiltIn_Print_Titles_1_1_1_1_1_1_1_1_1_1_3_1_3">(#REF!,#REF!)</definedName>
    <definedName name="Excel_BuiltIn_Print_Titles_1_1_1_1_1_1_1_1_1_1_3_3" localSheetId="2">(#REF!,#REF!)</definedName>
    <definedName name="Excel_BuiltIn_Print_Titles_1_1_1_1_1_1_1_1_1_1_3_3" localSheetId="3">(#REF!,#REF!)</definedName>
    <definedName name="Excel_BuiltIn_Print_Titles_1_1_1_1_1_1_1_1_1_1_3_3" localSheetId="5">(#REF!,#REF!)</definedName>
    <definedName name="Excel_BuiltIn_Print_Titles_1_1_1_1_1_1_1_1_1_1_3_3">(#REF!,#REF!)</definedName>
    <definedName name="Excel_BuiltIn_Print_Titles_1_1_1_1_1_1_1_1_1_1_4" localSheetId="2">(#REF!,#REF!)</definedName>
    <definedName name="Excel_BuiltIn_Print_Titles_1_1_1_1_1_1_1_1_1_1_4" localSheetId="3">(#REF!,#REF!)</definedName>
    <definedName name="Excel_BuiltIn_Print_Titles_1_1_1_1_1_1_1_1_1_1_4" localSheetId="5">(#REF!,#REF!)</definedName>
    <definedName name="Excel_BuiltIn_Print_Titles_1_1_1_1_1_1_1_1_1_1_4">(#REF!,#REF!)</definedName>
    <definedName name="Excel_BuiltIn_Print_Titles_1_1_1_1_1_1_1_1_1_1_4_3" localSheetId="2">(#REF!,#REF!)</definedName>
    <definedName name="Excel_BuiltIn_Print_Titles_1_1_1_1_1_1_1_1_1_1_4_3" localSheetId="3">(#REF!,#REF!)</definedName>
    <definedName name="Excel_BuiltIn_Print_Titles_1_1_1_1_1_1_1_1_1_1_4_3" localSheetId="5">(#REF!,#REF!)</definedName>
    <definedName name="Excel_BuiltIn_Print_Titles_1_1_1_1_1_1_1_1_1_1_4_3">(#REF!,#REF!)</definedName>
    <definedName name="Excel_BuiltIn_Print_Titles_1_1_1_1_1_1_1_1_1_1_5" localSheetId="2">(#REF!,#REF!)</definedName>
    <definedName name="Excel_BuiltIn_Print_Titles_1_1_1_1_1_1_1_1_1_1_5" localSheetId="3">(#REF!,#REF!)</definedName>
    <definedName name="Excel_BuiltIn_Print_Titles_1_1_1_1_1_1_1_1_1_1_5" localSheetId="5">(#REF!,#REF!)</definedName>
    <definedName name="Excel_BuiltIn_Print_Titles_1_1_1_1_1_1_1_1_1_1_5">(#REF!,#REF!)</definedName>
    <definedName name="Excel_BuiltIn_Print_Titles_1_1_1_1_1_1_1_1_1_1_5_3" localSheetId="2">(#REF!,#REF!)</definedName>
    <definedName name="Excel_BuiltIn_Print_Titles_1_1_1_1_1_1_1_1_1_1_5_3" localSheetId="3">(#REF!,#REF!)</definedName>
    <definedName name="Excel_BuiltIn_Print_Titles_1_1_1_1_1_1_1_1_1_1_5_3" localSheetId="5">(#REF!,#REF!)</definedName>
    <definedName name="Excel_BuiltIn_Print_Titles_1_1_1_1_1_1_1_1_1_1_5_3">(#REF!,#REF!)</definedName>
    <definedName name="Excel_BuiltIn_Print_Titles_1_1_1_1_1_1_1_1_1_1_6" localSheetId="2">(#REF!,#REF!)</definedName>
    <definedName name="Excel_BuiltIn_Print_Titles_1_1_1_1_1_1_1_1_1_1_6" localSheetId="3">(#REF!,#REF!)</definedName>
    <definedName name="Excel_BuiltIn_Print_Titles_1_1_1_1_1_1_1_1_1_1_6" localSheetId="5">(#REF!,#REF!)</definedName>
    <definedName name="Excel_BuiltIn_Print_Titles_1_1_1_1_1_1_1_1_1_1_6">(#REF!,#REF!)</definedName>
    <definedName name="Excel_BuiltIn_Print_Titles_1_1_1_1_1_1_1_1_1_1_6_3" localSheetId="2">(#REF!,#REF!)</definedName>
    <definedName name="Excel_BuiltIn_Print_Titles_1_1_1_1_1_1_1_1_1_1_6_3" localSheetId="3">(#REF!,#REF!)</definedName>
    <definedName name="Excel_BuiltIn_Print_Titles_1_1_1_1_1_1_1_1_1_1_6_3" localSheetId="5">(#REF!,#REF!)</definedName>
    <definedName name="Excel_BuiltIn_Print_Titles_1_1_1_1_1_1_1_1_1_1_6_3">(#REF!,#REF!)</definedName>
    <definedName name="Excel_BuiltIn_Print_Titles_1_1_1_1_1_1_1_1_1_1_7" localSheetId="2">(#REF!,#REF!)</definedName>
    <definedName name="Excel_BuiltIn_Print_Titles_1_1_1_1_1_1_1_1_1_1_7" localSheetId="3">(#REF!,#REF!)</definedName>
    <definedName name="Excel_BuiltIn_Print_Titles_1_1_1_1_1_1_1_1_1_1_7" localSheetId="5">(#REF!,#REF!)</definedName>
    <definedName name="Excel_BuiltIn_Print_Titles_1_1_1_1_1_1_1_1_1_1_7">(#REF!,#REF!)</definedName>
    <definedName name="Excel_BuiltIn_Print_Titles_1_1_1_1_1_1_1_1_1_1_7_3" localSheetId="2">(#REF!,#REF!)</definedName>
    <definedName name="Excel_BuiltIn_Print_Titles_1_1_1_1_1_1_1_1_1_1_7_3" localSheetId="3">(#REF!,#REF!)</definedName>
    <definedName name="Excel_BuiltIn_Print_Titles_1_1_1_1_1_1_1_1_1_1_7_3" localSheetId="5">(#REF!,#REF!)</definedName>
    <definedName name="Excel_BuiltIn_Print_Titles_1_1_1_1_1_1_1_1_1_1_7_3">(#REF!,#REF!)</definedName>
    <definedName name="Excel_BuiltIn_Print_Titles_1_1_1_1_1_1_1_1_1_1_8" localSheetId="2">(#REF!,#REF!)</definedName>
    <definedName name="Excel_BuiltIn_Print_Titles_1_1_1_1_1_1_1_1_1_1_8" localSheetId="3">(#REF!,#REF!)</definedName>
    <definedName name="Excel_BuiltIn_Print_Titles_1_1_1_1_1_1_1_1_1_1_8" localSheetId="5">(#REF!,#REF!)</definedName>
    <definedName name="Excel_BuiltIn_Print_Titles_1_1_1_1_1_1_1_1_1_1_8">(#REF!,#REF!)</definedName>
    <definedName name="Excel_BuiltIn_Print_Titles_1_1_1_1_1_1_1_1_1_1_8_3" localSheetId="2">(#REF!,#REF!)</definedName>
    <definedName name="Excel_BuiltIn_Print_Titles_1_1_1_1_1_1_1_1_1_1_8_3" localSheetId="3">(#REF!,#REF!)</definedName>
    <definedName name="Excel_BuiltIn_Print_Titles_1_1_1_1_1_1_1_1_1_1_8_3" localSheetId="5">(#REF!,#REF!)</definedName>
    <definedName name="Excel_BuiltIn_Print_Titles_1_1_1_1_1_1_1_1_1_1_8_3">(#REF!,#REF!)</definedName>
    <definedName name="Excel_BuiltIn_Print_Titles_1_1_1_1_1_1_1_1_1_1_9" localSheetId="2">(#REF!,#REF!)</definedName>
    <definedName name="Excel_BuiltIn_Print_Titles_1_1_1_1_1_1_1_1_1_1_9" localSheetId="3">(#REF!,#REF!)</definedName>
    <definedName name="Excel_BuiltIn_Print_Titles_1_1_1_1_1_1_1_1_1_1_9" localSheetId="5">(#REF!,#REF!)</definedName>
    <definedName name="Excel_BuiltIn_Print_Titles_1_1_1_1_1_1_1_1_1_1_9">(#REF!,#REF!)</definedName>
    <definedName name="Excel_BuiltIn_Print_Titles_1_1_1_1_1_1_1_1_1_1_9_3" localSheetId="2">(#REF!,#REF!)</definedName>
    <definedName name="Excel_BuiltIn_Print_Titles_1_1_1_1_1_1_1_1_1_1_9_3" localSheetId="3">(#REF!,#REF!)</definedName>
    <definedName name="Excel_BuiltIn_Print_Titles_1_1_1_1_1_1_1_1_1_1_9_3" localSheetId="5">(#REF!,#REF!)</definedName>
    <definedName name="Excel_BuiltIn_Print_Titles_1_1_1_1_1_1_1_1_1_1_9_3">(#REF!,#REF!)</definedName>
    <definedName name="Excel_BuiltIn_Print_Titles_1_1_1_1_1_1_1_1_1_10" localSheetId="2">(#REF!,#REF!)</definedName>
    <definedName name="Excel_BuiltIn_Print_Titles_1_1_1_1_1_1_1_1_1_10" localSheetId="3">(#REF!,#REF!)</definedName>
    <definedName name="Excel_BuiltIn_Print_Titles_1_1_1_1_1_1_1_1_1_10" localSheetId="5">(#REF!,#REF!)</definedName>
    <definedName name="Excel_BuiltIn_Print_Titles_1_1_1_1_1_1_1_1_1_10">(#REF!,#REF!)</definedName>
    <definedName name="Excel_BuiltIn_Print_Titles_1_1_1_1_1_1_1_1_1_10_3" localSheetId="2">(#REF!,#REF!)</definedName>
    <definedName name="Excel_BuiltIn_Print_Titles_1_1_1_1_1_1_1_1_1_10_3" localSheetId="3">(#REF!,#REF!)</definedName>
    <definedName name="Excel_BuiltIn_Print_Titles_1_1_1_1_1_1_1_1_1_10_3" localSheetId="5">(#REF!,#REF!)</definedName>
    <definedName name="Excel_BuiltIn_Print_Titles_1_1_1_1_1_1_1_1_1_10_3">(#REF!,#REF!)</definedName>
    <definedName name="Excel_BuiltIn_Print_Titles_1_1_1_1_1_1_1_1_1_11" localSheetId="2">(#REF!,#REF!)</definedName>
    <definedName name="Excel_BuiltIn_Print_Titles_1_1_1_1_1_1_1_1_1_11" localSheetId="3">(#REF!,#REF!)</definedName>
    <definedName name="Excel_BuiltIn_Print_Titles_1_1_1_1_1_1_1_1_1_11" localSheetId="5">(#REF!,#REF!)</definedName>
    <definedName name="Excel_BuiltIn_Print_Titles_1_1_1_1_1_1_1_1_1_11">(#REF!,#REF!)</definedName>
    <definedName name="Excel_BuiltIn_Print_Titles_1_1_1_1_1_1_1_1_1_11_3" localSheetId="2">(#REF!,#REF!)</definedName>
    <definedName name="Excel_BuiltIn_Print_Titles_1_1_1_1_1_1_1_1_1_11_3" localSheetId="3">(#REF!,#REF!)</definedName>
    <definedName name="Excel_BuiltIn_Print_Titles_1_1_1_1_1_1_1_1_1_11_3" localSheetId="5">(#REF!,#REF!)</definedName>
    <definedName name="Excel_BuiltIn_Print_Titles_1_1_1_1_1_1_1_1_1_11_3">(#REF!,#REF!)</definedName>
    <definedName name="Excel_BuiltIn_Print_Titles_1_1_1_1_1_1_1_1_1_2" localSheetId="2">(#REF!,#REF!)</definedName>
    <definedName name="Excel_BuiltIn_Print_Titles_1_1_1_1_1_1_1_1_1_2" localSheetId="3">(#REF!,#REF!)</definedName>
    <definedName name="Excel_BuiltIn_Print_Titles_1_1_1_1_1_1_1_1_1_2" localSheetId="5">(#REF!,#REF!)</definedName>
    <definedName name="Excel_BuiltIn_Print_Titles_1_1_1_1_1_1_1_1_1_2">(#REF!,#REF!)</definedName>
    <definedName name="Excel_BuiltIn_Print_Titles_1_1_1_1_1_1_1_1_1_2_1" localSheetId="2">(#REF!,#REF!)</definedName>
    <definedName name="Excel_BuiltIn_Print_Titles_1_1_1_1_1_1_1_1_1_2_1" localSheetId="3">(#REF!,#REF!)</definedName>
    <definedName name="Excel_BuiltIn_Print_Titles_1_1_1_1_1_1_1_1_1_2_1" localSheetId="5">(#REF!,#REF!)</definedName>
    <definedName name="Excel_BuiltIn_Print_Titles_1_1_1_1_1_1_1_1_1_2_1">(#REF!,#REF!)</definedName>
    <definedName name="Excel_BuiltIn_Print_Titles_1_1_1_1_1_1_1_1_1_2_1_1" localSheetId="2">(#REF!,#REF!)</definedName>
    <definedName name="Excel_BuiltIn_Print_Titles_1_1_1_1_1_1_1_1_1_2_1_1" localSheetId="3">(#REF!,#REF!)</definedName>
    <definedName name="Excel_BuiltIn_Print_Titles_1_1_1_1_1_1_1_1_1_2_1_1" localSheetId="5">(#REF!,#REF!)</definedName>
    <definedName name="Excel_BuiltIn_Print_Titles_1_1_1_1_1_1_1_1_1_2_1_1">(#REF!,#REF!)</definedName>
    <definedName name="Excel_BuiltIn_Print_Titles_1_1_1_1_1_1_1_1_1_2_1_3" localSheetId="2">(#REF!,#REF!)</definedName>
    <definedName name="Excel_BuiltIn_Print_Titles_1_1_1_1_1_1_1_1_1_2_1_3" localSheetId="3">(#REF!,#REF!)</definedName>
    <definedName name="Excel_BuiltIn_Print_Titles_1_1_1_1_1_1_1_1_1_2_1_3" localSheetId="5">(#REF!,#REF!)</definedName>
    <definedName name="Excel_BuiltIn_Print_Titles_1_1_1_1_1_1_1_1_1_2_1_3">(#REF!,#REF!)</definedName>
    <definedName name="Excel_BuiltIn_Print_Titles_1_1_1_1_1_1_1_1_1_2_3" localSheetId="2">(#REF!,#REF!)</definedName>
    <definedName name="Excel_BuiltIn_Print_Titles_1_1_1_1_1_1_1_1_1_2_3" localSheetId="3">(#REF!,#REF!)</definedName>
    <definedName name="Excel_BuiltIn_Print_Titles_1_1_1_1_1_1_1_1_1_2_3" localSheetId="5">(#REF!,#REF!)</definedName>
    <definedName name="Excel_BuiltIn_Print_Titles_1_1_1_1_1_1_1_1_1_2_3">(#REF!,#REF!)</definedName>
    <definedName name="Excel_BuiltIn_Print_Titles_1_1_1_1_1_1_1_1_1_3" localSheetId="2">(#REF!,#REF!)</definedName>
    <definedName name="Excel_BuiltIn_Print_Titles_1_1_1_1_1_1_1_1_1_3" localSheetId="3">(#REF!,#REF!)</definedName>
    <definedName name="Excel_BuiltIn_Print_Titles_1_1_1_1_1_1_1_1_1_3" localSheetId="5">(#REF!,#REF!)</definedName>
    <definedName name="Excel_BuiltIn_Print_Titles_1_1_1_1_1_1_1_1_1_3">(#REF!,#REF!)</definedName>
    <definedName name="Excel_BuiltIn_Print_Titles_1_1_1_1_1_1_1_1_1_3_1" localSheetId="2">(#REF!,#REF!)</definedName>
    <definedName name="Excel_BuiltIn_Print_Titles_1_1_1_1_1_1_1_1_1_3_1" localSheetId="3">(#REF!,#REF!)</definedName>
    <definedName name="Excel_BuiltIn_Print_Titles_1_1_1_1_1_1_1_1_1_3_1" localSheetId="5">(#REF!,#REF!)</definedName>
    <definedName name="Excel_BuiltIn_Print_Titles_1_1_1_1_1_1_1_1_1_3_1">(#REF!,#REF!)</definedName>
    <definedName name="Excel_BuiltIn_Print_Titles_1_1_1_1_1_1_1_1_1_3_1_1" localSheetId="2">(#REF!,#REF!)</definedName>
    <definedName name="Excel_BuiltIn_Print_Titles_1_1_1_1_1_1_1_1_1_3_1_1" localSheetId="3">(#REF!,#REF!)</definedName>
    <definedName name="Excel_BuiltIn_Print_Titles_1_1_1_1_1_1_1_1_1_3_1_1" localSheetId="5">(#REF!,#REF!)</definedName>
    <definedName name="Excel_BuiltIn_Print_Titles_1_1_1_1_1_1_1_1_1_3_1_1">(#REF!,#REF!)</definedName>
    <definedName name="Excel_BuiltIn_Print_Titles_1_1_1_1_1_1_1_1_1_3_1_3" localSheetId="2">(#REF!,#REF!)</definedName>
    <definedName name="Excel_BuiltIn_Print_Titles_1_1_1_1_1_1_1_1_1_3_1_3" localSheetId="3">(#REF!,#REF!)</definedName>
    <definedName name="Excel_BuiltIn_Print_Titles_1_1_1_1_1_1_1_1_1_3_1_3" localSheetId="5">(#REF!,#REF!)</definedName>
    <definedName name="Excel_BuiltIn_Print_Titles_1_1_1_1_1_1_1_1_1_3_1_3">(#REF!,#REF!)</definedName>
    <definedName name="Excel_BuiltIn_Print_Titles_1_1_1_1_1_1_1_1_1_3_3" localSheetId="2">(#REF!,#REF!)</definedName>
    <definedName name="Excel_BuiltIn_Print_Titles_1_1_1_1_1_1_1_1_1_3_3" localSheetId="3">(#REF!,#REF!)</definedName>
    <definedName name="Excel_BuiltIn_Print_Titles_1_1_1_1_1_1_1_1_1_3_3" localSheetId="5">(#REF!,#REF!)</definedName>
    <definedName name="Excel_BuiltIn_Print_Titles_1_1_1_1_1_1_1_1_1_3_3">(#REF!,#REF!)</definedName>
    <definedName name="Excel_BuiltIn_Print_Titles_1_1_1_1_1_1_1_1_1_4" localSheetId="2">(#REF!,#REF!)</definedName>
    <definedName name="Excel_BuiltIn_Print_Titles_1_1_1_1_1_1_1_1_1_4" localSheetId="3">(#REF!,#REF!)</definedName>
    <definedName name="Excel_BuiltIn_Print_Titles_1_1_1_1_1_1_1_1_1_4" localSheetId="5">(#REF!,#REF!)</definedName>
    <definedName name="Excel_BuiltIn_Print_Titles_1_1_1_1_1_1_1_1_1_4">(#REF!,#REF!)</definedName>
    <definedName name="Excel_BuiltIn_Print_Titles_1_1_1_1_1_1_1_1_1_4_3" localSheetId="2">(#REF!,#REF!)</definedName>
    <definedName name="Excel_BuiltIn_Print_Titles_1_1_1_1_1_1_1_1_1_4_3" localSheetId="3">(#REF!,#REF!)</definedName>
    <definedName name="Excel_BuiltIn_Print_Titles_1_1_1_1_1_1_1_1_1_4_3" localSheetId="5">(#REF!,#REF!)</definedName>
    <definedName name="Excel_BuiltIn_Print_Titles_1_1_1_1_1_1_1_1_1_4_3">(#REF!,#REF!)</definedName>
    <definedName name="Excel_BuiltIn_Print_Titles_1_1_1_1_1_1_1_1_1_5">('[11]Abstract Sheet_2'!$A$1:$K$10,'[11]Abstract Sheet_2'!$A$3:$IS$7)</definedName>
    <definedName name="Excel_BuiltIn_Print_Titles_1_1_1_1_1_1_1_1_1_6" localSheetId="2">(#REF!,#REF!)</definedName>
    <definedName name="Excel_BuiltIn_Print_Titles_1_1_1_1_1_1_1_1_1_6" localSheetId="3">(#REF!,#REF!)</definedName>
    <definedName name="Excel_BuiltIn_Print_Titles_1_1_1_1_1_1_1_1_1_6" localSheetId="5">(#REF!,#REF!)</definedName>
    <definedName name="Excel_BuiltIn_Print_Titles_1_1_1_1_1_1_1_1_1_6">(#REF!,#REF!)</definedName>
    <definedName name="Excel_BuiltIn_Print_Titles_1_1_1_1_1_1_1_1_1_6_3" localSheetId="2">(#REF!,#REF!)</definedName>
    <definedName name="Excel_BuiltIn_Print_Titles_1_1_1_1_1_1_1_1_1_6_3" localSheetId="3">(#REF!,#REF!)</definedName>
    <definedName name="Excel_BuiltIn_Print_Titles_1_1_1_1_1_1_1_1_1_6_3" localSheetId="5">(#REF!,#REF!)</definedName>
    <definedName name="Excel_BuiltIn_Print_Titles_1_1_1_1_1_1_1_1_1_6_3">(#REF!,#REF!)</definedName>
    <definedName name="Excel_BuiltIn_Print_Titles_1_1_1_1_1_1_1_1_1_7">('[11]Abstract Sheet_2'!$A$1:$K$10,'[11]Abstract Sheet_2'!$A$3:$IS$7)</definedName>
    <definedName name="Excel_BuiltIn_Print_Titles_1_1_1_1_1_1_1_1_1_8" localSheetId="2">(#REF!,#REF!)</definedName>
    <definedName name="Excel_BuiltIn_Print_Titles_1_1_1_1_1_1_1_1_1_8" localSheetId="3">(#REF!,#REF!)</definedName>
    <definedName name="Excel_BuiltIn_Print_Titles_1_1_1_1_1_1_1_1_1_8" localSheetId="5">(#REF!,#REF!)</definedName>
    <definedName name="Excel_BuiltIn_Print_Titles_1_1_1_1_1_1_1_1_1_8">(#REF!,#REF!)</definedName>
    <definedName name="Excel_BuiltIn_Print_Titles_1_1_1_1_1_1_1_1_1_8_3" localSheetId="2">(#REF!,#REF!)</definedName>
    <definedName name="Excel_BuiltIn_Print_Titles_1_1_1_1_1_1_1_1_1_8_3" localSheetId="3">(#REF!,#REF!)</definedName>
    <definedName name="Excel_BuiltIn_Print_Titles_1_1_1_1_1_1_1_1_1_8_3" localSheetId="5">(#REF!,#REF!)</definedName>
    <definedName name="Excel_BuiltIn_Print_Titles_1_1_1_1_1_1_1_1_1_8_3">(#REF!,#REF!)</definedName>
    <definedName name="Excel_BuiltIn_Print_Titles_1_1_1_1_1_1_1_1_1_9" localSheetId="2">(#REF!,#REF!)</definedName>
    <definedName name="Excel_BuiltIn_Print_Titles_1_1_1_1_1_1_1_1_1_9" localSheetId="3">(#REF!,#REF!)</definedName>
    <definedName name="Excel_BuiltIn_Print_Titles_1_1_1_1_1_1_1_1_1_9" localSheetId="5">(#REF!,#REF!)</definedName>
    <definedName name="Excel_BuiltIn_Print_Titles_1_1_1_1_1_1_1_1_1_9">(#REF!,#REF!)</definedName>
    <definedName name="Excel_BuiltIn_Print_Titles_1_1_1_1_1_1_1_1_1_9_3" localSheetId="2">(#REF!,#REF!)</definedName>
    <definedName name="Excel_BuiltIn_Print_Titles_1_1_1_1_1_1_1_1_1_9_3" localSheetId="3">(#REF!,#REF!)</definedName>
    <definedName name="Excel_BuiltIn_Print_Titles_1_1_1_1_1_1_1_1_1_9_3" localSheetId="5">(#REF!,#REF!)</definedName>
    <definedName name="Excel_BuiltIn_Print_Titles_1_1_1_1_1_1_1_1_1_9_3">(#REF!,#REF!)</definedName>
    <definedName name="Excel_BuiltIn_Print_Titles_1_1_1_1_1_1_1_1_10">('[11]M Sheet_WAREHOUSE'!$A$1:$L$1,'[11]M Sheet_WAREHOUSE'!$A$3:$IV$5)</definedName>
    <definedName name="Excel_BuiltIn_Print_Titles_1_1_1_1_1_1_1_1_11" localSheetId="2">(#REF!,#REF!)</definedName>
    <definedName name="Excel_BuiltIn_Print_Titles_1_1_1_1_1_1_1_1_11" localSheetId="3">(#REF!,#REF!)</definedName>
    <definedName name="Excel_BuiltIn_Print_Titles_1_1_1_1_1_1_1_1_11" localSheetId="5">(#REF!,#REF!)</definedName>
    <definedName name="Excel_BuiltIn_Print_Titles_1_1_1_1_1_1_1_1_11">(#REF!,#REF!)</definedName>
    <definedName name="Excel_BuiltIn_Print_Titles_1_1_1_1_1_1_1_1_11_3" localSheetId="2">(#REF!,#REF!)</definedName>
    <definedName name="Excel_BuiltIn_Print_Titles_1_1_1_1_1_1_1_1_11_3" localSheetId="3">(#REF!,#REF!)</definedName>
    <definedName name="Excel_BuiltIn_Print_Titles_1_1_1_1_1_1_1_1_11_3" localSheetId="5">(#REF!,#REF!)</definedName>
    <definedName name="Excel_BuiltIn_Print_Titles_1_1_1_1_1_1_1_1_11_3">(#REF!,#REF!)</definedName>
    <definedName name="Excel_BuiltIn_Print_Titles_1_1_1_1_1_1_1_1_12">('[11]M Sheet_WAREHOUSE'!$A$1:$L$1,'[11]M Sheet_WAREHOUSE'!$A$3:$IV$5)</definedName>
    <definedName name="Excel_BuiltIn_Print_Titles_1_1_1_1_1_1_1_1_13" localSheetId="2">(#REF!,#REF!)</definedName>
    <definedName name="Excel_BuiltIn_Print_Titles_1_1_1_1_1_1_1_1_13" localSheetId="3">(#REF!,#REF!)</definedName>
    <definedName name="Excel_BuiltIn_Print_Titles_1_1_1_1_1_1_1_1_13" localSheetId="5">(#REF!,#REF!)</definedName>
    <definedName name="Excel_BuiltIn_Print_Titles_1_1_1_1_1_1_1_1_13">(#REF!,#REF!)</definedName>
    <definedName name="Excel_BuiltIn_Print_Titles_1_1_1_1_1_1_1_1_13_3" localSheetId="2">(#REF!,#REF!)</definedName>
    <definedName name="Excel_BuiltIn_Print_Titles_1_1_1_1_1_1_1_1_13_3" localSheetId="3">(#REF!,#REF!)</definedName>
    <definedName name="Excel_BuiltIn_Print_Titles_1_1_1_1_1_1_1_1_13_3" localSheetId="5">(#REF!,#REF!)</definedName>
    <definedName name="Excel_BuiltIn_Print_Titles_1_1_1_1_1_1_1_1_13_3">(#REF!,#REF!)</definedName>
    <definedName name="Excel_BuiltIn_Print_Titles_1_1_1_1_1_1_1_1_14" localSheetId="2">(#REF!,#REF!)</definedName>
    <definedName name="Excel_BuiltIn_Print_Titles_1_1_1_1_1_1_1_1_14" localSheetId="3">(#REF!,#REF!)</definedName>
    <definedName name="Excel_BuiltIn_Print_Titles_1_1_1_1_1_1_1_1_14" localSheetId="5">(#REF!,#REF!)</definedName>
    <definedName name="Excel_BuiltIn_Print_Titles_1_1_1_1_1_1_1_1_14">(#REF!,#REF!)</definedName>
    <definedName name="Excel_BuiltIn_Print_Titles_1_1_1_1_1_1_1_1_14_3" localSheetId="2">(#REF!,#REF!)</definedName>
    <definedName name="Excel_BuiltIn_Print_Titles_1_1_1_1_1_1_1_1_14_3" localSheetId="3">(#REF!,#REF!)</definedName>
    <definedName name="Excel_BuiltIn_Print_Titles_1_1_1_1_1_1_1_1_14_3" localSheetId="5">(#REF!,#REF!)</definedName>
    <definedName name="Excel_BuiltIn_Print_Titles_1_1_1_1_1_1_1_1_14_3">(#REF!,#REF!)</definedName>
    <definedName name="Excel_BuiltIn_Print_Titles_1_1_1_1_1_1_1_1_15" localSheetId="2">(#REF!,#REF!)</definedName>
    <definedName name="Excel_BuiltIn_Print_Titles_1_1_1_1_1_1_1_1_15" localSheetId="3">(#REF!,#REF!)</definedName>
    <definedName name="Excel_BuiltIn_Print_Titles_1_1_1_1_1_1_1_1_15" localSheetId="5">(#REF!,#REF!)</definedName>
    <definedName name="Excel_BuiltIn_Print_Titles_1_1_1_1_1_1_1_1_15">(#REF!,#REF!)</definedName>
    <definedName name="Excel_BuiltIn_Print_Titles_1_1_1_1_1_1_1_1_15_3" localSheetId="2">(#REF!,#REF!)</definedName>
    <definedName name="Excel_BuiltIn_Print_Titles_1_1_1_1_1_1_1_1_15_3" localSheetId="3">(#REF!,#REF!)</definedName>
    <definedName name="Excel_BuiltIn_Print_Titles_1_1_1_1_1_1_1_1_15_3" localSheetId="5">(#REF!,#REF!)</definedName>
    <definedName name="Excel_BuiltIn_Print_Titles_1_1_1_1_1_1_1_1_15_3">(#REF!,#REF!)</definedName>
    <definedName name="Excel_BuiltIn_Print_Titles_1_1_1_1_1_1_1_1_16" localSheetId="2">(#REF!,#REF!)</definedName>
    <definedName name="Excel_BuiltIn_Print_Titles_1_1_1_1_1_1_1_1_16" localSheetId="3">(#REF!,#REF!)</definedName>
    <definedName name="Excel_BuiltIn_Print_Titles_1_1_1_1_1_1_1_1_16" localSheetId="5">(#REF!,#REF!)</definedName>
    <definedName name="Excel_BuiltIn_Print_Titles_1_1_1_1_1_1_1_1_16">(#REF!,#REF!)</definedName>
    <definedName name="Excel_BuiltIn_Print_Titles_1_1_1_1_1_1_1_1_16_3" localSheetId="2">(#REF!,#REF!)</definedName>
    <definedName name="Excel_BuiltIn_Print_Titles_1_1_1_1_1_1_1_1_16_3" localSheetId="3">(#REF!,#REF!)</definedName>
    <definedName name="Excel_BuiltIn_Print_Titles_1_1_1_1_1_1_1_1_16_3" localSheetId="5">(#REF!,#REF!)</definedName>
    <definedName name="Excel_BuiltIn_Print_Titles_1_1_1_1_1_1_1_1_16_3">(#REF!,#REF!)</definedName>
    <definedName name="Excel_BuiltIn_Print_Titles_1_1_1_1_1_1_1_1_17">('[8]Abstract Sheet_2'!$A$1:$K$65393,'[8]Abstract Sheet_2'!$A$3:$IS$7)</definedName>
    <definedName name="Excel_BuiltIn_Print_Titles_1_1_1_1_1_1_1_1_18" localSheetId="2">(#REF!,#REF!)</definedName>
    <definedName name="Excel_BuiltIn_Print_Titles_1_1_1_1_1_1_1_1_18" localSheetId="3">(#REF!,#REF!)</definedName>
    <definedName name="Excel_BuiltIn_Print_Titles_1_1_1_1_1_1_1_1_18" localSheetId="5">(#REF!,#REF!)</definedName>
    <definedName name="Excel_BuiltIn_Print_Titles_1_1_1_1_1_1_1_1_18">(#REF!,#REF!)</definedName>
    <definedName name="Excel_BuiltIn_Print_Titles_1_1_1_1_1_1_1_1_18_3" localSheetId="2">(#REF!,#REF!)</definedName>
    <definedName name="Excel_BuiltIn_Print_Titles_1_1_1_1_1_1_1_1_18_3" localSheetId="3">(#REF!,#REF!)</definedName>
    <definedName name="Excel_BuiltIn_Print_Titles_1_1_1_1_1_1_1_1_18_3" localSheetId="5">(#REF!,#REF!)</definedName>
    <definedName name="Excel_BuiltIn_Print_Titles_1_1_1_1_1_1_1_1_18_3">(#REF!,#REF!)</definedName>
    <definedName name="Excel_BuiltIn_Print_Titles_1_1_1_1_1_1_1_1_2">('[8]M Sheet_WAREHOUSE'!$A$1:$L$1,'[8]M Sheet_WAREHOUSE'!$A$3:$IV$5)</definedName>
    <definedName name="Excel_BuiltIn_Print_Titles_1_1_1_1_1_1_1_1_2_1" localSheetId="2">(#REF!,#REF!)</definedName>
    <definedName name="Excel_BuiltIn_Print_Titles_1_1_1_1_1_1_1_1_2_1" localSheetId="3">(#REF!,#REF!)</definedName>
    <definedName name="Excel_BuiltIn_Print_Titles_1_1_1_1_1_1_1_1_2_1" localSheetId="5">(#REF!,#REF!)</definedName>
    <definedName name="Excel_BuiltIn_Print_Titles_1_1_1_1_1_1_1_1_2_1">(#REF!,#REF!)</definedName>
    <definedName name="Excel_BuiltIn_Print_Titles_1_1_1_1_1_1_1_1_2_1_1" localSheetId="2">(#REF!,#REF!)</definedName>
    <definedName name="Excel_BuiltIn_Print_Titles_1_1_1_1_1_1_1_1_2_1_1" localSheetId="3">(#REF!,#REF!)</definedName>
    <definedName name="Excel_BuiltIn_Print_Titles_1_1_1_1_1_1_1_1_2_1_1" localSheetId="5">(#REF!,#REF!)</definedName>
    <definedName name="Excel_BuiltIn_Print_Titles_1_1_1_1_1_1_1_1_2_1_1">(#REF!,#REF!)</definedName>
    <definedName name="Excel_BuiltIn_Print_Titles_1_1_1_1_1_1_1_1_2_1_3" localSheetId="2">(#REF!,#REF!)</definedName>
    <definedName name="Excel_BuiltIn_Print_Titles_1_1_1_1_1_1_1_1_2_1_3" localSheetId="3">(#REF!,#REF!)</definedName>
    <definedName name="Excel_BuiltIn_Print_Titles_1_1_1_1_1_1_1_1_2_1_3" localSheetId="5">(#REF!,#REF!)</definedName>
    <definedName name="Excel_BuiltIn_Print_Titles_1_1_1_1_1_1_1_1_2_1_3">(#REF!,#REF!)</definedName>
    <definedName name="Excel_BuiltIn_Print_Titles_1_1_1_1_1_1_1_1_3">('[8]M Sheet_WAREHOUSE'!$A$1:$L$1,'[8]M Sheet_WAREHOUSE'!$A$3:$IV$5)</definedName>
    <definedName name="Excel_BuiltIn_Print_Titles_1_1_1_1_1_1_1_1_3_1" localSheetId="2">(#REF!,#REF!)</definedName>
    <definedName name="Excel_BuiltIn_Print_Titles_1_1_1_1_1_1_1_1_3_1" localSheetId="3">(#REF!,#REF!)</definedName>
    <definedName name="Excel_BuiltIn_Print_Titles_1_1_1_1_1_1_1_1_3_1" localSheetId="5">(#REF!,#REF!)</definedName>
    <definedName name="Excel_BuiltIn_Print_Titles_1_1_1_1_1_1_1_1_3_1">(#REF!,#REF!)</definedName>
    <definedName name="Excel_BuiltIn_Print_Titles_1_1_1_1_1_1_1_1_3_1_1" localSheetId="2">(#REF!,#REF!)</definedName>
    <definedName name="Excel_BuiltIn_Print_Titles_1_1_1_1_1_1_1_1_3_1_1" localSheetId="3">(#REF!,#REF!)</definedName>
    <definedName name="Excel_BuiltIn_Print_Titles_1_1_1_1_1_1_1_1_3_1_1" localSheetId="5">(#REF!,#REF!)</definedName>
    <definedName name="Excel_BuiltIn_Print_Titles_1_1_1_1_1_1_1_1_3_1_1">(#REF!,#REF!)</definedName>
    <definedName name="Excel_BuiltIn_Print_Titles_1_1_1_1_1_1_1_1_3_1_3" localSheetId="2">(#REF!,#REF!)</definedName>
    <definedName name="Excel_BuiltIn_Print_Titles_1_1_1_1_1_1_1_1_3_1_3" localSheetId="3">(#REF!,#REF!)</definedName>
    <definedName name="Excel_BuiltIn_Print_Titles_1_1_1_1_1_1_1_1_3_1_3" localSheetId="5">(#REF!,#REF!)</definedName>
    <definedName name="Excel_BuiltIn_Print_Titles_1_1_1_1_1_1_1_1_3_1_3">(#REF!,#REF!)</definedName>
    <definedName name="Excel_BuiltIn_Print_Titles_1_1_1_1_1_1_1_1_4">('[8]M Sheet_WAREHOUSE'!$A$1:$L$1,'[8]M Sheet_WAREHOUSE'!$A$3:$IV$5)</definedName>
    <definedName name="Excel_BuiltIn_Print_Titles_1_1_1_1_1_1_1_1_5" localSheetId="2">(#REF!,#REF!)</definedName>
    <definedName name="Excel_BuiltIn_Print_Titles_1_1_1_1_1_1_1_1_5" localSheetId="3">(#REF!,#REF!)</definedName>
    <definedName name="Excel_BuiltIn_Print_Titles_1_1_1_1_1_1_1_1_5" localSheetId="5">(#REF!,#REF!)</definedName>
    <definedName name="Excel_BuiltIn_Print_Titles_1_1_1_1_1_1_1_1_5">(#REF!,#REF!)</definedName>
    <definedName name="Excel_BuiltIn_Print_Titles_1_1_1_1_1_1_1_1_5_3" localSheetId="2">(#REF!,#REF!)</definedName>
    <definedName name="Excel_BuiltIn_Print_Titles_1_1_1_1_1_1_1_1_5_3" localSheetId="3">(#REF!,#REF!)</definedName>
    <definedName name="Excel_BuiltIn_Print_Titles_1_1_1_1_1_1_1_1_5_3" localSheetId="5">(#REF!,#REF!)</definedName>
    <definedName name="Excel_BuiltIn_Print_Titles_1_1_1_1_1_1_1_1_5_3">(#REF!,#REF!)</definedName>
    <definedName name="Excel_BuiltIn_Print_Titles_1_1_1_1_1_1_1_1_6">('[8]Abstract Sheet_2'!$A$1:$K$65393,'[8]Abstract Sheet_2'!$A$3:$IS$7)</definedName>
    <definedName name="Excel_BuiltIn_Print_Titles_1_1_1_1_1_1_1_1_7">('[8]Abstract Sheet_2'!$A$1:$K$65393,'[8]Abstract Sheet_2'!$A$3:$IS$7)</definedName>
    <definedName name="Excel_BuiltIn_Print_Titles_1_1_1_1_1_1_1_1_8">('[8]Abstract Sheet_2'!$A$1:$K$65393,'[8]Abstract Sheet_2'!$A$3:$IS$7)</definedName>
    <definedName name="Excel_BuiltIn_Print_Titles_1_1_1_1_1_1_1_1_9">('[8]Abstract Sheet_2'!$A$1:$K$65393,'[8]Abstract Sheet_2'!$A$3:$IS$7)</definedName>
    <definedName name="Excel_BuiltIn_Print_Titles_1_1_1_1_1_1_1_10" localSheetId="2">(#REF!,#REF!)</definedName>
    <definedName name="Excel_BuiltIn_Print_Titles_1_1_1_1_1_1_1_10" localSheetId="3">(#REF!,#REF!)</definedName>
    <definedName name="Excel_BuiltIn_Print_Titles_1_1_1_1_1_1_1_10" localSheetId="5">(#REF!,#REF!)</definedName>
    <definedName name="Excel_BuiltIn_Print_Titles_1_1_1_1_1_1_1_10">(#REF!,#REF!)</definedName>
    <definedName name="Excel_BuiltIn_Print_Titles_1_1_1_1_1_1_1_10_3" localSheetId="2">(#REF!,#REF!)</definedName>
    <definedName name="Excel_BuiltIn_Print_Titles_1_1_1_1_1_1_1_10_3" localSheetId="3">(#REF!,#REF!)</definedName>
    <definedName name="Excel_BuiltIn_Print_Titles_1_1_1_1_1_1_1_10_3" localSheetId="5">(#REF!,#REF!)</definedName>
    <definedName name="Excel_BuiltIn_Print_Titles_1_1_1_1_1_1_1_10_3">(#REF!,#REF!)</definedName>
    <definedName name="Excel_BuiltIn_Print_Titles_1_1_1_1_1_1_1_11" localSheetId="2">(#REF!,#REF!)</definedName>
    <definedName name="Excel_BuiltIn_Print_Titles_1_1_1_1_1_1_1_11" localSheetId="3">(#REF!,#REF!)</definedName>
    <definedName name="Excel_BuiltIn_Print_Titles_1_1_1_1_1_1_1_11" localSheetId="5">(#REF!,#REF!)</definedName>
    <definedName name="Excel_BuiltIn_Print_Titles_1_1_1_1_1_1_1_11">(#REF!,#REF!)</definedName>
    <definedName name="Excel_BuiltIn_Print_Titles_1_1_1_1_1_1_1_11_3" localSheetId="2">(#REF!,#REF!)</definedName>
    <definedName name="Excel_BuiltIn_Print_Titles_1_1_1_1_1_1_1_11_3" localSheetId="3">(#REF!,#REF!)</definedName>
    <definedName name="Excel_BuiltIn_Print_Titles_1_1_1_1_1_1_1_11_3" localSheetId="5">(#REF!,#REF!)</definedName>
    <definedName name="Excel_BuiltIn_Print_Titles_1_1_1_1_1_1_1_11_3">(#REF!,#REF!)</definedName>
    <definedName name="Excel_BuiltIn_Print_Titles_1_1_1_1_1_1_1_12">('[8]M Sheet_WAREHOUSE'!$A$1:$L$1,'[8]M Sheet_WAREHOUSE'!$A$3:$IV$5)</definedName>
    <definedName name="Excel_BuiltIn_Print_Titles_1_1_1_1_1_1_1_13" localSheetId="2">(#REF!,#REF!)</definedName>
    <definedName name="Excel_BuiltIn_Print_Titles_1_1_1_1_1_1_1_13" localSheetId="3">(#REF!,#REF!)</definedName>
    <definedName name="Excel_BuiltIn_Print_Titles_1_1_1_1_1_1_1_13" localSheetId="5">(#REF!,#REF!)</definedName>
    <definedName name="Excel_BuiltIn_Print_Titles_1_1_1_1_1_1_1_13">(#REF!,#REF!)</definedName>
    <definedName name="Excel_BuiltIn_Print_Titles_1_1_1_1_1_1_1_13_3" localSheetId="2">(#REF!,#REF!)</definedName>
    <definedName name="Excel_BuiltIn_Print_Titles_1_1_1_1_1_1_1_13_3" localSheetId="3">(#REF!,#REF!)</definedName>
    <definedName name="Excel_BuiltIn_Print_Titles_1_1_1_1_1_1_1_13_3" localSheetId="5">(#REF!,#REF!)</definedName>
    <definedName name="Excel_BuiltIn_Print_Titles_1_1_1_1_1_1_1_13_3">(#REF!,#REF!)</definedName>
    <definedName name="Excel_BuiltIn_Print_Titles_1_1_1_1_1_1_1_2">('[8]M Sheet_WAREHOUSE'!$A$1:$L$1,'[8]M Sheet_WAREHOUSE'!$A$3:$IV$5)</definedName>
    <definedName name="Excel_BuiltIn_Print_Titles_1_1_1_1_1_1_1_2_1" localSheetId="2">(#REF!,#REF!)</definedName>
    <definedName name="Excel_BuiltIn_Print_Titles_1_1_1_1_1_1_1_2_1" localSheetId="3">(#REF!,#REF!)</definedName>
    <definedName name="Excel_BuiltIn_Print_Titles_1_1_1_1_1_1_1_2_1" localSheetId="5">(#REF!,#REF!)</definedName>
    <definedName name="Excel_BuiltIn_Print_Titles_1_1_1_1_1_1_1_2_1">(#REF!,#REF!)</definedName>
    <definedName name="Excel_BuiltIn_Print_Titles_1_1_1_1_1_1_1_2_1_1" localSheetId="2">(#REF!,#REF!)</definedName>
    <definedName name="Excel_BuiltIn_Print_Titles_1_1_1_1_1_1_1_2_1_1" localSheetId="3">(#REF!,#REF!)</definedName>
    <definedName name="Excel_BuiltIn_Print_Titles_1_1_1_1_1_1_1_2_1_1" localSheetId="5">(#REF!,#REF!)</definedName>
    <definedName name="Excel_BuiltIn_Print_Titles_1_1_1_1_1_1_1_2_1_1">(#REF!,#REF!)</definedName>
    <definedName name="Excel_BuiltIn_Print_Titles_1_1_1_1_1_1_1_2_1_3" localSheetId="2">(#REF!,#REF!)</definedName>
    <definedName name="Excel_BuiltIn_Print_Titles_1_1_1_1_1_1_1_2_1_3" localSheetId="3">(#REF!,#REF!)</definedName>
    <definedName name="Excel_BuiltIn_Print_Titles_1_1_1_1_1_1_1_2_1_3" localSheetId="5">(#REF!,#REF!)</definedName>
    <definedName name="Excel_BuiltIn_Print_Titles_1_1_1_1_1_1_1_2_1_3">(#REF!,#REF!)</definedName>
    <definedName name="Excel_BuiltIn_Print_Titles_1_1_1_1_1_1_1_2_2">('[9]M Sheet_WAREHOUSE'!$A$1:$L$1,'[9]M Sheet_WAREHOUSE'!$A$3:$IV$5)</definedName>
    <definedName name="Excel_BuiltIn_Print_Titles_1_1_1_1_1_1_1_3">('[8]M Sheet_WAREHOUSE'!$A$1:$L$1,'[8]M Sheet_WAREHOUSE'!$A$3:$IV$5)</definedName>
    <definedName name="Excel_BuiltIn_Print_Titles_1_1_1_1_1_1_1_3_1" localSheetId="2">(#REF!,#REF!)</definedName>
    <definedName name="Excel_BuiltIn_Print_Titles_1_1_1_1_1_1_1_3_1" localSheetId="3">(#REF!,#REF!)</definedName>
    <definedName name="Excel_BuiltIn_Print_Titles_1_1_1_1_1_1_1_3_1" localSheetId="5">(#REF!,#REF!)</definedName>
    <definedName name="Excel_BuiltIn_Print_Titles_1_1_1_1_1_1_1_3_1">(#REF!,#REF!)</definedName>
    <definedName name="Excel_BuiltIn_Print_Titles_1_1_1_1_1_1_1_3_1_1" localSheetId="2">(#REF!,#REF!)</definedName>
    <definedName name="Excel_BuiltIn_Print_Titles_1_1_1_1_1_1_1_3_1_1" localSheetId="3">(#REF!,#REF!)</definedName>
    <definedName name="Excel_BuiltIn_Print_Titles_1_1_1_1_1_1_1_3_1_1" localSheetId="5">(#REF!,#REF!)</definedName>
    <definedName name="Excel_BuiltIn_Print_Titles_1_1_1_1_1_1_1_3_1_1">(#REF!,#REF!)</definedName>
    <definedName name="Excel_BuiltIn_Print_Titles_1_1_1_1_1_1_1_3_1_3" localSheetId="2">(#REF!,#REF!)</definedName>
    <definedName name="Excel_BuiltIn_Print_Titles_1_1_1_1_1_1_1_3_1_3" localSheetId="3">(#REF!,#REF!)</definedName>
    <definedName name="Excel_BuiltIn_Print_Titles_1_1_1_1_1_1_1_3_1_3" localSheetId="5">(#REF!,#REF!)</definedName>
    <definedName name="Excel_BuiltIn_Print_Titles_1_1_1_1_1_1_1_3_1_3">(#REF!,#REF!)</definedName>
    <definedName name="Excel_BuiltIn_Print_Titles_1_1_1_1_1_1_1_3_2">('[9]M Sheet_WAREHOUSE'!$A$1:$L$1,'[9]M Sheet_WAREHOUSE'!$A$3:$IV$5)</definedName>
    <definedName name="Excel_BuiltIn_Print_Titles_1_1_1_1_1_1_1_4">('[8]M Sheet_WAREHOUSE'!$A$1:$L$1,'[8]M Sheet_WAREHOUSE'!$A$3:$IV$5)</definedName>
    <definedName name="Excel_BuiltIn_Print_Titles_1_1_1_1_1_1_1_4_1" localSheetId="2">(#REF!,#REF!)</definedName>
    <definedName name="Excel_BuiltIn_Print_Titles_1_1_1_1_1_1_1_4_1" localSheetId="3">(#REF!,#REF!)</definedName>
    <definedName name="Excel_BuiltIn_Print_Titles_1_1_1_1_1_1_1_4_1" localSheetId="5">(#REF!,#REF!)</definedName>
    <definedName name="Excel_BuiltIn_Print_Titles_1_1_1_1_1_1_1_4_1">(#REF!,#REF!)</definedName>
    <definedName name="Excel_BuiltIn_Print_Titles_1_1_1_1_1_1_1_4_1_3" localSheetId="2">(#REF!,#REF!)</definedName>
    <definedName name="Excel_BuiltIn_Print_Titles_1_1_1_1_1_1_1_4_1_3" localSheetId="3">(#REF!,#REF!)</definedName>
    <definedName name="Excel_BuiltIn_Print_Titles_1_1_1_1_1_1_1_4_1_3" localSheetId="5">(#REF!,#REF!)</definedName>
    <definedName name="Excel_BuiltIn_Print_Titles_1_1_1_1_1_1_1_4_1_3">(#REF!,#REF!)</definedName>
    <definedName name="Excel_BuiltIn_Print_Titles_1_1_1_1_1_1_1_5">('[11]M Sheet_WAREHOUSE'!$A$1:$L$3,'[11]M Sheet_WAREHOUSE'!$A$3:$IV$5)</definedName>
    <definedName name="Excel_BuiltIn_Print_Titles_1_1_1_1_1_1_1_5_1" localSheetId="2">(#REF!,#REF!)</definedName>
    <definedName name="Excel_BuiltIn_Print_Titles_1_1_1_1_1_1_1_5_1" localSheetId="3">(#REF!,#REF!)</definedName>
    <definedName name="Excel_BuiltIn_Print_Titles_1_1_1_1_1_1_1_5_1" localSheetId="5">(#REF!,#REF!)</definedName>
    <definedName name="Excel_BuiltIn_Print_Titles_1_1_1_1_1_1_1_5_1">(#REF!,#REF!)</definedName>
    <definedName name="Excel_BuiltIn_Print_Titles_1_1_1_1_1_1_1_5_1_3" localSheetId="2">(#REF!,#REF!)</definedName>
    <definedName name="Excel_BuiltIn_Print_Titles_1_1_1_1_1_1_1_5_1_3" localSheetId="3">(#REF!,#REF!)</definedName>
    <definedName name="Excel_BuiltIn_Print_Titles_1_1_1_1_1_1_1_5_1_3" localSheetId="5">(#REF!,#REF!)</definedName>
    <definedName name="Excel_BuiltIn_Print_Titles_1_1_1_1_1_1_1_5_1_3">(#REF!,#REF!)</definedName>
    <definedName name="Excel_BuiltIn_Print_Titles_1_1_1_1_1_1_1_6" localSheetId="2">(#REF!,#REF!)</definedName>
    <definedName name="Excel_BuiltIn_Print_Titles_1_1_1_1_1_1_1_6" localSheetId="3">(#REF!,#REF!)</definedName>
    <definedName name="Excel_BuiltIn_Print_Titles_1_1_1_1_1_1_1_6" localSheetId="5">(#REF!,#REF!)</definedName>
    <definedName name="Excel_BuiltIn_Print_Titles_1_1_1_1_1_1_1_6">(#REF!,#REF!)</definedName>
    <definedName name="Excel_BuiltIn_Print_Titles_1_1_1_1_1_1_1_6_1" localSheetId="2">(#REF!,#REF!)</definedName>
    <definedName name="Excel_BuiltIn_Print_Titles_1_1_1_1_1_1_1_6_1" localSheetId="3">(#REF!,#REF!)</definedName>
    <definedName name="Excel_BuiltIn_Print_Titles_1_1_1_1_1_1_1_6_1" localSheetId="5">(#REF!,#REF!)</definedName>
    <definedName name="Excel_BuiltIn_Print_Titles_1_1_1_1_1_1_1_6_1">(#REF!,#REF!)</definedName>
    <definedName name="Excel_BuiltIn_Print_Titles_1_1_1_1_1_1_1_6_1_3" localSheetId="2">(#REF!,#REF!)</definedName>
    <definedName name="Excel_BuiltIn_Print_Titles_1_1_1_1_1_1_1_6_1_3" localSheetId="3">(#REF!,#REF!)</definedName>
    <definedName name="Excel_BuiltIn_Print_Titles_1_1_1_1_1_1_1_6_1_3" localSheetId="5">(#REF!,#REF!)</definedName>
    <definedName name="Excel_BuiltIn_Print_Titles_1_1_1_1_1_1_1_6_1_3">(#REF!,#REF!)</definedName>
    <definedName name="Excel_BuiltIn_Print_Titles_1_1_1_1_1_1_1_6_3" localSheetId="2">(#REF!,#REF!)</definedName>
    <definedName name="Excel_BuiltIn_Print_Titles_1_1_1_1_1_1_1_6_3" localSheetId="3">(#REF!,#REF!)</definedName>
    <definedName name="Excel_BuiltIn_Print_Titles_1_1_1_1_1_1_1_6_3" localSheetId="5">(#REF!,#REF!)</definedName>
    <definedName name="Excel_BuiltIn_Print_Titles_1_1_1_1_1_1_1_6_3">(#REF!,#REF!)</definedName>
    <definedName name="Excel_BuiltIn_Print_Titles_1_1_1_1_1_1_1_7">('[11]M Sheet_WAREHOUSE'!$A$1:$L$3,'[11]M Sheet_WAREHOUSE'!$A$3:$IV$5)</definedName>
    <definedName name="Excel_BuiltIn_Print_Titles_1_1_1_1_1_1_1_7_1" localSheetId="2">(#REF!,#REF!)</definedName>
    <definedName name="Excel_BuiltIn_Print_Titles_1_1_1_1_1_1_1_7_1" localSheetId="3">(#REF!,#REF!)</definedName>
    <definedName name="Excel_BuiltIn_Print_Titles_1_1_1_1_1_1_1_7_1" localSheetId="5">(#REF!,#REF!)</definedName>
    <definedName name="Excel_BuiltIn_Print_Titles_1_1_1_1_1_1_1_7_1">(#REF!,#REF!)</definedName>
    <definedName name="Excel_BuiltIn_Print_Titles_1_1_1_1_1_1_1_7_1_3" localSheetId="2">(#REF!,#REF!)</definedName>
    <definedName name="Excel_BuiltIn_Print_Titles_1_1_1_1_1_1_1_7_1_3" localSheetId="3">(#REF!,#REF!)</definedName>
    <definedName name="Excel_BuiltIn_Print_Titles_1_1_1_1_1_1_1_7_1_3" localSheetId="5">(#REF!,#REF!)</definedName>
    <definedName name="Excel_BuiltIn_Print_Titles_1_1_1_1_1_1_1_7_1_3">(#REF!,#REF!)</definedName>
    <definedName name="Excel_BuiltIn_Print_Titles_1_1_1_1_1_1_1_8" localSheetId="2">(#REF!,#REF!)</definedName>
    <definedName name="Excel_BuiltIn_Print_Titles_1_1_1_1_1_1_1_8" localSheetId="3">(#REF!,#REF!)</definedName>
    <definedName name="Excel_BuiltIn_Print_Titles_1_1_1_1_1_1_1_8" localSheetId="5">(#REF!,#REF!)</definedName>
    <definedName name="Excel_BuiltIn_Print_Titles_1_1_1_1_1_1_1_8">(#REF!,#REF!)</definedName>
    <definedName name="Excel_BuiltIn_Print_Titles_1_1_1_1_1_1_1_8_3" localSheetId="2">(#REF!,#REF!)</definedName>
    <definedName name="Excel_BuiltIn_Print_Titles_1_1_1_1_1_1_1_8_3" localSheetId="3">(#REF!,#REF!)</definedName>
    <definedName name="Excel_BuiltIn_Print_Titles_1_1_1_1_1_1_1_8_3" localSheetId="5">(#REF!,#REF!)</definedName>
    <definedName name="Excel_BuiltIn_Print_Titles_1_1_1_1_1_1_1_8_3">(#REF!,#REF!)</definedName>
    <definedName name="Excel_BuiltIn_Print_Titles_1_1_1_1_1_1_1_9" localSheetId="2">(#REF!,#REF!)</definedName>
    <definedName name="Excel_BuiltIn_Print_Titles_1_1_1_1_1_1_1_9" localSheetId="3">(#REF!,#REF!)</definedName>
    <definedName name="Excel_BuiltIn_Print_Titles_1_1_1_1_1_1_1_9" localSheetId="5">(#REF!,#REF!)</definedName>
    <definedName name="Excel_BuiltIn_Print_Titles_1_1_1_1_1_1_1_9">(#REF!,#REF!)</definedName>
    <definedName name="Excel_BuiltIn_Print_Titles_1_1_1_1_1_1_1_9_3" localSheetId="2">(#REF!,#REF!)</definedName>
    <definedName name="Excel_BuiltIn_Print_Titles_1_1_1_1_1_1_1_9_3" localSheetId="3">(#REF!,#REF!)</definedName>
    <definedName name="Excel_BuiltIn_Print_Titles_1_1_1_1_1_1_1_9_3" localSheetId="5">(#REF!,#REF!)</definedName>
    <definedName name="Excel_BuiltIn_Print_Titles_1_1_1_1_1_1_1_9_3">(#REF!,#REF!)</definedName>
    <definedName name="Excel_BuiltIn_Print_Titles_1_1_1_1_1_1_10" localSheetId="2">(#REF!,#REF!)</definedName>
    <definedName name="Excel_BuiltIn_Print_Titles_1_1_1_1_1_1_10" localSheetId="3">(#REF!,#REF!)</definedName>
    <definedName name="Excel_BuiltIn_Print_Titles_1_1_1_1_1_1_10" localSheetId="5">(#REF!,#REF!)</definedName>
    <definedName name="Excel_BuiltIn_Print_Titles_1_1_1_1_1_1_10">(#REF!,#REF!)</definedName>
    <definedName name="Excel_BuiltIn_Print_Titles_1_1_1_1_1_1_10_3" localSheetId="2">(#REF!,#REF!)</definedName>
    <definedName name="Excel_BuiltIn_Print_Titles_1_1_1_1_1_1_10_3" localSheetId="3">(#REF!,#REF!)</definedName>
    <definedName name="Excel_BuiltIn_Print_Titles_1_1_1_1_1_1_10_3" localSheetId="5">(#REF!,#REF!)</definedName>
    <definedName name="Excel_BuiltIn_Print_Titles_1_1_1_1_1_1_10_3">(#REF!,#REF!)</definedName>
    <definedName name="Excel_BuiltIn_Print_Titles_1_1_1_1_1_1_11">('[12]Abstract Sheet_2'!$A$1:$K$65393,'[12]Abstract Sheet_2'!$A$3:$IS$7)</definedName>
    <definedName name="Excel_BuiltIn_Print_Titles_1_1_1_1_1_1_12">('[8]M Sheet_WAREHOUSE'!$A$1:$L$3,'[8]M Sheet_WAREHOUSE'!$A$3:$IV$5)</definedName>
    <definedName name="Excel_BuiltIn_Print_Titles_1_1_1_1_1_1_13" localSheetId="2">(#REF!,#REF!)</definedName>
    <definedName name="Excel_BuiltIn_Print_Titles_1_1_1_1_1_1_13" localSheetId="3">(#REF!,#REF!)</definedName>
    <definedName name="Excel_BuiltIn_Print_Titles_1_1_1_1_1_1_13" localSheetId="5">(#REF!,#REF!)</definedName>
    <definedName name="Excel_BuiltIn_Print_Titles_1_1_1_1_1_1_13">(#REF!,#REF!)</definedName>
    <definedName name="Excel_BuiltIn_Print_Titles_1_1_1_1_1_1_13_3" localSheetId="2">(#REF!,#REF!)</definedName>
    <definedName name="Excel_BuiltIn_Print_Titles_1_1_1_1_1_1_13_3" localSheetId="3">(#REF!,#REF!)</definedName>
    <definedName name="Excel_BuiltIn_Print_Titles_1_1_1_1_1_1_13_3" localSheetId="5">(#REF!,#REF!)</definedName>
    <definedName name="Excel_BuiltIn_Print_Titles_1_1_1_1_1_1_13_3">(#REF!,#REF!)</definedName>
    <definedName name="Excel_BuiltIn_Print_Titles_1_1_1_1_1_1_2">('[8]M Sheet_WAREHOUSE'!$A$1:$L$3,'[8]M Sheet_WAREHOUSE'!$A$3:$IV$5)</definedName>
    <definedName name="Excel_BuiltIn_Print_Titles_1_1_1_1_1_1_2_1">('[8]Abstract Sheet_2'!$A$1:$K$65393,'[8]Abstract Sheet_2'!$A$3:$IS$7)</definedName>
    <definedName name="Excel_BuiltIn_Print_Titles_1_1_1_1_1_1_2_1_1">('[9]Abstract Sheet_2'!$A$1:$K$65392,'[9]Abstract Sheet_2'!$A$2:$A$6)</definedName>
    <definedName name="Excel_BuiltIn_Print_Titles_1_1_1_1_1_1_3">('[8]M Sheet_WAREHOUSE'!$A$1:$L$3,'[8]M Sheet_WAREHOUSE'!$A$3:$IV$5)</definedName>
    <definedName name="Excel_BuiltIn_Print_Titles_1_1_1_1_1_1_3_1" localSheetId="2">(#REF!,#REF!)</definedName>
    <definedName name="Excel_BuiltIn_Print_Titles_1_1_1_1_1_1_3_1" localSheetId="3">(#REF!,#REF!)</definedName>
    <definedName name="Excel_BuiltIn_Print_Titles_1_1_1_1_1_1_3_1" localSheetId="5">(#REF!,#REF!)</definedName>
    <definedName name="Excel_BuiltIn_Print_Titles_1_1_1_1_1_1_3_1">(#REF!,#REF!)</definedName>
    <definedName name="Excel_BuiltIn_Print_Titles_1_1_1_1_1_1_3_1_1" localSheetId="2">(#REF!,#REF!)</definedName>
    <definedName name="Excel_BuiltIn_Print_Titles_1_1_1_1_1_1_3_1_1" localSheetId="3">(#REF!,#REF!)</definedName>
    <definedName name="Excel_BuiltIn_Print_Titles_1_1_1_1_1_1_3_1_1" localSheetId="5">(#REF!,#REF!)</definedName>
    <definedName name="Excel_BuiltIn_Print_Titles_1_1_1_1_1_1_3_1_1">(#REF!,#REF!)</definedName>
    <definedName name="Excel_BuiltIn_Print_Titles_1_1_1_1_1_1_4">('[8]M Sheet_WAREHOUSE'!$A$1:$L$3,'[8]M Sheet_WAREHOUSE'!$A$3:$IV$5)</definedName>
    <definedName name="Excel_BuiltIn_Print_Titles_1_1_1_1_1_1_5">('[11]M Sheet_WAREHOUSE'!$A$1:$L$174,'[11]M Sheet_WAREHOUSE'!$A$3:$IV$5)</definedName>
    <definedName name="Excel_BuiltIn_Print_Titles_1_1_1_1_1_1_6" localSheetId="2">(#REF!,#REF!)</definedName>
    <definedName name="Excel_BuiltIn_Print_Titles_1_1_1_1_1_1_6" localSheetId="3">(#REF!,#REF!)</definedName>
    <definedName name="Excel_BuiltIn_Print_Titles_1_1_1_1_1_1_6" localSheetId="5">(#REF!,#REF!)</definedName>
    <definedName name="Excel_BuiltIn_Print_Titles_1_1_1_1_1_1_6">(#REF!,#REF!)</definedName>
    <definedName name="Excel_BuiltIn_Print_Titles_1_1_1_1_1_1_6_3" localSheetId="2">(#REF!,#REF!)</definedName>
    <definedName name="Excel_BuiltIn_Print_Titles_1_1_1_1_1_1_6_3" localSheetId="3">(#REF!,#REF!)</definedName>
    <definedName name="Excel_BuiltIn_Print_Titles_1_1_1_1_1_1_6_3" localSheetId="5">(#REF!,#REF!)</definedName>
    <definedName name="Excel_BuiltIn_Print_Titles_1_1_1_1_1_1_6_3">(#REF!,#REF!)</definedName>
    <definedName name="Excel_BuiltIn_Print_Titles_1_1_1_1_1_1_7">('[11]M Sheet_WAREHOUSE'!$A$1:$L$174,'[11]M Sheet_WAREHOUSE'!$A$3:$IV$5)</definedName>
    <definedName name="Excel_BuiltIn_Print_Titles_1_1_1_1_1_1_8" localSheetId="2">(#REF!,#REF!)</definedName>
    <definedName name="Excel_BuiltIn_Print_Titles_1_1_1_1_1_1_8" localSheetId="3">(#REF!,#REF!)</definedName>
    <definedName name="Excel_BuiltIn_Print_Titles_1_1_1_1_1_1_8" localSheetId="5">(#REF!,#REF!)</definedName>
    <definedName name="Excel_BuiltIn_Print_Titles_1_1_1_1_1_1_8">(#REF!,#REF!)</definedName>
    <definedName name="Excel_BuiltIn_Print_Titles_1_1_1_1_1_1_8_3" localSheetId="2">(#REF!,#REF!)</definedName>
    <definedName name="Excel_BuiltIn_Print_Titles_1_1_1_1_1_1_8_3" localSheetId="3">(#REF!,#REF!)</definedName>
    <definedName name="Excel_BuiltIn_Print_Titles_1_1_1_1_1_1_8_3" localSheetId="5">(#REF!,#REF!)</definedName>
    <definedName name="Excel_BuiltIn_Print_Titles_1_1_1_1_1_1_8_3">(#REF!,#REF!)</definedName>
    <definedName name="Excel_BuiltIn_Print_Titles_1_1_1_1_1_1_9" localSheetId="2">(#REF!,#REF!)</definedName>
    <definedName name="Excel_BuiltIn_Print_Titles_1_1_1_1_1_1_9" localSheetId="3">(#REF!,#REF!)</definedName>
    <definedName name="Excel_BuiltIn_Print_Titles_1_1_1_1_1_1_9" localSheetId="5">(#REF!,#REF!)</definedName>
    <definedName name="Excel_BuiltIn_Print_Titles_1_1_1_1_1_1_9">(#REF!,#REF!)</definedName>
    <definedName name="Excel_BuiltIn_Print_Titles_1_1_1_1_1_1_9_3" localSheetId="2">(#REF!,#REF!)</definedName>
    <definedName name="Excel_BuiltIn_Print_Titles_1_1_1_1_1_1_9_3" localSheetId="3">(#REF!,#REF!)</definedName>
    <definedName name="Excel_BuiltIn_Print_Titles_1_1_1_1_1_1_9_3" localSheetId="5">(#REF!,#REF!)</definedName>
    <definedName name="Excel_BuiltIn_Print_Titles_1_1_1_1_1_1_9_3">(#REF!,#REF!)</definedName>
    <definedName name="Excel_BuiltIn_Print_Titles_1_1_1_1_1_10">('[12]M Sheet_WAREHOUSE'!$A$1:$L$1,'[12]M Sheet_WAREHOUSE'!$A$3:$IV$5)</definedName>
    <definedName name="Excel_BuiltIn_Print_Titles_1_1_1_1_1_11">('[8]M Sheet_WAREHOUSE'!$A$1:$L$159,'[8]M Sheet_WAREHOUSE'!$A$3:$IV$5)</definedName>
    <definedName name="Excel_BuiltIn_Print_Titles_1_1_1_1_1_12" localSheetId="2">(#REF!,#REF!)</definedName>
    <definedName name="Excel_BuiltIn_Print_Titles_1_1_1_1_1_12" localSheetId="3">(#REF!,#REF!)</definedName>
    <definedName name="Excel_BuiltIn_Print_Titles_1_1_1_1_1_12" localSheetId="5">(#REF!,#REF!)</definedName>
    <definedName name="Excel_BuiltIn_Print_Titles_1_1_1_1_1_12">(#REF!,#REF!)</definedName>
    <definedName name="Excel_BuiltIn_Print_Titles_1_1_1_1_1_12_3" localSheetId="2">(#REF!,#REF!)</definedName>
    <definedName name="Excel_BuiltIn_Print_Titles_1_1_1_1_1_12_3" localSheetId="3">(#REF!,#REF!)</definedName>
    <definedName name="Excel_BuiltIn_Print_Titles_1_1_1_1_1_12_3" localSheetId="5">(#REF!,#REF!)</definedName>
    <definedName name="Excel_BuiltIn_Print_Titles_1_1_1_1_1_12_3">(#REF!,#REF!)</definedName>
    <definedName name="Excel_BuiltIn_Print_Titles_1_1_1_1_1_2">('[8]M Sheet_WAREHOUSE'!$A$1:$L$159,'[8]M Sheet_WAREHOUSE'!$A$3:$IV$5)</definedName>
    <definedName name="Excel_BuiltIn_Print_Titles_1_1_1_1_1_2_1">('[8]M Sheet_WAREHOUSE'!$A$1:$L$1,'[8]M Sheet_WAREHOUSE'!$A$3:$IV$5)</definedName>
    <definedName name="Excel_BuiltIn_Print_Titles_1_1_1_1_1_2_1_1">('[9]M Sheet_WAREHOUSE'!$A$1:$L$1,'[9]M Sheet_WAREHOUSE'!$A$3:$IV$5)</definedName>
    <definedName name="Excel_BuiltIn_Print_Titles_1_1_1_1_1_3">('[8]M Sheet_WAREHOUSE'!$A$1:$L$159,'[8]M Sheet_WAREHOUSE'!$A$3:$IV$5)</definedName>
    <definedName name="Excel_BuiltIn_Print_Titles_1_1_1_1_1_3_1" localSheetId="2">(#REF!,#REF!)</definedName>
    <definedName name="Excel_BuiltIn_Print_Titles_1_1_1_1_1_3_1" localSheetId="3">(#REF!,#REF!)</definedName>
    <definedName name="Excel_BuiltIn_Print_Titles_1_1_1_1_1_3_1" localSheetId="5">(#REF!,#REF!)</definedName>
    <definedName name="Excel_BuiltIn_Print_Titles_1_1_1_1_1_3_1">(#REF!,#REF!)</definedName>
    <definedName name="Excel_BuiltIn_Print_Titles_1_1_1_1_1_3_1_1" localSheetId="2">(#REF!,#REF!)</definedName>
    <definedName name="Excel_BuiltIn_Print_Titles_1_1_1_1_1_3_1_1" localSheetId="3">(#REF!,#REF!)</definedName>
    <definedName name="Excel_BuiltIn_Print_Titles_1_1_1_1_1_3_1_1" localSheetId="5">(#REF!,#REF!)</definedName>
    <definedName name="Excel_BuiltIn_Print_Titles_1_1_1_1_1_3_1_1">(#REF!,#REF!)</definedName>
    <definedName name="Excel_BuiltIn_Print_Titles_1_1_1_1_1_4">('[11]M Sheet_WAREHOUSE'!$A$1:$L$234,'[11]M Sheet_WAREHOUSE'!$A$3:$IV$5)</definedName>
    <definedName name="Excel_BuiltIn_Print_Titles_1_1_1_1_1_5" localSheetId="2">(#REF!,#REF!)</definedName>
    <definedName name="Excel_BuiltIn_Print_Titles_1_1_1_1_1_5" localSheetId="3">(#REF!,#REF!)</definedName>
    <definedName name="Excel_BuiltIn_Print_Titles_1_1_1_1_1_5" localSheetId="5">(#REF!,#REF!)</definedName>
    <definedName name="Excel_BuiltIn_Print_Titles_1_1_1_1_1_5">(#REF!,#REF!)</definedName>
    <definedName name="Excel_BuiltIn_Print_Titles_1_1_1_1_1_5_3" localSheetId="2">(#REF!,#REF!)</definedName>
    <definedName name="Excel_BuiltIn_Print_Titles_1_1_1_1_1_5_3" localSheetId="3">(#REF!,#REF!)</definedName>
    <definedName name="Excel_BuiltIn_Print_Titles_1_1_1_1_1_5_3" localSheetId="5">(#REF!,#REF!)</definedName>
    <definedName name="Excel_BuiltIn_Print_Titles_1_1_1_1_1_5_3">(#REF!,#REF!)</definedName>
    <definedName name="Excel_BuiltIn_Print_Titles_1_1_1_1_1_6">('[11]M Sheet_WAREHOUSE'!$A$1:$L$234,'[11]M Sheet_WAREHOUSE'!$A$3:$IV$5)</definedName>
    <definedName name="Excel_BuiltIn_Print_Titles_1_1_1_1_1_7" localSheetId="2">(#REF!,#REF!)</definedName>
    <definedName name="Excel_BuiltIn_Print_Titles_1_1_1_1_1_7" localSheetId="3">(#REF!,#REF!)</definedName>
    <definedName name="Excel_BuiltIn_Print_Titles_1_1_1_1_1_7" localSheetId="5">(#REF!,#REF!)</definedName>
    <definedName name="Excel_BuiltIn_Print_Titles_1_1_1_1_1_7">(#REF!,#REF!)</definedName>
    <definedName name="Excel_BuiltIn_Print_Titles_1_1_1_1_1_7_3" localSheetId="2">(#REF!,#REF!)</definedName>
    <definedName name="Excel_BuiltIn_Print_Titles_1_1_1_1_1_7_3" localSheetId="3">(#REF!,#REF!)</definedName>
    <definedName name="Excel_BuiltIn_Print_Titles_1_1_1_1_1_7_3" localSheetId="5">(#REF!,#REF!)</definedName>
    <definedName name="Excel_BuiltIn_Print_Titles_1_1_1_1_1_7_3">(#REF!,#REF!)</definedName>
    <definedName name="Excel_BuiltIn_Print_Titles_1_1_1_1_1_8" localSheetId="2">(#REF!,#REF!)</definedName>
    <definedName name="Excel_BuiltIn_Print_Titles_1_1_1_1_1_8" localSheetId="3">(#REF!,#REF!)</definedName>
    <definedName name="Excel_BuiltIn_Print_Titles_1_1_1_1_1_8" localSheetId="5">(#REF!,#REF!)</definedName>
    <definedName name="Excel_BuiltIn_Print_Titles_1_1_1_1_1_8">(#REF!,#REF!)</definedName>
    <definedName name="Excel_BuiltIn_Print_Titles_1_1_1_1_1_8_3" localSheetId="2">(#REF!,#REF!)</definedName>
    <definedName name="Excel_BuiltIn_Print_Titles_1_1_1_1_1_8_3" localSheetId="3">(#REF!,#REF!)</definedName>
    <definedName name="Excel_BuiltIn_Print_Titles_1_1_1_1_1_8_3" localSheetId="5">(#REF!,#REF!)</definedName>
    <definedName name="Excel_BuiltIn_Print_Titles_1_1_1_1_1_8_3">(#REF!,#REF!)</definedName>
    <definedName name="Excel_BuiltIn_Print_Titles_1_1_1_1_1_9" localSheetId="2">(#REF!,#REF!)</definedName>
    <definedName name="Excel_BuiltIn_Print_Titles_1_1_1_1_1_9" localSheetId="3">(#REF!,#REF!)</definedName>
    <definedName name="Excel_BuiltIn_Print_Titles_1_1_1_1_1_9" localSheetId="5">(#REF!,#REF!)</definedName>
    <definedName name="Excel_BuiltIn_Print_Titles_1_1_1_1_1_9">(#REF!,#REF!)</definedName>
    <definedName name="Excel_BuiltIn_Print_Titles_1_1_1_1_1_9_3" localSheetId="2">(#REF!,#REF!)</definedName>
    <definedName name="Excel_BuiltIn_Print_Titles_1_1_1_1_1_9_3" localSheetId="3">(#REF!,#REF!)</definedName>
    <definedName name="Excel_BuiltIn_Print_Titles_1_1_1_1_1_9_3" localSheetId="5">(#REF!,#REF!)</definedName>
    <definedName name="Excel_BuiltIn_Print_Titles_1_1_1_1_1_9_3">(#REF!,#REF!)</definedName>
    <definedName name="Excel_BuiltIn_Print_Titles_1_1_1_1_10">('[12]M Sheet_WAREHOUSE'!$A$1:$L$3,'[12]M Sheet_WAREHOUSE'!$A$3:$IV$5)</definedName>
    <definedName name="Excel_BuiltIn_Print_Titles_1_1_1_1_11">('[8]M Sheet_WAREHOUSE'!$A$1:$L$65533,'[8]M Sheet_WAREHOUSE'!$A$3:$IV$5)</definedName>
    <definedName name="Excel_BuiltIn_Print_Titles_1_1_1_1_12" localSheetId="2">(#REF!,#REF!)</definedName>
    <definedName name="Excel_BuiltIn_Print_Titles_1_1_1_1_12" localSheetId="3">(#REF!,#REF!)</definedName>
    <definedName name="Excel_BuiltIn_Print_Titles_1_1_1_1_12" localSheetId="5">(#REF!,#REF!)</definedName>
    <definedName name="Excel_BuiltIn_Print_Titles_1_1_1_1_12">(#REF!,#REF!)</definedName>
    <definedName name="Excel_BuiltIn_Print_Titles_1_1_1_1_12_3" localSheetId="2">(#REF!,#REF!)</definedName>
    <definedName name="Excel_BuiltIn_Print_Titles_1_1_1_1_12_3" localSheetId="3">(#REF!,#REF!)</definedName>
    <definedName name="Excel_BuiltIn_Print_Titles_1_1_1_1_12_3" localSheetId="5">(#REF!,#REF!)</definedName>
    <definedName name="Excel_BuiltIn_Print_Titles_1_1_1_1_12_3">(#REF!,#REF!)</definedName>
    <definedName name="Excel_BuiltIn_Print_Titles_1_1_1_1_2">('[8]M Sheet_WAREHOUSE'!$A$1:$L$65533,'[8]M Sheet_WAREHOUSE'!$A$3:$IV$5)</definedName>
    <definedName name="Excel_BuiltIn_Print_Titles_1_1_1_1_2_1">('[8]M Sheet_WAREHOUSE'!$A$1:$L$3,'[8]M Sheet_WAREHOUSE'!$A$3:$IV$5)</definedName>
    <definedName name="Excel_BuiltIn_Print_Titles_1_1_1_1_2_1_1">('[9]M Sheet_WAREHOUSE'!$A$1:$L$3,'[9]M Sheet_WAREHOUSE'!$A$3:$IV$5)</definedName>
    <definedName name="Excel_BuiltIn_Print_Titles_1_1_1_1_3">('[8]M Sheet_WAREHOUSE'!$A$1:$L$65533,'[8]M Sheet_WAREHOUSE'!$A$3:$IV$5)</definedName>
    <definedName name="Excel_BuiltIn_Print_Titles_1_1_1_1_3_1" localSheetId="2">(#REF!,#REF!)</definedName>
    <definedName name="Excel_BuiltIn_Print_Titles_1_1_1_1_3_1" localSheetId="3">(#REF!,#REF!)</definedName>
    <definedName name="Excel_BuiltIn_Print_Titles_1_1_1_1_3_1" localSheetId="5">(#REF!,#REF!)</definedName>
    <definedName name="Excel_BuiltIn_Print_Titles_1_1_1_1_3_1">(#REF!,#REF!)</definedName>
    <definedName name="Excel_BuiltIn_Print_Titles_1_1_1_1_3_1_1" localSheetId="2">(#REF!,#REF!)</definedName>
    <definedName name="Excel_BuiltIn_Print_Titles_1_1_1_1_3_1_1" localSheetId="3">(#REF!,#REF!)</definedName>
    <definedName name="Excel_BuiltIn_Print_Titles_1_1_1_1_3_1_1" localSheetId="5">(#REF!,#REF!)</definedName>
    <definedName name="Excel_BuiltIn_Print_Titles_1_1_1_1_3_1_1">(#REF!,#REF!)</definedName>
    <definedName name="Excel_BuiltIn_Print_Titles_1_1_1_1_4">('[11]M Sheet_WAREHOUSE'!$A$1:$L$199,'[11]M Sheet_WAREHOUSE'!$A$3:$IV$5)</definedName>
    <definedName name="Excel_BuiltIn_Print_Titles_1_1_1_1_5">('[13]Abstract Sheet_2'!$A$1:$K$65386,'[13]Abstract Sheet_2'!$A$3:$IS$7)</definedName>
    <definedName name="Excel_BuiltIn_Print_Titles_1_1_1_1_6">('[11]M Sheet_WAREHOUSE'!$A$1:$L$199,'[11]M Sheet_WAREHOUSE'!$A$3:$IV$5)</definedName>
    <definedName name="Excel_BuiltIn_Print_Titles_1_1_1_1_7" localSheetId="2">(#REF!,#REF!)</definedName>
    <definedName name="Excel_BuiltIn_Print_Titles_1_1_1_1_7" localSheetId="3">(#REF!,#REF!)</definedName>
    <definedName name="Excel_BuiltIn_Print_Titles_1_1_1_1_7" localSheetId="5">(#REF!,#REF!)</definedName>
    <definedName name="Excel_BuiltIn_Print_Titles_1_1_1_1_7">(#REF!,#REF!)</definedName>
    <definedName name="Excel_BuiltIn_Print_Titles_1_1_1_1_7_3" localSheetId="2">(#REF!,#REF!)</definedName>
    <definedName name="Excel_BuiltIn_Print_Titles_1_1_1_1_7_3" localSheetId="3">(#REF!,#REF!)</definedName>
    <definedName name="Excel_BuiltIn_Print_Titles_1_1_1_1_7_3" localSheetId="5">(#REF!,#REF!)</definedName>
    <definedName name="Excel_BuiltIn_Print_Titles_1_1_1_1_7_3">(#REF!,#REF!)</definedName>
    <definedName name="Excel_BuiltIn_Print_Titles_1_1_1_1_8" localSheetId="2">(#REF!,#REF!)</definedName>
    <definedName name="Excel_BuiltIn_Print_Titles_1_1_1_1_8" localSheetId="3">(#REF!,#REF!)</definedName>
    <definedName name="Excel_BuiltIn_Print_Titles_1_1_1_1_8" localSheetId="5">(#REF!,#REF!)</definedName>
    <definedName name="Excel_BuiltIn_Print_Titles_1_1_1_1_8">(#REF!,#REF!)</definedName>
    <definedName name="Excel_BuiltIn_Print_Titles_1_1_1_1_8_3" localSheetId="2">(#REF!,#REF!)</definedName>
    <definedName name="Excel_BuiltIn_Print_Titles_1_1_1_1_8_3" localSheetId="3">(#REF!,#REF!)</definedName>
    <definedName name="Excel_BuiltIn_Print_Titles_1_1_1_1_8_3" localSheetId="5">(#REF!,#REF!)</definedName>
    <definedName name="Excel_BuiltIn_Print_Titles_1_1_1_1_8_3">(#REF!,#REF!)</definedName>
    <definedName name="Excel_BuiltIn_Print_Titles_1_1_1_1_9">('[13]Abstract Sheet_2'!$A$1:$K$65386,'[13]Abstract Sheet_2'!$A$3:$IS$7)</definedName>
    <definedName name="Excel_BuiltIn_Print_Titles_1_1_1_10">('[13]M Sheet_WAREHOUSE'!$A$1:$L$1,'[13]M Sheet_WAREHOUSE'!$A$3:$IV$5)</definedName>
    <definedName name="Excel_BuiltIn_Print_Titles_1_1_1_11">('[12]M Sheet_WAREHOUSE'!$A$1:$L$92,'[12]M Sheet_WAREHOUSE'!$A$3:$IV$5)</definedName>
    <definedName name="Excel_BuiltIn_Print_Titles_1_1_1_12">('[8]M Sheet_WAREHOUSE'!$A$1:$L$65533,'[8]M Sheet_WAREHOUSE'!$A$3:$IV$5)</definedName>
    <definedName name="Excel_BuiltIn_Print_Titles_1_1_1_13" localSheetId="2">(#REF!,#REF!)</definedName>
    <definedName name="Excel_BuiltIn_Print_Titles_1_1_1_13" localSheetId="3">(#REF!,#REF!)</definedName>
    <definedName name="Excel_BuiltIn_Print_Titles_1_1_1_13" localSheetId="5">(#REF!,#REF!)</definedName>
    <definedName name="Excel_BuiltIn_Print_Titles_1_1_1_13">(#REF!,#REF!)</definedName>
    <definedName name="Excel_BuiltIn_Print_Titles_1_1_1_13_3" localSheetId="2">(#REF!,#REF!)</definedName>
    <definedName name="Excel_BuiltIn_Print_Titles_1_1_1_13_3" localSheetId="3">(#REF!,#REF!)</definedName>
    <definedName name="Excel_BuiltIn_Print_Titles_1_1_1_13_3" localSheetId="5">(#REF!,#REF!)</definedName>
    <definedName name="Excel_BuiltIn_Print_Titles_1_1_1_13_3">(#REF!,#REF!)</definedName>
    <definedName name="Excel_BuiltIn_Print_Titles_1_1_1_2">('[8]M Sheet_WAREHOUSE'!$A$1:$L$65533,'[8]M Sheet_WAREHOUSE'!$A$3:$IV$5)</definedName>
    <definedName name="Excel_BuiltIn_Print_Titles_1_1_1_2_1">('[8]M Sheet_WAREHOUSE'!$A$1:$L$159,'[8]M Sheet_WAREHOUSE'!$A$3:$IV$5)</definedName>
    <definedName name="Excel_BuiltIn_Print_Titles_1_1_1_2_1_1">('[9]M Sheet_WAREHOUSE'!$A$1:$L$159,'[9]M Sheet_WAREHOUSE'!$A$3:$IV$5)</definedName>
    <definedName name="Excel_BuiltIn_Print_Titles_1_1_1_3">('[8]M Sheet_WAREHOUSE'!$A$1:$L$65533,'[8]M Sheet_WAREHOUSE'!$A$3:$IV$5)</definedName>
    <definedName name="Excel_BuiltIn_Print_Titles_1_1_1_3_1" localSheetId="2">(#REF!,#REF!)</definedName>
    <definedName name="Excel_BuiltIn_Print_Titles_1_1_1_3_1" localSheetId="3">(#REF!,#REF!)</definedName>
    <definedName name="Excel_BuiltIn_Print_Titles_1_1_1_3_1" localSheetId="5">(#REF!,#REF!)</definedName>
    <definedName name="Excel_BuiltIn_Print_Titles_1_1_1_3_1">(#REF!,#REF!)</definedName>
    <definedName name="Excel_BuiltIn_Print_Titles_1_1_1_3_1_1" localSheetId="2">(#REF!,#REF!)</definedName>
    <definedName name="Excel_BuiltIn_Print_Titles_1_1_1_3_1_1" localSheetId="3">(#REF!,#REF!)</definedName>
    <definedName name="Excel_BuiltIn_Print_Titles_1_1_1_3_1_1" localSheetId="5">(#REF!,#REF!)</definedName>
    <definedName name="Excel_BuiltIn_Print_Titles_1_1_1_3_1_1">(#REF!,#REF!)</definedName>
    <definedName name="Excel_BuiltIn_Print_Titles_1_1_1_4">('[8]M Sheet_WAREHOUSE'!$A$1:$L$65533,'[8]M Sheet_WAREHOUSE'!$A$3:$IV$5)</definedName>
    <definedName name="Excel_BuiltIn_Print_Titles_1_1_1_5">('[11]M Sheet_WAREHOUSE'!$A$1:$L$362,'[11]M Sheet_WAREHOUSE'!$A$3:$IV$5)</definedName>
    <definedName name="Excel_BuiltIn_Print_Titles_1_1_1_6">('[13]M Sheet_WAREHOUSE'!$A$1:$L$1,'[13]M Sheet_WAREHOUSE'!$A$3:$IV$5)</definedName>
    <definedName name="Excel_BuiltIn_Print_Titles_1_1_1_7">('[11]M Sheet_WAREHOUSE'!$A$1:$L$362,'[11]M Sheet_WAREHOUSE'!$A$3:$IV$5)</definedName>
    <definedName name="Excel_BuiltIn_Print_Titles_1_1_1_8">('[14]Abstract Sheet_2'!$A$1:$L$65480,'[14]Abstract Sheet_2'!$A$3:$IV$8)</definedName>
    <definedName name="Excel_BuiltIn_Print_Titles_1_1_1_9">('[14]Abstract Sheet_2'!$A$1:$L$65480,'[14]Abstract Sheet_2'!$A$3:$IV$8)</definedName>
    <definedName name="Excel_BuiltIn_Print_Titles_1_1_10">('[12]M Sheet_WAREHOUSE'!$A$1:$L$65448,'[12]M Sheet_WAREHOUSE'!$A$3:$IV$5)</definedName>
    <definedName name="Excel_BuiltIn_Print_Titles_1_1_11">('[8]M Sheet_WAREHOUSE'!$A$1:$L$65533,'[8]M Sheet_WAREHOUSE'!$A$3:$IV$5)</definedName>
    <definedName name="Excel_BuiltIn_Print_Titles_1_1_12" localSheetId="2">(#REF!,#REF!)</definedName>
    <definedName name="Excel_BuiltIn_Print_Titles_1_1_12" localSheetId="3">(#REF!,#REF!)</definedName>
    <definedName name="Excel_BuiltIn_Print_Titles_1_1_12" localSheetId="5">(#REF!,#REF!)</definedName>
    <definedName name="Excel_BuiltIn_Print_Titles_1_1_12">(#REF!,#REF!)</definedName>
    <definedName name="Excel_BuiltIn_Print_Titles_1_1_12_3" localSheetId="2">(#REF!,#REF!)</definedName>
    <definedName name="Excel_BuiltIn_Print_Titles_1_1_12_3" localSheetId="3">(#REF!,#REF!)</definedName>
    <definedName name="Excel_BuiltIn_Print_Titles_1_1_12_3" localSheetId="5">(#REF!,#REF!)</definedName>
    <definedName name="Excel_BuiltIn_Print_Titles_1_1_12_3">(#REF!,#REF!)</definedName>
    <definedName name="Excel_BuiltIn_Print_Titles_1_1_2">('[8]M Sheet_WAREHOUSE'!$A$1:$L$65533,'[8]M Sheet_WAREHOUSE'!$A$3:$IV$5)</definedName>
    <definedName name="Excel_BuiltIn_Print_Titles_1_1_2_1">('[8]M Sheet_WAREHOUSE'!$A$1:$L$65533,'[8]M Sheet_WAREHOUSE'!$A$3:$IV$5)</definedName>
    <definedName name="Excel_BuiltIn_Print_Titles_1_1_2_1_1">('[9]M Sheet_WAREHOUSE'!$A$1:$L$65533,'[9]M Sheet_WAREHOUSE'!$A$3:$IV$5)</definedName>
    <definedName name="Excel_BuiltIn_Print_Titles_1_1_3">('[8]M Sheet_WAREHOUSE'!$A$1:$L$65533,'[8]M Sheet_WAREHOUSE'!$A$3:$IV$5)</definedName>
    <definedName name="Excel_BuiltIn_Print_Titles_1_1_3_1">('[9]M Sheet_WAREHOUSE'!$A$1:$L$65533,'[9]M Sheet_WAREHOUSE'!$A$3:$IV$5)</definedName>
    <definedName name="Excel_BuiltIn_Print_Titles_1_1_4">('[11]M Sheet_WAREHOUSE'!$A$1:$L$102,'[11]M Sheet_WAREHOUSE'!$A$3:$IV$5)</definedName>
    <definedName name="Excel_BuiltIn_Print_Titles_1_1_5">('[13]M Sheet_WAREHOUSE'!$A$1:$L$3,'[13]M Sheet_WAREHOUSE'!$A$3:$IV$5)</definedName>
    <definedName name="Excel_BuiltIn_Print_Titles_1_1_6">('[11]M Sheet_WAREHOUSE'!$A$1:$L$102,'[11]M Sheet_WAREHOUSE'!$A$3:$IV$5)</definedName>
    <definedName name="Excel_BuiltIn_Print_Titles_1_1_7">('[14]M Sheet_WAREHOUSE'!$A$1:$L$1,'[14]M Sheet_WAREHOUSE'!$A$3:$IV$5)</definedName>
    <definedName name="Excel_BuiltIn_Print_Titles_1_1_8">('[14]M Sheet_WAREHOUSE'!$A$1:$L$1,'[14]M Sheet_WAREHOUSE'!$A$3:$IV$5)</definedName>
    <definedName name="Excel_BuiltIn_Print_Titles_1_1_9">('[13]M Sheet_WAREHOUSE'!$A$1:$L$3,'[13]M Sheet_WAREHOUSE'!$A$3:$IV$5)</definedName>
    <definedName name="Excel_BuiltIn_Print_Titles_1_10">('[12]M Sheet_WAREHOUSE'!$A$1:$L$65418,'[12]M Sheet_WAREHOUSE'!$A$3:$IV$5)</definedName>
    <definedName name="Excel_BuiltIn_Print_Titles_1_11">('[8]M Sheet_WAREHOUSE'!$A$1:$L$65533,'[8]M Sheet_WAREHOUSE'!$A$3:$IV$5)</definedName>
    <definedName name="Excel_BuiltIn_Print_Titles_1_12" localSheetId="2">(#REF!,#REF!)</definedName>
    <definedName name="Excel_BuiltIn_Print_Titles_1_12" localSheetId="3">(#REF!,#REF!)</definedName>
    <definedName name="Excel_BuiltIn_Print_Titles_1_12" localSheetId="5">(#REF!,#REF!)</definedName>
    <definedName name="Excel_BuiltIn_Print_Titles_1_12">(#REF!,#REF!)</definedName>
    <definedName name="Excel_BuiltIn_Print_Titles_1_2">('[8]M Sheet_WAREHOUSE'!$A$1:$L$65533,'[8]M Sheet_WAREHOUSE'!$A$3:$IV$5)</definedName>
    <definedName name="Excel_BuiltIn_Print_Titles_1_2_1">('[8]M Sheet_WAREHOUSE'!$A$1:$L$65533,'[8]M Sheet_WAREHOUSE'!$A$3:$IV$5)</definedName>
    <definedName name="Excel_BuiltIn_Print_Titles_1_2_1_1">('[9]M Sheet_WAREHOUSE'!$A$1:$L$65533,'[9]M Sheet_WAREHOUSE'!$A$3:$IV$5)</definedName>
    <definedName name="Excel_BuiltIn_Print_Titles_1_2_2">('[9]M Sheet_WAREHOUSE'!$A$1:$L$65533,'[9]M Sheet_WAREHOUSE'!$A$3:$IV$5)</definedName>
    <definedName name="Excel_BuiltIn_Print_Titles_1_3">('[8]M Sheet_WAREHOUSE'!$A$1:$L$65533,'[8]M Sheet_WAREHOUSE'!$A$3:$IV$5)</definedName>
    <definedName name="Excel_BuiltIn_Print_Titles_1_3_1">("#REF!,#REF!)")</definedName>
    <definedName name="Excel_BuiltIn_Print_Titles_1_3_2">('[9]M Sheet_WAREHOUSE'!$A$1:$L$65533,'[9]M Sheet_WAREHOUSE'!$A$3:$IV$5)</definedName>
    <definedName name="Excel_BuiltIn_Print_Titles_1_4">('[15]M Sheet_COMPOUND WALL'!$A$1:$L$65536,'[15]M Sheet_COMPOUND WALL'!$A$2:$IV$5)</definedName>
    <definedName name="Excel_BuiltIn_Print_Titles_1_5">('[13]M Sheet_WAREHOUSE'!$A$1:$L$65528,'[13]M Sheet_WAREHOUSE'!$A$3:$IV$5)</definedName>
    <definedName name="Excel_BuiltIn_Print_Titles_1_6">NA()</definedName>
    <definedName name="Excel_BuiltIn_Print_Titles_1_7">('[14]M Sheet_WAREHOUSE'!$A$1:$L$3,'[14]M Sheet_WAREHOUSE'!$A$3:$IV$5)</definedName>
    <definedName name="Excel_BuiltIn_Print_Titles_1_8">('[14]M Sheet_WAREHOUSE'!$A$1:$L$3,'[14]M Sheet_WAREHOUSE'!$A$3:$IV$5)</definedName>
    <definedName name="Excel_BuiltIn_Print_Titles_1_9">('[13]M Sheet_WAREHOUSE'!$A$1:$L$65528,'[13]M Sheet_WAREHOUSE'!$A$3:$IV$5)</definedName>
    <definedName name="Excel_BuiltIn_Print_Titles_12">("#REF!,#REF!)")</definedName>
    <definedName name="Excel_BuiltIn_Print_Titles_15">"$#REF!.$A$4:$IS$6"</definedName>
    <definedName name="Excel_BuiltIn_Print_Titles_17">("#REF!,#REF!)")</definedName>
    <definedName name="Excel_BuiltIn_Print_Titles_2" localSheetId="2">(#REF!,#REF!)</definedName>
    <definedName name="Excel_BuiltIn_Print_Titles_2" localSheetId="3">(#REF!,#REF!)</definedName>
    <definedName name="Excel_BuiltIn_Print_Titles_2" localSheetId="5">(#REF!,#REF!)</definedName>
    <definedName name="Excel_BuiltIn_Print_Titles_2">(#REF!,#REF!)</definedName>
    <definedName name="Excel_BuiltIn_Print_Titles_2_1" localSheetId="2">(#REF!,#REF!)</definedName>
    <definedName name="Excel_BuiltIn_Print_Titles_2_1" localSheetId="3">(#REF!,#REF!)</definedName>
    <definedName name="Excel_BuiltIn_Print_Titles_2_1" localSheetId="5">(#REF!,#REF!)</definedName>
    <definedName name="Excel_BuiltIn_Print_Titles_2_1">(#REF!,#REF!)</definedName>
    <definedName name="Excel_BuiltIn_Print_Titles_2_1_1">('[8]REIN_ WAREHOUSE'!$A$1:$A$518,'[8]REIN_ WAREHOUSE'!$A$1:$IV$8)</definedName>
    <definedName name="Excel_BuiltIn_Print_Titles_2_1_1_1" localSheetId="2">(#REF!,#REF!)</definedName>
    <definedName name="Excel_BuiltIn_Print_Titles_2_1_1_1" localSheetId="3">(#REF!,#REF!)</definedName>
    <definedName name="Excel_BuiltIn_Print_Titles_2_1_1_1" localSheetId="5">(#REF!,#REF!)</definedName>
    <definedName name="Excel_BuiltIn_Print_Titles_2_1_1_1">(#REF!,#REF!)</definedName>
    <definedName name="Excel_BuiltIn_Print_Titles_2_1_1_1_1" localSheetId="2">(#REF!,#REF!)</definedName>
    <definedName name="Excel_BuiltIn_Print_Titles_2_1_1_1_1" localSheetId="3">(#REF!,#REF!)</definedName>
    <definedName name="Excel_BuiltIn_Print_Titles_2_1_1_1_1" localSheetId="5">(#REF!,#REF!)</definedName>
    <definedName name="Excel_BuiltIn_Print_Titles_2_1_1_1_1">(#REF!,#REF!)</definedName>
    <definedName name="Excel_BuiltIn_Print_Titles_2_1_1_1_1_1" localSheetId="2">(#REF!,#REF!)</definedName>
    <definedName name="Excel_BuiltIn_Print_Titles_2_1_1_1_1_1" localSheetId="3">(#REF!,#REF!)</definedName>
    <definedName name="Excel_BuiltIn_Print_Titles_2_1_1_1_1_1" localSheetId="5">(#REF!,#REF!)</definedName>
    <definedName name="Excel_BuiltIn_Print_Titles_2_1_1_1_1_1">(#REF!,#REF!)</definedName>
    <definedName name="Excel_BuiltIn_Print_Titles_2_1_1_1_1_1_1" localSheetId="2">(#REF!,#REF!)</definedName>
    <definedName name="Excel_BuiltIn_Print_Titles_2_1_1_1_1_1_1" localSheetId="3">(#REF!,#REF!)</definedName>
    <definedName name="Excel_BuiltIn_Print_Titles_2_1_1_1_1_1_1" localSheetId="5">(#REF!,#REF!)</definedName>
    <definedName name="Excel_BuiltIn_Print_Titles_2_1_1_1_1_1_1">(#REF!,#REF!)</definedName>
    <definedName name="Excel_BuiltIn_Print_Titles_2_1_1_1_1_1_1_1" localSheetId="2">(#REF!,#REF!)</definedName>
    <definedName name="Excel_BuiltIn_Print_Titles_2_1_1_1_1_1_1_1" localSheetId="3">(#REF!,#REF!)</definedName>
    <definedName name="Excel_BuiltIn_Print_Titles_2_1_1_1_1_1_1_1" localSheetId="5">(#REF!,#REF!)</definedName>
    <definedName name="Excel_BuiltIn_Print_Titles_2_1_1_1_1_1_1_1">(#REF!,#REF!)</definedName>
    <definedName name="Excel_BuiltIn_Print_Titles_2_1_1_1_1_1_1_1_1" localSheetId="2">(#REF!,#REF!)</definedName>
    <definedName name="Excel_BuiltIn_Print_Titles_2_1_1_1_1_1_1_1_1" localSheetId="3">(#REF!,#REF!)</definedName>
    <definedName name="Excel_BuiltIn_Print_Titles_2_1_1_1_1_1_1_1_1" localSheetId="5">(#REF!,#REF!)</definedName>
    <definedName name="Excel_BuiltIn_Print_Titles_2_1_1_1_1_1_1_1_1">(#REF!,#REF!)</definedName>
    <definedName name="Excel_BuiltIn_Print_Titles_2_1_1_1_1_1_1_1_1_1" localSheetId="2">(#REF!,#REF!)</definedName>
    <definedName name="Excel_BuiltIn_Print_Titles_2_1_1_1_1_1_1_1_1_1" localSheetId="3">(#REF!,#REF!)</definedName>
    <definedName name="Excel_BuiltIn_Print_Titles_2_1_1_1_1_1_1_1_1_1" localSheetId="5">(#REF!,#REF!)</definedName>
    <definedName name="Excel_BuiltIn_Print_Titles_2_1_1_1_1_1_1_1_1_1">(#REF!,#REF!)</definedName>
    <definedName name="Excel_BuiltIn_Print_Titles_2_1_1_1_1_1_1_1_1_3" localSheetId="2">(#REF!,#REF!)</definedName>
    <definedName name="Excel_BuiltIn_Print_Titles_2_1_1_1_1_1_1_1_1_3" localSheetId="3">(#REF!,#REF!)</definedName>
    <definedName name="Excel_BuiltIn_Print_Titles_2_1_1_1_1_1_1_1_1_3" localSheetId="5">(#REF!,#REF!)</definedName>
    <definedName name="Excel_BuiltIn_Print_Titles_2_1_1_1_1_1_1_1_1_3">(#REF!,#REF!)</definedName>
    <definedName name="Excel_BuiltIn_Print_Titles_2_1_1_1_1_1_1_1_1_3_1" localSheetId="2">(#REF!,#REF!)</definedName>
    <definedName name="Excel_BuiltIn_Print_Titles_2_1_1_1_1_1_1_1_1_3_1" localSheetId="3">(#REF!,#REF!)</definedName>
    <definedName name="Excel_BuiltIn_Print_Titles_2_1_1_1_1_1_1_1_1_3_1" localSheetId="5">(#REF!,#REF!)</definedName>
    <definedName name="Excel_BuiltIn_Print_Titles_2_1_1_1_1_1_1_1_1_3_1">(#REF!,#REF!)</definedName>
    <definedName name="Excel_BuiltIn_Print_Titles_2_1_1_1_1_1_1_1_3" localSheetId="2">(#REF!,#REF!)</definedName>
    <definedName name="Excel_BuiltIn_Print_Titles_2_1_1_1_1_1_1_1_3" localSheetId="3">(#REF!,#REF!)</definedName>
    <definedName name="Excel_BuiltIn_Print_Titles_2_1_1_1_1_1_1_1_3" localSheetId="5">(#REF!,#REF!)</definedName>
    <definedName name="Excel_BuiltIn_Print_Titles_2_1_1_1_1_1_1_1_3">(#REF!,#REF!)</definedName>
    <definedName name="Excel_BuiltIn_Print_Titles_2_1_1_1_1_1_1_1_3_1" localSheetId="2">(#REF!,#REF!)</definedName>
    <definedName name="Excel_BuiltIn_Print_Titles_2_1_1_1_1_1_1_1_3_1" localSheetId="3">(#REF!,#REF!)</definedName>
    <definedName name="Excel_BuiltIn_Print_Titles_2_1_1_1_1_1_1_1_3_1" localSheetId="5">(#REF!,#REF!)</definedName>
    <definedName name="Excel_BuiltIn_Print_Titles_2_1_1_1_1_1_1_1_3_1">(#REF!,#REF!)</definedName>
    <definedName name="Excel_BuiltIn_Print_Titles_2_1_1_1_1_1_1_3" localSheetId="2">(#REF!,#REF!)</definedName>
    <definedName name="Excel_BuiltIn_Print_Titles_2_1_1_1_1_1_1_3" localSheetId="3">(#REF!,#REF!)</definedName>
    <definedName name="Excel_BuiltIn_Print_Titles_2_1_1_1_1_1_1_3" localSheetId="5">(#REF!,#REF!)</definedName>
    <definedName name="Excel_BuiltIn_Print_Titles_2_1_1_1_1_1_1_3">(#REF!,#REF!)</definedName>
    <definedName name="Excel_BuiltIn_Print_Titles_2_1_1_1_1_1_1_3_1" localSheetId="2">(#REF!,#REF!)</definedName>
    <definedName name="Excel_BuiltIn_Print_Titles_2_1_1_1_1_1_1_3_1" localSheetId="3">(#REF!,#REF!)</definedName>
    <definedName name="Excel_BuiltIn_Print_Titles_2_1_1_1_1_1_1_3_1" localSheetId="5">(#REF!,#REF!)</definedName>
    <definedName name="Excel_BuiltIn_Print_Titles_2_1_1_1_1_1_1_3_1">(#REF!,#REF!)</definedName>
    <definedName name="Excel_BuiltIn_Print_Titles_2_1_1_1_1_1_2" localSheetId="2">(#REF!,#REF!)</definedName>
    <definedName name="Excel_BuiltIn_Print_Titles_2_1_1_1_1_1_2" localSheetId="3">(#REF!,#REF!)</definedName>
    <definedName name="Excel_BuiltIn_Print_Titles_2_1_1_1_1_1_2" localSheetId="5">(#REF!,#REF!)</definedName>
    <definedName name="Excel_BuiltIn_Print_Titles_2_1_1_1_1_1_2">(#REF!,#REF!)</definedName>
    <definedName name="Excel_BuiltIn_Print_Titles_2_1_1_1_1_1_2_1" localSheetId="2">(#REF!,#REF!)</definedName>
    <definedName name="Excel_BuiltIn_Print_Titles_2_1_1_1_1_1_2_1" localSheetId="3">(#REF!,#REF!)</definedName>
    <definedName name="Excel_BuiltIn_Print_Titles_2_1_1_1_1_1_2_1" localSheetId="5">(#REF!,#REF!)</definedName>
    <definedName name="Excel_BuiltIn_Print_Titles_2_1_1_1_1_1_2_1">(#REF!,#REF!)</definedName>
    <definedName name="Excel_BuiltIn_Print_Titles_2_1_1_1_1_1_2_3" localSheetId="2">(#REF!,#REF!)</definedName>
    <definedName name="Excel_BuiltIn_Print_Titles_2_1_1_1_1_1_2_3" localSheetId="3">(#REF!,#REF!)</definedName>
    <definedName name="Excel_BuiltIn_Print_Titles_2_1_1_1_1_1_2_3" localSheetId="5">(#REF!,#REF!)</definedName>
    <definedName name="Excel_BuiltIn_Print_Titles_2_1_1_1_1_1_2_3">(#REF!,#REF!)</definedName>
    <definedName name="Excel_BuiltIn_Print_Titles_2_1_1_1_1_1_3" localSheetId="2">(#REF!,#REF!)</definedName>
    <definedName name="Excel_BuiltIn_Print_Titles_2_1_1_1_1_1_3" localSheetId="3">(#REF!,#REF!)</definedName>
    <definedName name="Excel_BuiltIn_Print_Titles_2_1_1_1_1_1_3" localSheetId="5">(#REF!,#REF!)</definedName>
    <definedName name="Excel_BuiltIn_Print_Titles_2_1_1_1_1_1_3">(#REF!,#REF!)</definedName>
    <definedName name="Excel_BuiltIn_Print_Titles_2_1_1_1_1_1_3_1" localSheetId="2">(#REF!,#REF!)</definedName>
    <definedName name="Excel_BuiltIn_Print_Titles_2_1_1_1_1_1_3_1" localSheetId="3">(#REF!,#REF!)</definedName>
    <definedName name="Excel_BuiltIn_Print_Titles_2_1_1_1_1_1_3_1" localSheetId="5">(#REF!,#REF!)</definedName>
    <definedName name="Excel_BuiltIn_Print_Titles_2_1_1_1_1_1_3_1">(#REF!,#REF!)</definedName>
    <definedName name="Excel_BuiltIn_Print_Titles_2_1_1_1_1_1_3_2" localSheetId="2">(#REF!,#REF!)</definedName>
    <definedName name="Excel_BuiltIn_Print_Titles_2_1_1_1_1_1_3_2" localSheetId="3">(#REF!,#REF!)</definedName>
    <definedName name="Excel_BuiltIn_Print_Titles_2_1_1_1_1_1_3_2" localSheetId="5">(#REF!,#REF!)</definedName>
    <definedName name="Excel_BuiltIn_Print_Titles_2_1_1_1_1_1_3_2">(#REF!,#REF!)</definedName>
    <definedName name="Excel_BuiltIn_Print_Titles_2_1_1_1_1_1_3_3" localSheetId="2">(#REF!,#REF!)</definedName>
    <definedName name="Excel_BuiltIn_Print_Titles_2_1_1_1_1_1_3_3" localSheetId="3">(#REF!,#REF!)</definedName>
    <definedName name="Excel_BuiltIn_Print_Titles_2_1_1_1_1_1_3_3" localSheetId="5">(#REF!,#REF!)</definedName>
    <definedName name="Excel_BuiltIn_Print_Titles_2_1_1_1_1_1_3_3">(#REF!,#REF!)</definedName>
    <definedName name="Excel_BuiltIn_Print_Titles_2_1_1_1_1_1_4" localSheetId="2">(#REF!,#REF!)</definedName>
    <definedName name="Excel_BuiltIn_Print_Titles_2_1_1_1_1_1_4" localSheetId="3">(#REF!,#REF!)</definedName>
    <definedName name="Excel_BuiltIn_Print_Titles_2_1_1_1_1_1_4" localSheetId="5">(#REF!,#REF!)</definedName>
    <definedName name="Excel_BuiltIn_Print_Titles_2_1_1_1_1_1_4">(#REF!,#REF!)</definedName>
    <definedName name="Excel_BuiltIn_Print_Titles_2_1_1_1_1_1_4_3" localSheetId="2">(#REF!,#REF!)</definedName>
    <definedName name="Excel_BuiltIn_Print_Titles_2_1_1_1_1_1_4_3" localSheetId="3">(#REF!,#REF!)</definedName>
    <definedName name="Excel_BuiltIn_Print_Titles_2_1_1_1_1_1_4_3" localSheetId="5">(#REF!,#REF!)</definedName>
    <definedName name="Excel_BuiltIn_Print_Titles_2_1_1_1_1_1_4_3">(#REF!,#REF!)</definedName>
    <definedName name="Excel_BuiltIn_Print_Titles_2_1_1_1_1_1_5" localSheetId="2">(#REF!,#REF!)</definedName>
    <definedName name="Excel_BuiltIn_Print_Titles_2_1_1_1_1_1_5" localSheetId="3">(#REF!,#REF!)</definedName>
    <definedName name="Excel_BuiltIn_Print_Titles_2_1_1_1_1_1_5" localSheetId="5">(#REF!,#REF!)</definedName>
    <definedName name="Excel_BuiltIn_Print_Titles_2_1_1_1_1_1_5">(#REF!,#REF!)</definedName>
    <definedName name="Excel_BuiltIn_Print_Titles_2_1_1_1_1_1_5_3" localSheetId="2">(#REF!,#REF!)</definedName>
    <definedName name="Excel_BuiltIn_Print_Titles_2_1_1_1_1_1_5_3" localSheetId="3">(#REF!,#REF!)</definedName>
    <definedName name="Excel_BuiltIn_Print_Titles_2_1_1_1_1_1_5_3" localSheetId="5">(#REF!,#REF!)</definedName>
    <definedName name="Excel_BuiltIn_Print_Titles_2_1_1_1_1_1_5_3">(#REF!,#REF!)</definedName>
    <definedName name="Excel_BuiltIn_Print_Titles_2_1_1_1_1_2" localSheetId="2">(#REF!,#REF!)</definedName>
    <definedName name="Excel_BuiltIn_Print_Titles_2_1_1_1_1_2" localSheetId="3">(#REF!,#REF!)</definedName>
    <definedName name="Excel_BuiltIn_Print_Titles_2_1_1_1_1_2" localSheetId="5">(#REF!,#REF!)</definedName>
    <definedName name="Excel_BuiltIn_Print_Titles_2_1_1_1_1_2">(#REF!,#REF!)</definedName>
    <definedName name="Excel_BuiltIn_Print_Titles_2_1_1_1_1_2_1" localSheetId="2">(#REF!,#REF!)</definedName>
    <definedName name="Excel_BuiltIn_Print_Titles_2_1_1_1_1_2_1" localSheetId="3">(#REF!,#REF!)</definedName>
    <definedName name="Excel_BuiltIn_Print_Titles_2_1_1_1_1_2_1" localSheetId="5">(#REF!,#REF!)</definedName>
    <definedName name="Excel_BuiltIn_Print_Titles_2_1_1_1_1_2_1">(#REF!,#REF!)</definedName>
    <definedName name="Excel_BuiltIn_Print_Titles_2_1_1_1_1_2_1_1" localSheetId="2">(#REF!,#REF!)</definedName>
    <definedName name="Excel_BuiltIn_Print_Titles_2_1_1_1_1_2_1_1" localSheetId="3">(#REF!,#REF!)</definedName>
    <definedName name="Excel_BuiltIn_Print_Titles_2_1_1_1_1_2_1_1" localSheetId="5">(#REF!,#REF!)</definedName>
    <definedName name="Excel_BuiltIn_Print_Titles_2_1_1_1_1_2_1_1">(#REF!,#REF!)</definedName>
    <definedName name="Excel_BuiltIn_Print_Titles_2_1_1_1_1_2_1_3" localSheetId="2">(#REF!,#REF!)</definedName>
    <definedName name="Excel_BuiltIn_Print_Titles_2_1_1_1_1_2_1_3" localSheetId="3">(#REF!,#REF!)</definedName>
    <definedName name="Excel_BuiltIn_Print_Titles_2_1_1_1_1_2_1_3" localSheetId="5">(#REF!,#REF!)</definedName>
    <definedName name="Excel_BuiltIn_Print_Titles_2_1_1_1_1_2_1_3">(#REF!,#REF!)</definedName>
    <definedName name="Excel_BuiltIn_Print_Titles_2_1_1_1_1_2_3" localSheetId="2">(#REF!,#REF!)</definedName>
    <definedName name="Excel_BuiltIn_Print_Titles_2_1_1_1_1_2_3" localSheetId="3">(#REF!,#REF!)</definedName>
    <definedName name="Excel_BuiltIn_Print_Titles_2_1_1_1_1_2_3" localSheetId="5">(#REF!,#REF!)</definedName>
    <definedName name="Excel_BuiltIn_Print_Titles_2_1_1_1_1_2_3">(#REF!,#REF!)</definedName>
    <definedName name="Excel_BuiltIn_Print_Titles_2_1_1_1_1_3" localSheetId="2">(#REF!,#REF!)</definedName>
    <definedName name="Excel_BuiltIn_Print_Titles_2_1_1_1_1_3" localSheetId="3">(#REF!,#REF!)</definedName>
    <definedName name="Excel_BuiltIn_Print_Titles_2_1_1_1_1_3" localSheetId="5">(#REF!,#REF!)</definedName>
    <definedName name="Excel_BuiltIn_Print_Titles_2_1_1_1_1_3">(#REF!,#REF!)</definedName>
    <definedName name="Excel_BuiltIn_Print_Titles_2_1_1_1_1_3_1" localSheetId="2">(#REF!,#REF!)</definedName>
    <definedName name="Excel_BuiltIn_Print_Titles_2_1_1_1_1_3_1" localSheetId="3">(#REF!,#REF!)</definedName>
    <definedName name="Excel_BuiltIn_Print_Titles_2_1_1_1_1_3_1" localSheetId="5">(#REF!,#REF!)</definedName>
    <definedName name="Excel_BuiltIn_Print_Titles_2_1_1_1_1_3_1">(#REF!,#REF!)</definedName>
    <definedName name="Excel_BuiltIn_Print_Titles_2_1_1_1_1_3_1_1" localSheetId="2">(#REF!,#REF!)</definedName>
    <definedName name="Excel_BuiltIn_Print_Titles_2_1_1_1_1_3_1_1" localSheetId="3">(#REF!,#REF!)</definedName>
    <definedName name="Excel_BuiltIn_Print_Titles_2_1_1_1_1_3_1_1" localSheetId="5">(#REF!,#REF!)</definedName>
    <definedName name="Excel_BuiltIn_Print_Titles_2_1_1_1_1_3_1_1">(#REF!,#REF!)</definedName>
    <definedName name="Excel_BuiltIn_Print_Titles_2_1_1_1_1_3_1_3" localSheetId="2">(#REF!,#REF!)</definedName>
    <definedName name="Excel_BuiltIn_Print_Titles_2_1_1_1_1_3_1_3" localSheetId="3">(#REF!,#REF!)</definedName>
    <definedName name="Excel_BuiltIn_Print_Titles_2_1_1_1_1_3_1_3" localSheetId="5">(#REF!,#REF!)</definedName>
    <definedName name="Excel_BuiltIn_Print_Titles_2_1_1_1_1_3_1_3">(#REF!,#REF!)</definedName>
    <definedName name="Excel_BuiltIn_Print_Titles_2_1_1_1_1_3_3" localSheetId="2">(#REF!,#REF!)</definedName>
    <definedName name="Excel_BuiltIn_Print_Titles_2_1_1_1_1_3_3" localSheetId="3">(#REF!,#REF!)</definedName>
    <definedName name="Excel_BuiltIn_Print_Titles_2_1_1_1_1_3_3" localSheetId="5">(#REF!,#REF!)</definedName>
    <definedName name="Excel_BuiltIn_Print_Titles_2_1_1_1_1_3_3">(#REF!,#REF!)</definedName>
    <definedName name="Excel_BuiltIn_Print_Titles_2_1_1_1_1_4" localSheetId="2">(#REF!,#REF!)</definedName>
    <definedName name="Excel_BuiltIn_Print_Titles_2_1_1_1_1_4" localSheetId="3">(#REF!,#REF!)</definedName>
    <definedName name="Excel_BuiltIn_Print_Titles_2_1_1_1_1_4" localSheetId="5">(#REF!,#REF!)</definedName>
    <definedName name="Excel_BuiltIn_Print_Titles_2_1_1_1_1_4">(#REF!,#REF!)</definedName>
    <definedName name="Excel_BuiltIn_Print_Titles_2_1_1_1_1_4_3" localSheetId="2">(#REF!,#REF!)</definedName>
    <definedName name="Excel_BuiltIn_Print_Titles_2_1_1_1_1_4_3" localSheetId="3">(#REF!,#REF!)</definedName>
    <definedName name="Excel_BuiltIn_Print_Titles_2_1_1_1_1_4_3" localSheetId="5">(#REF!,#REF!)</definedName>
    <definedName name="Excel_BuiltIn_Print_Titles_2_1_1_1_1_4_3">(#REF!,#REF!)</definedName>
    <definedName name="Excel_BuiltIn_Print_Titles_2_1_1_1_1_5" localSheetId="2">(#REF!,#REF!)</definedName>
    <definedName name="Excel_BuiltIn_Print_Titles_2_1_1_1_1_5" localSheetId="3">(#REF!,#REF!)</definedName>
    <definedName name="Excel_BuiltIn_Print_Titles_2_1_1_1_1_5" localSheetId="5">(#REF!,#REF!)</definedName>
    <definedName name="Excel_BuiltIn_Print_Titles_2_1_1_1_1_5">(#REF!,#REF!)</definedName>
    <definedName name="Excel_BuiltIn_Print_Titles_2_1_1_1_1_5_3" localSheetId="2">(#REF!,#REF!)</definedName>
    <definedName name="Excel_BuiltIn_Print_Titles_2_1_1_1_1_5_3" localSheetId="3">(#REF!,#REF!)</definedName>
    <definedName name="Excel_BuiltIn_Print_Titles_2_1_1_1_1_5_3" localSheetId="5">(#REF!,#REF!)</definedName>
    <definedName name="Excel_BuiltIn_Print_Titles_2_1_1_1_1_5_3">(#REF!,#REF!)</definedName>
    <definedName name="Excel_BuiltIn_Print_Titles_2_1_1_1_1_6" localSheetId="2">(#REF!,#REF!)</definedName>
    <definedName name="Excel_BuiltIn_Print_Titles_2_1_1_1_1_6" localSheetId="3">(#REF!,#REF!)</definedName>
    <definedName name="Excel_BuiltIn_Print_Titles_2_1_1_1_1_6" localSheetId="5">(#REF!,#REF!)</definedName>
    <definedName name="Excel_BuiltIn_Print_Titles_2_1_1_1_1_6">(#REF!,#REF!)</definedName>
    <definedName name="Excel_BuiltIn_Print_Titles_2_1_1_1_1_6_3" localSheetId="2">(#REF!,#REF!)</definedName>
    <definedName name="Excel_BuiltIn_Print_Titles_2_1_1_1_1_6_3" localSheetId="3">(#REF!,#REF!)</definedName>
    <definedName name="Excel_BuiltIn_Print_Titles_2_1_1_1_1_6_3" localSheetId="5">(#REF!,#REF!)</definedName>
    <definedName name="Excel_BuiltIn_Print_Titles_2_1_1_1_1_6_3">(#REF!,#REF!)</definedName>
    <definedName name="Excel_BuiltIn_Print_Titles_2_1_1_1_1_7" localSheetId="2">(#REF!,#REF!)</definedName>
    <definedName name="Excel_BuiltIn_Print_Titles_2_1_1_1_1_7" localSheetId="3">(#REF!,#REF!)</definedName>
    <definedName name="Excel_BuiltIn_Print_Titles_2_1_1_1_1_7" localSheetId="5">(#REF!,#REF!)</definedName>
    <definedName name="Excel_BuiltIn_Print_Titles_2_1_1_1_1_7">(#REF!,#REF!)</definedName>
    <definedName name="Excel_BuiltIn_Print_Titles_2_1_1_1_1_7_3" localSheetId="2">(#REF!,#REF!)</definedName>
    <definedName name="Excel_BuiltIn_Print_Titles_2_1_1_1_1_7_3" localSheetId="3">(#REF!,#REF!)</definedName>
    <definedName name="Excel_BuiltIn_Print_Titles_2_1_1_1_1_7_3" localSheetId="5">(#REF!,#REF!)</definedName>
    <definedName name="Excel_BuiltIn_Print_Titles_2_1_1_1_1_7_3">(#REF!,#REF!)</definedName>
    <definedName name="Excel_BuiltIn_Print_Titles_2_1_1_1_1_8" localSheetId="2">(#REF!,#REF!)</definedName>
    <definedName name="Excel_BuiltIn_Print_Titles_2_1_1_1_1_8" localSheetId="3">(#REF!,#REF!)</definedName>
    <definedName name="Excel_BuiltIn_Print_Titles_2_1_1_1_1_8" localSheetId="5">(#REF!,#REF!)</definedName>
    <definedName name="Excel_BuiltIn_Print_Titles_2_1_1_1_1_8">(#REF!,#REF!)</definedName>
    <definedName name="Excel_BuiltIn_Print_Titles_2_1_1_1_1_8_3" localSheetId="2">(#REF!,#REF!)</definedName>
    <definedName name="Excel_BuiltIn_Print_Titles_2_1_1_1_1_8_3" localSheetId="3">(#REF!,#REF!)</definedName>
    <definedName name="Excel_BuiltIn_Print_Titles_2_1_1_1_1_8_3" localSheetId="5">(#REF!,#REF!)</definedName>
    <definedName name="Excel_BuiltIn_Print_Titles_2_1_1_1_1_8_3">(#REF!,#REF!)</definedName>
    <definedName name="Excel_BuiltIn_Print_Titles_2_1_1_1_10" localSheetId="2">(#REF!,#REF!)</definedName>
    <definedName name="Excel_BuiltIn_Print_Titles_2_1_1_1_10" localSheetId="3">(#REF!,#REF!)</definedName>
    <definedName name="Excel_BuiltIn_Print_Titles_2_1_1_1_10" localSheetId="5">(#REF!,#REF!)</definedName>
    <definedName name="Excel_BuiltIn_Print_Titles_2_1_1_1_10">(#REF!,#REF!)</definedName>
    <definedName name="Excel_BuiltIn_Print_Titles_2_1_1_1_10_3" localSheetId="2">(#REF!,#REF!)</definedName>
    <definedName name="Excel_BuiltIn_Print_Titles_2_1_1_1_10_3" localSheetId="3">(#REF!,#REF!)</definedName>
    <definedName name="Excel_BuiltIn_Print_Titles_2_1_1_1_10_3" localSheetId="5">(#REF!,#REF!)</definedName>
    <definedName name="Excel_BuiltIn_Print_Titles_2_1_1_1_10_3">(#REF!,#REF!)</definedName>
    <definedName name="Excel_BuiltIn_Print_Titles_2_1_1_1_2" localSheetId="2">(#REF!,#REF!)</definedName>
    <definedName name="Excel_BuiltIn_Print_Titles_2_1_1_1_2" localSheetId="3">(#REF!,#REF!)</definedName>
    <definedName name="Excel_BuiltIn_Print_Titles_2_1_1_1_2" localSheetId="5">(#REF!,#REF!)</definedName>
    <definedName name="Excel_BuiltIn_Print_Titles_2_1_1_1_2">(#REF!,#REF!)</definedName>
    <definedName name="Excel_BuiltIn_Print_Titles_2_1_1_1_2_1" localSheetId="2">(#REF!,#REF!)</definedName>
    <definedName name="Excel_BuiltIn_Print_Titles_2_1_1_1_2_1" localSheetId="3">(#REF!,#REF!)</definedName>
    <definedName name="Excel_BuiltIn_Print_Titles_2_1_1_1_2_1" localSheetId="5">(#REF!,#REF!)</definedName>
    <definedName name="Excel_BuiltIn_Print_Titles_2_1_1_1_2_1">(#REF!,#REF!)</definedName>
    <definedName name="Excel_BuiltIn_Print_Titles_2_1_1_1_2_1_1" localSheetId="2">(#REF!,#REF!)</definedName>
    <definedName name="Excel_BuiltIn_Print_Titles_2_1_1_1_2_1_1" localSheetId="3">(#REF!,#REF!)</definedName>
    <definedName name="Excel_BuiltIn_Print_Titles_2_1_1_1_2_1_1" localSheetId="5">(#REF!,#REF!)</definedName>
    <definedName name="Excel_BuiltIn_Print_Titles_2_1_1_1_2_1_1">(#REF!,#REF!)</definedName>
    <definedName name="Excel_BuiltIn_Print_Titles_2_1_1_1_2_1_3" localSheetId="2">(#REF!,#REF!)</definedName>
    <definedName name="Excel_BuiltIn_Print_Titles_2_1_1_1_2_1_3" localSheetId="3">(#REF!,#REF!)</definedName>
    <definedName name="Excel_BuiltIn_Print_Titles_2_1_1_1_2_1_3" localSheetId="5">(#REF!,#REF!)</definedName>
    <definedName name="Excel_BuiltIn_Print_Titles_2_1_1_1_2_1_3">(#REF!,#REF!)</definedName>
    <definedName name="Excel_BuiltIn_Print_Titles_2_1_1_1_2_3" localSheetId="2">(#REF!,#REF!)</definedName>
    <definedName name="Excel_BuiltIn_Print_Titles_2_1_1_1_2_3" localSheetId="3">(#REF!,#REF!)</definedName>
    <definedName name="Excel_BuiltIn_Print_Titles_2_1_1_1_2_3" localSheetId="5">(#REF!,#REF!)</definedName>
    <definedName name="Excel_BuiltIn_Print_Titles_2_1_1_1_2_3">(#REF!,#REF!)</definedName>
    <definedName name="Excel_BuiltIn_Print_Titles_2_1_1_1_3" localSheetId="2">(#REF!,#REF!)</definedName>
    <definedName name="Excel_BuiltIn_Print_Titles_2_1_1_1_3" localSheetId="3">(#REF!,#REF!)</definedName>
    <definedName name="Excel_BuiltIn_Print_Titles_2_1_1_1_3" localSheetId="5">(#REF!,#REF!)</definedName>
    <definedName name="Excel_BuiltIn_Print_Titles_2_1_1_1_3">(#REF!,#REF!)</definedName>
    <definedName name="Excel_BuiltIn_Print_Titles_2_1_1_1_3_1" localSheetId="2">(#REF!,#REF!)</definedName>
    <definedName name="Excel_BuiltIn_Print_Titles_2_1_1_1_3_1" localSheetId="3">(#REF!,#REF!)</definedName>
    <definedName name="Excel_BuiltIn_Print_Titles_2_1_1_1_3_1" localSheetId="5">(#REF!,#REF!)</definedName>
    <definedName name="Excel_BuiltIn_Print_Titles_2_1_1_1_3_1">(#REF!,#REF!)</definedName>
    <definedName name="Excel_BuiltIn_Print_Titles_2_1_1_1_3_1_1" localSheetId="2">(#REF!,#REF!)</definedName>
    <definedName name="Excel_BuiltIn_Print_Titles_2_1_1_1_3_1_1" localSheetId="3">(#REF!,#REF!)</definedName>
    <definedName name="Excel_BuiltIn_Print_Titles_2_1_1_1_3_1_1" localSheetId="5">(#REF!,#REF!)</definedName>
    <definedName name="Excel_BuiltIn_Print_Titles_2_1_1_1_3_1_1">(#REF!,#REF!)</definedName>
    <definedName name="Excel_BuiltIn_Print_Titles_2_1_1_1_3_1_3" localSheetId="2">(#REF!,#REF!)</definedName>
    <definedName name="Excel_BuiltIn_Print_Titles_2_1_1_1_3_1_3" localSheetId="3">(#REF!,#REF!)</definedName>
    <definedName name="Excel_BuiltIn_Print_Titles_2_1_1_1_3_1_3" localSheetId="5">(#REF!,#REF!)</definedName>
    <definedName name="Excel_BuiltIn_Print_Titles_2_1_1_1_3_1_3">(#REF!,#REF!)</definedName>
    <definedName name="Excel_BuiltIn_Print_Titles_2_1_1_1_3_3" localSheetId="2">(#REF!,#REF!)</definedName>
    <definedName name="Excel_BuiltIn_Print_Titles_2_1_1_1_3_3" localSheetId="3">(#REF!,#REF!)</definedName>
    <definedName name="Excel_BuiltIn_Print_Titles_2_1_1_1_3_3" localSheetId="5">(#REF!,#REF!)</definedName>
    <definedName name="Excel_BuiltIn_Print_Titles_2_1_1_1_3_3">(#REF!,#REF!)</definedName>
    <definedName name="Excel_BuiltIn_Print_Titles_2_1_1_1_4" localSheetId="2">(#REF!,#REF!)</definedName>
    <definedName name="Excel_BuiltIn_Print_Titles_2_1_1_1_4" localSheetId="3">(#REF!,#REF!)</definedName>
    <definedName name="Excel_BuiltIn_Print_Titles_2_1_1_1_4" localSheetId="5">(#REF!,#REF!)</definedName>
    <definedName name="Excel_BuiltIn_Print_Titles_2_1_1_1_4">(#REF!,#REF!)</definedName>
    <definedName name="Excel_BuiltIn_Print_Titles_2_1_1_1_4_3" localSheetId="2">(#REF!,#REF!)</definedName>
    <definedName name="Excel_BuiltIn_Print_Titles_2_1_1_1_4_3" localSheetId="3">(#REF!,#REF!)</definedName>
    <definedName name="Excel_BuiltIn_Print_Titles_2_1_1_1_4_3" localSheetId="5">(#REF!,#REF!)</definedName>
    <definedName name="Excel_BuiltIn_Print_Titles_2_1_1_1_4_3">(#REF!,#REF!)</definedName>
    <definedName name="Excel_BuiltIn_Print_Titles_2_1_1_1_5" localSheetId="2">(#REF!,#REF!)</definedName>
    <definedName name="Excel_BuiltIn_Print_Titles_2_1_1_1_5" localSheetId="3">(#REF!,#REF!)</definedName>
    <definedName name="Excel_BuiltIn_Print_Titles_2_1_1_1_5" localSheetId="5">(#REF!,#REF!)</definedName>
    <definedName name="Excel_BuiltIn_Print_Titles_2_1_1_1_5">(#REF!,#REF!)</definedName>
    <definedName name="Excel_BuiltIn_Print_Titles_2_1_1_1_5_3" localSheetId="2">(#REF!,#REF!)</definedName>
    <definedName name="Excel_BuiltIn_Print_Titles_2_1_1_1_5_3" localSheetId="3">(#REF!,#REF!)</definedName>
    <definedName name="Excel_BuiltIn_Print_Titles_2_1_1_1_5_3" localSheetId="5">(#REF!,#REF!)</definedName>
    <definedName name="Excel_BuiltIn_Print_Titles_2_1_1_1_5_3">(#REF!,#REF!)</definedName>
    <definedName name="Excel_BuiltIn_Print_Titles_2_1_1_1_6" localSheetId="2">(#REF!,#REF!)</definedName>
    <definedName name="Excel_BuiltIn_Print_Titles_2_1_1_1_6" localSheetId="3">(#REF!,#REF!)</definedName>
    <definedName name="Excel_BuiltIn_Print_Titles_2_1_1_1_6" localSheetId="5">(#REF!,#REF!)</definedName>
    <definedName name="Excel_BuiltIn_Print_Titles_2_1_1_1_6">(#REF!,#REF!)</definedName>
    <definedName name="Excel_BuiltIn_Print_Titles_2_1_1_1_6_3" localSheetId="2">(#REF!,#REF!)</definedName>
    <definedName name="Excel_BuiltIn_Print_Titles_2_1_1_1_6_3" localSheetId="3">(#REF!,#REF!)</definedName>
    <definedName name="Excel_BuiltIn_Print_Titles_2_1_1_1_6_3" localSheetId="5">(#REF!,#REF!)</definedName>
    <definedName name="Excel_BuiltIn_Print_Titles_2_1_1_1_6_3">(#REF!,#REF!)</definedName>
    <definedName name="Excel_BuiltIn_Print_Titles_2_1_1_1_7" localSheetId="2">(#REF!,#REF!)</definedName>
    <definedName name="Excel_BuiltIn_Print_Titles_2_1_1_1_7" localSheetId="3">(#REF!,#REF!)</definedName>
    <definedName name="Excel_BuiltIn_Print_Titles_2_1_1_1_7" localSheetId="5">(#REF!,#REF!)</definedName>
    <definedName name="Excel_BuiltIn_Print_Titles_2_1_1_1_7">(#REF!,#REF!)</definedName>
    <definedName name="Excel_BuiltIn_Print_Titles_2_1_1_1_7_3" localSheetId="2">(#REF!,#REF!)</definedName>
    <definedName name="Excel_BuiltIn_Print_Titles_2_1_1_1_7_3" localSheetId="3">(#REF!,#REF!)</definedName>
    <definedName name="Excel_BuiltIn_Print_Titles_2_1_1_1_7_3" localSheetId="5">(#REF!,#REF!)</definedName>
    <definedName name="Excel_BuiltIn_Print_Titles_2_1_1_1_7_3">(#REF!,#REF!)</definedName>
    <definedName name="Excel_BuiltIn_Print_Titles_2_1_1_1_8" localSheetId="2">(#REF!,#REF!)</definedName>
    <definedName name="Excel_BuiltIn_Print_Titles_2_1_1_1_8" localSheetId="3">(#REF!,#REF!)</definedName>
    <definedName name="Excel_BuiltIn_Print_Titles_2_1_1_1_8" localSheetId="5">(#REF!,#REF!)</definedName>
    <definedName name="Excel_BuiltIn_Print_Titles_2_1_1_1_8">(#REF!,#REF!)</definedName>
    <definedName name="Excel_BuiltIn_Print_Titles_2_1_1_1_8_3" localSheetId="2">(#REF!,#REF!)</definedName>
    <definedName name="Excel_BuiltIn_Print_Titles_2_1_1_1_8_3" localSheetId="3">(#REF!,#REF!)</definedName>
    <definedName name="Excel_BuiltIn_Print_Titles_2_1_1_1_8_3" localSheetId="5">(#REF!,#REF!)</definedName>
    <definedName name="Excel_BuiltIn_Print_Titles_2_1_1_1_8_3">(#REF!,#REF!)</definedName>
    <definedName name="Excel_BuiltIn_Print_Titles_2_1_1_1_9" localSheetId="2">(#REF!,#REF!)</definedName>
    <definedName name="Excel_BuiltIn_Print_Titles_2_1_1_1_9" localSheetId="3">(#REF!,#REF!)</definedName>
    <definedName name="Excel_BuiltIn_Print_Titles_2_1_1_1_9" localSheetId="5">(#REF!,#REF!)</definedName>
    <definedName name="Excel_BuiltIn_Print_Titles_2_1_1_1_9">(#REF!,#REF!)</definedName>
    <definedName name="Excel_BuiltIn_Print_Titles_2_1_1_1_9_3" localSheetId="2">(#REF!,#REF!)</definedName>
    <definedName name="Excel_BuiltIn_Print_Titles_2_1_1_1_9_3" localSheetId="3">(#REF!,#REF!)</definedName>
    <definedName name="Excel_BuiltIn_Print_Titles_2_1_1_1_9_3" localSheetId="5">(#REF!,#REF!)</definedName>
    <definedName name="Excel_BuiltIn_Print_Titles_2_1_1_1_9_3">(#REF!,#REF!)</definedName>
    <definedName name="Excel_BuiltIn_Print_Titles_2_1_1_10" localSheetId="2">(#REF!,#REF!)</definedName>
    <definedName name="Excel_BuiltIn_Print_Titles_2_1_1_10" localSheetId="3">(#REF!,#REF!)</definedName>
    <definedName name="Excel_BuiltIn_Print_Titles_2_1_1_10" localSheetId="5">(#REF!,#REF!)</definedName>
    <definedName name="Excel_BuiltIn_Print_Titles_2_1_1_10">(#REF!,#REF!)</definedName>
    <definedName name="Excel_BuiltIn_Print_Titles_2_1_1_10_3" localSheetId="2">(#REF!,#REF!)</definedName>
    <definedName name="Excel_BuiltIn_Print_Titles_2_1_1_10_3" localSheetId="3">(#REF!,#REF!)</definedName>
    <definedName name="Excel_BuiltIn_Print_Titles_2_1_1_10_3" localSheetId="5">(#REF!,#REF!)</definedName>
    <definedName name="Excel_BuiltIn_Print_Titles_2_1_1_10_3">(#REF!,#REF!)</definedName>
    <definedName name="Excel_BuiltIn_Print_Titles_2_1_1_11" localSheetId="2">(#REF!,#REF!)</definedName>
    <definedName name="Excel_BuiltIn_Print_Titles_2_1_1_11" localSheetId="3">(#REF!,#REF!)</definedName>
    <definedName name="Excel_BuiltIn_Print_Titles_2_1_1_11" localSheetId="5">(#REF!,#REF!)</definedName>
    <definedName name="Excel_BuiltIn_Print_Titles_2_1_1_11">(#REF!,#REF!)</definedName>
    <definedName name="Excel_BuiltIn_Print_Titles_2_1_1_11_3" localSheetId="2">(#REF!,#REF!)</definedName>
    <definedName name="Excel_BuiltIn_Print_Titles_2_1_1_11_3" localSheetId="3">(#REF!,#REF!)</definedName>
    <definedName name="Excel_BuiltIn_Print_Titles_2_1_1_11_3" localSheetId="5">(#REF!,#REF!)</definedName>
    <definedName name="Excel_BuiltIn_Print_Titles_2_1_1_11_3">(#REF!,#REF!)</definedName>
    <definedName name="Excel_BuiltIn_Print_Titles_2_1_1_12">('[8]REIN_ WAREHOUSE'!$A$1:$A$518,'[8]REIN_ WAREHOUSE'!$A$1:$IV$8)</definedName>
    <definedName name="Excel_BuiltIn_Print_Titles_2_1_1_13" localSheetId="2">(#REF!,#REF!)</definedName>
    <definedName name="Excel_BuiltIn_Print_Titles_2_1_1_13" localSheetId="3">(#REF!,#REF!)</definedName>
    <definedName name="Excel_BuiltIn_Print_Titles_2_1_1_13" localSheetId="5">(#REF!,#REF!)</definedName>
    <definedName name="Excel_BuiltIn_Print_Titles_2_1_1_13">(#REF!,#REF!)</definedName>
    <definedName name="Excel_BuiltIn_Print_Titles_2_1_1_13_3" localSheetId="2">(#REF!,#REF!)</definedName>
    <definedName name="Excel_BuiltIn_Print_Titles_2_1_1_13_3" localSheetId="3">(#REF!,#REF!)</definedName>
    <definedName name="Excel_BuiltIn_Print_Titles_2_1_1_13_3" localSheetId="5">(#REF!,#REF!)</definedName>
    <definedName name="Excel_BuiltIn_Print_Titles_2_1_1_13_3">(#REF!,#REF!)</definedName>
    <definedName name="Excel_BuiltIn_Print_Titles_2_1_1_2">('[8]REIN_ WAREHOUSE'!$A$1:$A$518,'[8]REIN_ WAREHOUSE'!$A$1:$IV$8)</definedName>
    <definedName name="Excel_BuiltIn_Print_Titles_2_1_1_2_1" localSheetId="2">(#REF!,#REF!)</definedName>
    <definedName name="Excel_BuiltIn_Print_Titles_2_1_1_2_1" localSheetId="3">(#REF!,#REF!)</definedName>
    <definedName name="Excel_BuiltIn_Print_Titles_2_1_1_2_1" localSheetId="5">(#REF!,#REF!)</definedName>
    <definedName name="Excel_BuiltIn_Print_Titles_2_1_1_2_1">(#REF!,#REF!)</definedName>
    <definedName name="Excel_BuiltIn_Print_Titles_2_1_1_2_1_1" localSheetId="2">(#REF!,#REF!)</definedName>
    <definedName name="Excel_BuiltIn_Print_Titles_2_1_1_2_1_1" localSheetId="3">(#REF!,#REF!)</definedName>
    <definedName name="Excel_BuiltIn_Print_Titles_2_1_1_2_1_1" localSheetId="5">(#REF!,#REF!)</definedName>
    <definedName name="Excel_BuiltIn_Print_Titles_2_1_1_2_1_1">(#REF!,#REF!)</definedName>
    <definedName name="Excel_BuiltIn_Print_Titles_2_1_1_2_1_3" localSheetId="2">(#REF!,#REF!)</definedName>
    <definedName name="Excel_BuiltIn_Print_Titles_2_1_1_2_1_3" localSheetId="3">(#REF!,#REF!)</definedName>
    <definedName name="Excel_BuiltIn_Print_Titles_2_1_1_2_1_3" localSheetId="5">(#REF!,#REF!)</definedName>
    <definedName name="Excel_BuiltIn_Print_Titles_2_1_1_2_1_3">(#REF!,#REF!)</definedName>
    <definedName name="Excel_BuiltIn_Print_Titles_2_1_1_3">('[8]REIN_ WAREHOUSE'!$A$1:$A$518,'[8]REIN_ WAREHOUSE'!$A$1:$IV$8)</definedName>
    <definedName name="Excel_BuiltIn_Print_Titles_2_1_1_3_1" localSheetId="2">(#REF!,#REF!)</definedName>
    <definedName name="Excel_BuiltIn_Print_Titles_2_1_1_3_1" localSheetId="3">(#REF!,#REF!)</definedName>
    <definedName name="Excel_BuiltIn_Print_Titles_2_1_1_3_1" localSheetId="5">(#REF!,#REF!)</definedName>
    <definedName name="Excel_BuiltIn_Print_Titles_2_1_1_3_1">(#REF!,#REF!)</definedName>
    <definedName name="Excel_BuiltIn_Print_Titles_2_1_1_3_1_1" localSheetId="2">(#REF!,#REF!)</definedName>
    <definedName name="Excel_BuiltIn_Print_Titles_2_1_1_3_1_1" localSheetId="3">(#REF!,#REF!)</definedName>
    <definedName name="Excel_BuiltIn_Print_Titles_2_1_1_3_1_1" localSheetId="5">(#REF!,#REF!)</definedName>
    <definedName name="Excel_BuiltIn_Print_Titles_2_1_1_3_1_1">(#REF!,#REF!)</definedName>
    <definedName name="Excel_BuiltIn_Print_Titles_2_1_1_3_1_3" localSheetId="2">(#REF!,#REF!)</definedName>
    <definedName name="Excel_BuiltIn_Print_Titles_2_1_1_3_1_3" localSheetId="3">(#REF!,#REF!)</definedName>
    <definedName name="Excel_BuiltIn_Print_Titles_2_1_1_3_1_3" localSheetId="5">(#REF!,#REF!)</definedName>
    <definedName name="Excel_BuiltIn_Print_Titles_2_1_1_3_1_3">(#REF!,#REF!)</definedName>
    <definedName name="Excel_BuiltIn_Print_Titles_2_1_1_4">('[8]REIN_ WAREHOUSE'!$A$1:$A$518,'[8]REIN_ WAREHOUSE'!$A$1:$IV$8)</definedName>
    <definedName name="Excel_BuiltIn_Print_Titles_2_1_1_5">('[11]REIN_ WAREHOUSE'!$A$1:$A$303,'[11]REIN_ WAREHOUSE'!$A$1:$IV$8)</definedName>
    <definedName name="Excel_BuiltIn_Print_Titles_2_1_1_6" localSheetId="2">(#REF!,#REF!)</definedName>
    <definedName name="Excel_BuiltIn_Print_Titles_2_1_1_6" localSheetId="3">(#REF!,#REF!)</definedName>
    <definedName name="Excel_BuiltIn_Print_Titles_2_1_1_6" localSheetId="5">(#REF!,#REF!)</definedName>
    <definedName name="Excel_BuiltIn_Print_Titles_2_1_1_6">(#REF!,#REF!)</definedName>
    <definedName name="Excel_BuiltIn_Print_Titles_2_1_1_6_3" localSheetId="2">(#REF!,#REF!)</definedName>
    <definedName name="Excel_BuiltIn_Print_Titles_2_1_1_6_3" localSheetId="3">(#REF!,#REF!)</definedName>
    <definedName name="Excel_BuiltIn_Print_Titles_2_1_1_6_3" localSheetId="5">(#REF!,#REF!)</definedName>
    <definedName name="Excel_BuiltIn_Print_Titles_2_1_1_6_3">(#REF!,#REF!)</definedName>
    <definedName name="Excel_BuiltIn_Print_Titles_2_1_1_7">('[11]REIN_ WAREHOUSE'!$A$1:$A$303,'[11]REIN_ WAREHOUSE'!$A$1:$IV$8)</definedName>
    <definedName name="Excel_BuiltIn_Print_Titles_2_1_1_8" localSheetId="2">(#REF!,#REF!)</definedName>
    <definedName name="Excel_BuiltIn_Print_Titles_2_1_1_8" localSheetId="3">(#REF!,#REF!)</definedName>
    <definedName name="Excel_BuiltIn_Print_Titles_2_1_1_8" localSheetId="5">(#REF!,#REF!)</definedName>
    <definedName name="Excel_BuiltIn_Print_Titles_2_1_1_8">(#REF!,#REF!)</definedName>
    <definedName name="Excel_BuiltIn_Print_Titles_2_1_1_8_3" localSheetId="2">(#REF!,#REF!)</definedName>
    <definedName name="Excel_BuiltIn_Print_Titles_2_1_1_8_3" localSheetId="3">(#REF!,#REF!)</definedName>
    <definedName name="Excel_BuiltIn_Print_Titles_2_1_1_8_3" localSheetId="5">(#REF!,#REF!)</definedName>
    <definedName name="Excel_BuiltIn_Print_Titles_2_1_1_8_3">(#REF!,#REF!)</definedName>
    <definedName name="Excel_BuiltIn_Print_Titles_2_1_1_9" localSheetId="2">(#REF!,#REF!)</definedName>
    <definedName name="Excel_BuiltIn_Print_Titles_2_1_1_9" localSheetId="3">(#REF!,#REF!)</definedName>
    <definedName name="Excel_BuiltIn_Print_Titles_2_1_1_9" localSheetId="5">(#REF!,#REF!)</definedName>
    <definedName name="Excel_BuiltIn_Print_Titles_2_1_1_9">(#REF!,#REF!)</definedName>
    <definedName name="Excel_BuiltIn_Print_Titles_2_1_1_9_3" localSheetId="2">(#REF!,#REF!)</definedName>
    <definedName name="Excel_BuiltIn_Print_Titles_2_1_1_9_3" localSheetId="3">(#REF!,#REF!)</definedName>
    <definedName name="Excel_BuiltIn_Print_Titles_2_1_1_9_3" localSheetId="5">(#REF!,#REF!)</definedName>
    <definedName name="Excel_BuiltIn_Print_Titles_2_1_1_9_3">(#REF!,#REF!)</definedName>
    <definedName name="Excel_BuiltIn_Print_Titles_2_1_10" localSheetId="2">(#REF!,#REF!)</definedName>
    <definedName name="Excel_BuiltIn_Print_Titles_2_1_10" localSheetId="3">(#REF!,#REF!)</definedName>
    <definedName name="Excel_BuiltIn_Print_Titles_2_1_10" localSheetId="5">(#REF!,#REF!)</definedName>
    <definedName name="Excel_BuiltIn_Print_Titles_2_1_10">(#REF!,#REF!)</definedName>
    <definedName name="Excel_BuiltIn_Print_Titles_2_1_10_3" localSheetId="2">(#REF!,#REF!)</definedName>
    <definedName name="Excel_BuiltIn_Print_Titles_2_1_10_3" localSheetId="3">(#REF!,#REF!)</definedName>
    <definedName name="Excel_BuiltIn_Print_Titles_2_1_10_3" localSheetId="5">(#REF!,#REF!)</definedName>
    <definedName name="Excel_BuiltIn_Print_Titles_2_1_10_3">(#REF!,#REF!)</definedName>
    <definedName name="Excel_BuiltIn_Print_Titles_2_1_2">('[8]REIN_ WAREHOUSE'!$A$1:$A$518,'[8]REIN_ WAREHOUSE'!$A$1:$IV$8)</definedName>
    <definedName name="Excel_BuiltIn_Print_Titles_2_1_2_1">('[8]REIN_ WAREHOUSE'!$A$1:$A$518,'[8]REIN_ WAREHOUSE'!$A$1:$IV$8)</definedName>
    <definedName name="Excel_BuiltIn_Print_Titles_2_1_2_1_1">('[9]REIN_ WAREHOUSE'!$A$1:$A$518,'[9]REIN_ WAREHOUSE'!$A$1:$IV$8)</definedName>
    <definedName name="Excel_BuiltIn_Print_Titles_2_1_3">('[8]REIN_ WAREHOUSE'!$A$1:$A$518,'[8]REIN_ WAREHOUSE'!$A$1:$IV$8)</definedName>
    <definedName name="Excel_BuiltIn_Print_Titles_2_1_3_1" localSheetId="2">(#REF!,#REF!)</definedName>
    <definedName name="Excel_BuiltIn_Print_Titles_2_1_3_1" localSheetId="3">(#REF!,#REF!)</definedName>
    <definedName name="Excel_BuiltIn_Print_Titles_2_1_3_1" localSheetId="5">(#REF!,#REF!)</definedName>
    <definedName name="Excel_BuiltIn_Print_Titles_2_1_3_1">(#REF!,#REF!)</definedName>
    <definedName name="Excel_BuiltIn_Print_Titles_2_1_3_1_1" localSheetId="2">(#REF!,#REF!)</definedName>
    <definedName name="Excel_BuiltIn_Print_Titles_2_1_3_1_1" localSheetId="3">(#REF!,#REF!)</definedName>
    <definedName name="Excel_BuiltIn_Print_Titles_2_1_3_1_1" localSheetId="5">(#REF!,#REF!)</definedName>
    <definedName name="Excel_BuiltIn_Print_Titles_2_1_3_1_1">(#REF!,#REF!)</definedName>
    <definedName name="Excel_BuiltIn_Print_Titles_2_1_4">('[11]REIN_ WAREHOUSE'!$A$1:$A$65497,'[11]REIN_ WAREHOUSE'!$A$1:$IV$8)</definedName>
    <definedName name="Excel_BuiltIn_Print_Titles_2_1_5">('[11]REIN_ WAREHOUSE'!$A$1:$A$65497,'[11]REIN_ WAREHOUSE'!$A$1:$IV$8)</definedName>
    <definedName name="Excel_BuiltIn_Print_Titles_2_1_6" localSheetId="2">(#REF!,#REF!)</definedName>
    <definedName name="Excel_BuiltIn_Print_Titles_2_1_6" localSheetId="3">(#REF!,#REF!)</definedName>
    <definedName name="Excel_BuiltIn_Print_Titles_2_1_6" localSheetId="5">(#REF!,#REF!)</definedName>
    <definedName name="Excel_BuiltIn_Print_Titles_2_1_6">(#REF!,#REF!)</definedName>
    <definedName name="Excel_BuiltIn_Print_Titles_2_1_6_3" localSheetId="2">(#REF!,#REF!)</definedName>
    <definedName name="Excel_BuiltIn_Print_Titles_2_1_6_3" localSheetId="3">(#REF!,#REF!)</definedName>
    <definedName name="Excel_BuiltIn_Print_Titles_2_1_6_3" localSheetId="5">(#REF!,#REF!)</definedName>
    <definedName name="Excel_BuiltIn_Print_Titles_2_1_6_3">(#REF!,#REF!)</definedName>
    <definedName name="Excel_BuiltIn_Print_Titles_2_1_7" localSheetId="2">(#REF!,#REF!)</definedName>
    <definedName name="Excel_BuiltIn_Print_Titles_2_1_7" localSheetId="3">(#REF!,#REF!)</definedName>
    <definedName name="Excel_BuiltIn_Print_Titles_2_1_7" localSheetId="5">(#REF!,#REF!)</definedName>
    <definedName name="Excel_BuiltIn_Print_Titles_2_1_7">(#REF!,#REF!)</definedName>
    <definedName name="Excel_BuiltIn_Print_Titles_2_1_7_3" localSheetId="2">(#REF!,#REF!)</definedName>
    <definedName name="Excel_BuiltIn_Print_Titles_2_1_7_3" localSheetId="3">(#REF!,#REF!)</definedName>
    <definedName name="Excel_BuiltIn_Print_Titles_2_1_7_3" localSheetId="5">(#REF!,#REF!)</definedName>
    <definedName name="Excel_BuiltIn_Print_Titles_2_1_7_3">(#REF!,#REF!)</definedName>
    <definedName name="Excel_BuiltIn_Print_Titles_2_1_8">('[12]REIN_ WAREHOUSE'!$A$1:$A$335,'[12]REIN_ WAREHOUSE'!$A$1:$IV$8)</definedName>
    <definedName name="Excel_BuiltIn_Print_Titles_2_1_9">('[8]REIN_ WAREHOUSE'!$A$1:$A$518,'[8]REIN_ WAREHOUSE'!$A$1:$IV$8)</definedName>
    <definedName name="Excel_BuiltIn_Print_Titles_2_10" localSheetId="2">(#REF!,#REF!)</definedName>
    <definedName name="Excel_BuiltIn_Print_Titles_2_10" localSheetId="3">(#REF!,#REF!)</definedName>
    <definedName name="Excel_BuiltIn_Print_Titles_2_10" localSheetId="5">(#REF!,#REF!)</definedName>
    <definedName name="Excel_BuiltIn_Print_Titles_2_10">(#REF!,#REF!)</definedName>
    <definedName name="Excel_BuiltIn_Print_Titles_2_11" localSheetId="2">(#REF!,#REF!)</definedName>
    <definedName name="Excel_BuiltIn_Print_Titles_2_11" localSheetId="3">(#REF!,#REF!)</definedName>
    <definedName name="Excel_BuiltIn_Print_Titles_2_11" localSheetId="5">(#REF!,#REF!)</definedName>
    <definedName name="Excel_BuiltIn_Print_Titles_2_11">(#REF!,#REF!)</definedName>
    <definedName name="Excel_BuiltIn_Print_Titles_2_12" localSheetId="2">(#REF!,#REF!)</definedName>
    <definedName name="Excel_BuiltIn_Print_Titles_2_12" localSheetId="3">(#REF!,#REF!)</definedName>
    <definedName name="Excel_BuiltIn_Print_Titles_2_12" localSheetId="5">(#REF!,#REF!)</definedName>
    <definedName name="Excel_BuiltIn_Print_Titles_2_12">(#REF!,#REF!)</definedName>
    <definedName name="Excel_BuiltIn_Print_Titles_2_12_3" localSheetId="2">(#REF!,#REF!)</definedName>
    <definedName name="Excel_BuiltIn_Print_Titles_2_12_3" localSheetId="3">(#REF!,#REF!)</definedName>
    <definedName name="Excel_BuiltIn_Print_Titles_2_12_3" localSheetId="5">(#REF!,#REF!)</definedName>
    <definedName name="Excel_BuiltIn_Print_Titles_2_12_3">(#REF!,#REF!)</definedName>
    <definedName name="Excel_BuiltIn_Print_Titles_2_2" localSheetId="2">(#REF!,#REF!)</definedName>
    <definedName name="Excel_BuiltIn_Print_Titles_2_2" localSheetId="3">(#REF!,#REF!)</definedName>
    <definedName name="Excel_BuiltIn_Print_Titles_2_2" localSheetId="5">(#REF!,#REF!)</definedName>
    <definedName name="Excel_BuiltIn_Print_Titles_2_2">(#REF!,#REF!)</definedName>
    <definedName name="Excel_BuiltIn_Print_Titles_2_2_1" localSheetId="2">(#REF!,#REF!)</definedName>
    <definedName name="Excel_BuiltIn_Print_Titles_2_2_1" localSheetId="3">(#REF!,#REF!)</definedName>
    <definedName name="Excel_BuiltIn_Print_Titles_2_2_1" localSheetId="5">(#REF!,#REF!)</definedName>
    <definedName name="Excel_BuiltIn_Print_Titles_2_2_1">(#REF!,#REF!)</definedName>
    <definedName name="Excel_BuiltIn_Print_Titles_2_3" localSheetId="2">(#REF!,#REF!)</definedName>
    <definedName name="Excel_BuiltIn_Print_Titles_2_3" localSheetId="3">(#REF!,#REF!)</definedName>
    <definedName name="Excel_BuiltIn_Print_Titles_2_3" localSheetId="5">(#REF!,#REF!)</definedName>
    <definedName name="Excel_BuiltIn_Print_Titles_2_3">(#REF!,#REF!)</definedName>
    <definedName name="Excel_BuiltIn_Print_Titles_2_3_1">("#REF!,#REF!)")</definedName>
    <definedName name="Excel_BuiltIn_Print_Titles_2_4">('[11]M Sheet_ROADWORK_Culvert'!$A$1:$K$65536,'[11]M Sheet_ROADWORK_Culvert'!$A$3:$IV$5)</definedName>
    <definedName name="Excel_BuiltIn_Print_Titles_2_5">('[16]REIN_ WAREHOUSE'!$A$1:$A$65525,'[16]REIN_ WAREHOUSE'!$A$1:$IV$8)</definedName>
    <definedName name="Excel_BuiltIn_Print_Titles_2_6">('[11]M Sheet_ROADWORK_Culvert'!$A$1:$K$65536,'[11]M Sheet_ROADWORK_Culvert'!$A$3:$IV$5)</definedName>
    <definedName name="Excel_BuiltIn_Print_Titles_2_7">('[14]REIN_ WAREHOUSE'!$A$1:$A$65486,'[14]REIN_ WAREHOUSE'!$A$1:$IV$8)</definedName>
    <definedName name="Excel_BuiltIn_Print_Titles_2_8">('[14]REIN_ WAREHOUSE'!$A$1:$A$65486,'[14]REIN_ WAREHOUSE'!$A$1:$IV$8)</definedName>
    <definedName name="Excel_BuiltIn_Print_Titles_2_9">('[16]REIN_ WAREHOUSE'!$A$1:$A$65525,'[16]REIN_ WAREHOUSE'!$A$1:$IV$8)</definedName>
    <definedName name="Excel_BuiltIn_Print_Titles_3" localSheetId="2">#REF!</definedName>
    <definedName name="Excel_BuiltIn_Print_Titles_3" localSheetId="3">#REF!</definedName>
    <definedName name="Excel_BuiltIn_Print_Titles_3" localSheetId="5">#REF!</definedName>
    <definedName name="Excel_BuiltIn_Print_Titles_3">#REF!</definedName>
    <definedName name="Excel_BuiltIn_Print_Titles_3_1">('[17]M Sheet_PLANT-1'!$A$1:$L$65514,'[17]M Sheet_PLANT-1'!$A$1:$IV$4)</definedName>
    <definedName name="Excel_BuiltIn_Print_Titles_3_1_1">('[11]M Sheet_WAREHOUSE'!$A$1:$L$3,'[11]M Sheet_WAREHOUSE'!$A$3:$IV$5)</definedName>
    <definedName name="Excel_BuiltIn_Print_Titles_3_1_1_1">('[8]Abstract Sheet_2'!$A$1:$K$65428,'[8]Abstract Sheet_2'!$A$3:$IS$7)</definedName>
    <definedName name="Excel_BuiltIn_Print_Titles_3_1_1_1_1">('[8]Abstract Sheet_2'!$A$1:$K$65428,'[8]Abstract Sheet_2'!$A$3:$IS$7)</definedName>
    <definedName name="Excel_BuiltIn_Print_Titles_3_1_1_1_1_1" localSheetId="2">#REF!</definedName>
    <definedName name="Excel_BuiltIn_Print_Titles_3_1_1_1_1_1" localSheetId="3">#REF!</definedName>
    <definedName name="Excel_BuiltIn_Print_Titles_3_1_1_1_1_1" localSheetId="5">#REF!</definedName>
    <definedName name="Excel_BuiltIn_Print_Titles_3_1_1_1_1_1">#REF!</definedName>
    <definedName name="Excel_BuiltIn_Print_Titles_3_1_1_1_1_1_1">('[9]Abstract Sheet_2'!$A$1:$K$65427,'[9]Abstract Sheet_2'!$A$2:$A$6)</definedName>
    <definedName name="Excel_BuiltIn_Print_Titles_3_1_1_1_1_1_1_1">('[7]Abstract Sheet_2'!$A$1:$K$18,'[7]Abstract Sheet_2'!$A$2:$A$6)</definedName>
    <definedName name="Excel_BuiltIn_Print_Titles_3_1_1_1_1_1_1_1_1_1_1">"$#REF!.$A$1:$IS$6"</definedName>
    <definedName name="Excel_BuiltIn_Print_Titles_3_1_1_1_2">('[8]Abstract Sheet_2'!$A$1:$K$65428,'[8]Abstract Sheet_2'!$A$3:$IS$7)</definedName>
    <definedName name="Excel_BuiltIn_Print_Titles_3_1_1_1_3">('[8]Abstract Sheet_2'!$A$1:$K$65428,'[8]Abstract Sheet_2'!$A$3:$IS$7)</definedName>
    <definedName name="Excel_BuiltIn_Print_Titles_3_1_1_1_4">('[8]Abstract Sheet_2'!$A$1:$K$65428,'[8]Abstract Sheet_2'!$A$3:$IS$7)</definedName>
    <definedName name="Excel_BuiltIn_Print_Titles_3_1_1_1_5" localSheetId="2">#REF!</definedName>
    <definedName name="Excel_BuiltIn_Print_Titles_3_1_1_1_5" localSheetId="3">#REF!</definedName>
    <definedName name="Excel_BuiltIn_Print_Titles_3_1_1_1_5" localSheetId="5">#REF!</definedName>
    <definedName name="Excel_BuiltIn_Print_Titles_3_1_1_1_5">#REF!</definedName>
    <definedName name="Excel_BuiltIn_Print_Titles_3_1_1_2">('[8]Abstract Sheet_2'!$A$1:$K$65428,'[8]Abstract Sheet_2'!$A$3:$IS$7)</definedName>
    <definedName name="Excel_BuiltIn_Print_Titles_3_1_1_3">('[8]Abstract Sheet_2'!$A$1:$K$65428,'[8]Abstract Sheet_2'!$A$3:$IS$7)</definedName>
    <definedName name="Excel_BuiltIn_Print_Titles_3_1_1_4">('[8]Abstract Sheet_2'!$A$1:$K$65428,'[8]Abstract Sheet_2'!$A$3:$IS$7)</definedName>
    <definedName name="Excel_BuiltIn_Print_Titles_3_1_1_5">('[11]Abstract Sheet_2'!$A$1:$K$65408,'[11]Abstract Sheet_2'!$A$1:$IT$4)</definedName>
    <definedName name="Excel_BuiltIn_Print_Titles_3_1_2">('[12]Abstract Sheet_2'!$A$1:$K$65428,'[12]Abstract Sheet_2'!$A$3:$IS$7)</definedName>
    <definedName name="Excel_BuiltIn_Print_Titles_3_1_2_1">('[8]Abstract Sheet_2'!$A$1:$K$65428,'[8]Abstract Sheet_2'!$A$3:$IS$7)</definedName>
    <definedName name="Excel_BuiltIn_Print_Titles_3_1_2_1_1">('[9]Abstract Sheet_2'!$A$1:$K$65427,'[9]Abstract Sheet_2'!$A$2:$A$6)</definedName>
    <definedName name="Excel_BuiltIn_Print_Titles_3_1_3">('[13]Abstract Sheet_2'!$A$1:$K$65421,'[13]Abstract Sheet_2'!$A$3:$IS$7)</definedName>
    <definedName name="Excel_BuiltIn_Print_Titles_3_1_3_1" localSheetId="2">(#REF!,#REF!)</definedName>
    <definedName name="Excel_BuiltIn_Print_Titles_3_1_3_1" localSheetId="3">(#REF!,#REF!)</definedName>
    <definedName name="Excel_BuiltIn_Print_Titles_3_1_3_1" localSheetId="5">(#REF!,#REF!)</definedName>
    <definedName name="Excel_BuiltIn_Print_Titles_3_1_3_1">(#REF!,#REF!)</definedName>
    <definedName name="Excel_BuiltIn_Print_Titles_3_1_3_1_1" localSheetId="2">(#REF!,#REF!)</definedName>
    <definedName name="Excel_BuiltIn_Print_Titles_3_1_3_1_1" localSheetId="3">(#REF!,#REF!)</definedName>
    <definedName name="Excel_BuiltIn_Print_Titles_3_1_3_1_1" localSheetId="5">(#REF!,#REF!)</definedName>
    <definedName name="Excel_BuiltIn_Print_Titles_3_1_3_1_1">(#REF!,#REF!)</definedName>
    <definedName name="Excel_BuiltIn_Print_Titles_3_1_4">("#REF!,#REF!)")</definedName>
    <definedName name="Excel_BuiltIn_Print_Titles_3_1_5">("#REF!,#REF!))))))))")</definedName>
    <definedName name="Excel_BuiltIn_Print_Titles_3_12">("#REF!,#REF!)")</definedName>
    <definedName name="Excel_BuiltIn_Print_Titles_3_2">('[11]M Sheet_WAREHOUSE'!$A$1:$L$65535,'[11]M Sheet_WAREHOUSE'!$A$3:$IV$5)</definedName>
    <definedName name="Excel_BuiltIn_Print_Titles_3_2_1">("#REF!,#REF!)")</definedName>
    <definedName name="Excel_BuiltIn_Print_Titles_3_3">('[14]Abstract Sheet_2'!$A$1:$L$65515,'[14]Abstract Sheet_2'!$A$3:$IV$8)</definedName>
    <definedName name="Excel_BuiltIn_Print_Titles_3_3_1">("#REF!,#REF!)")</definedName>
    <definedName name="Excel_BuiltIn_Print_Titles_3_4">("#REF!,#REF!)")</definedName>
    <definedName name="Excel_BuiltIn_Print_Titles_4">('[8]Abstract Sheet_2'!$A$1:$K$2,'[8]Abstract Sheet_2'!$A$3:$IS$7)</definedName>
    <definedName name="Excel_BuiltIn_Print_Titles_4_1">('[8]Abstract Sheet_2'!$A$1:$K$2,'[8]Abstract Sheet_2'!$A$3:$IS$7)</definedName>
    <definedName name="Excel_BuiltIn_Print_Titles_4_1_1">('[8]Abstract Sheet_2'!$A$1:$K$2,'[8]Abstract Sheet_2'!$A$3:$IS$7)</definedName>
    <definedName name="Excel_BuiltIn_Print_Titles_4_1_1_1">('[8]M Sheet_WAREHOUSE'!$A$1:$L$27,'[8]M Sheet_WAREHOUSE'!$A$3:$IV$5)</definedName>
    <definedName name="Excel_BuiltIn_Print_Titles_4_1_1_1_1">('[8]M Sheet_WAREHOUSE'!$A$1:$L$27,'[8]M Sheet_WAREHOUSE'!$A$3:$IV$5)</definedName>
    <definedName name="Excel_BuiltIn_Print_Titles_4_1_1_1_1_1">('[9]M Sheet_WAREHOUSE'!$A$1:$L$27,'[9]M Sheet_WAREHOUSE'!$A$3:$IV$5)</definedName>
    <definedName name="Excel_BuiltIn_Print_Titles_4_1_1_2">('[8]M Sheet_WAREHOUSE'!$A$1:$L$27,'[8]M Sheet_WAREHOUSE'!$A$3:$IV$5)</definedName>
    <definedName name="Excel_BuiltIn_Print_Titles_4_1_1_3">('[8]M Sheet_WAREHOUSE'!$A$1:$L$27,'[8]M Sheet_WAREHOUSE'!$A$3:$IV$5)</definedName>
    <definedName name="Excel_BuiltIn_Print_Titles_4_1_1_4">('[8]M Sheet_WAREHOUSE'!$A$1:$L$27,'[8]M Sheet_WAREHOUSE'!$A$3:$IV$5)</definedName>
    <definedName name="Excel_BuiltIn_Print_Titles_4_1_1_5">('[11]M Sheet_WAREHOUSE'!$A$1:$L$24,'[11]M Sheet_WAREHOUSE'!$A$3:$IV$5)</definedName>
    <definedName name="Excel_BuiltIn_Print_Titles_4_1_2">('[8]Abstract Sheet_2'!$A$1:$K$2,'[8]Abstract Sheet_2'!$A$3:$IS$7)</definedName>
    <definedName name="Excel_BuiltIn_Print_Titles_4_1_2_1">('[8]M Sheet_WAREHOUSE'!$A$1:$L$27,'[8]M Sheet_WAREHOUSE'!$A$3:$IV$5)</definedName>
    <definedName name="Excel_BuiltIn_Print_Titles_4_1_2_1_1">('[9]M Sheet_WAREHOUSE'!$A$1:$L$27,'[9]M Sheet_WAREHOUSE'!$A$3:$IV$5)</definedName>
    <definedName name="Excel_BuiltIn_Print_Titles_4_1_3">('[8]Abstract Sheet_2'!$A$1:$K$2,'[8]Abstract Sheet_2'!$A$3:$IS$7)</definedName>
    <definedName name="Excel_BuiltIn_Print_Titles_4_1_3_1" localSheetId="2">(#REF!,#REF!)</definedName>
    <definedName name="Excel_BuiltIn_Print_Titles_4_1_3_1" localSheetId="3">(#REF!,#REF!)</definedName>
    <definedName name="Excel_BuiltIn_Print_Titles_4_1_3_1" localSheetId="5">(#REF!,#REF!)</definedName>
    <definedName name="Excel_BuiltIn_Print_Titles_4_1_3_1">(#REF!,#REF!)</definedName>
    <definedName name="Excel_BuiltIn_Print_Titles_4_1_3_1_1" localSheetId="2">(#REF!,#REF!)</definedName>
    <definedName name="Excel_BuiltIn_Print_Titles_4_1_3_1_1" localSheetId="3">(#REF!,#REF!)</definedName>
    <definedName name="Excel_BuiltIn_Print_Titles_4_1_3_1_1" localSheetId="5">(#REF!,#REF!)</definedName>
    <definedName name="Excel_BuiltIn_Print_Titles_4_1_3_1_1">(#REF!,#REF!)</definedName>
    <definedName name="Excel_BuiltIn_Print_Titles_4_1_4">('[11]Abstract Sheet_2'!$A$1:$K$2,'[11]Abstract Sheet_2'!$A$3:$IS$7)</definedName>
    <definedName name="Excel_BuiltIn_Print_Titles_4_1_5">('[11]Abstract Sheet_2'!$A$1:$K$2,'[11]Abstract Sheet_2'!$A$3:$IS$7)</definedName>
    <definedName name="Excel_BuiltIn_Print_Titles_4_1_6">('[12]M Sheet_WAREHOUSE'!$A$1:$L$31,'[12]M Sheet_WAREHOUSE'!$A$3:$IV$5)</definedName>
    <definedName name="Excel_BuiltIn_Print_Titles_4_1_7">('[8]Abstract Sheet_2'!$A$1:$K$2,'[8]Abstract Sheet_2'!$A$3:$IS$7)</definedName>
    <definedName name="Excel_BuiltIn_Print_Titles_4_1_8">('[13]M Sheet_WAREHOUSE'!$A$1:$L$65463,'[13]M Sheet_WAREHOUSE'!$A$3:$IV$5)</definedName>
    <definedName name="Excel_BuiltIn_Print_Titles_4_2">('[8]Abstract Sheet_2'!$A$1:$K$2,'[8]Abstract Sheet_2'!$A$3:$IS$7)</definedName>
    <definedName name="Excel_BuiltIn_Print_Titles_4_2_1">('[8]Abstract Sheet_2'!$A$1:$K$2,'[8]Abstract Sheet_2'!$A$3:$IS$7)</definedName>
    <definedName name="Excel_BuiltIn_Print_Titles_4_2_1_1">('[9]Abstract Sheet_2'!$A$1:$K$1,'[9]Abstract Sheet_2'!$A$2:$A$6)</definedName>
    <definedName name="Excel_BuiltIn_Print_Titles_4_3">('[8]Abstract Sheet_2'!$A$1:$K$2,'[8]Abstract Sheet_2'!$A$3:$IS$7)</definedName>
    <definedName name="Excel_BuiltIn_Print_Titles_4_3_1" localSheetId="2">(#REF!,#REF!)</definedName>
    <definedName name="Excel_BuiltIn_Print_Titles_4_3_1" localSheetId="3">(#REF!,#REF!)</definedName>
    <definedName name="Excel_BuiltIn_Print_Titles_4_3_1" localSheetId="5">(#REF!,#REF!)</definedName>
    <definedName name="Excel_BuiltIn_Print_Titles_4_3_1">(#REF!,#REF!)</definedName>
    <definedName name="Excel_BuiltIn_Print_Titles_4_3_1_1" localSheetId="2">(#REF!,#REF!)</definedName>
    <definedName name="Excel_BuiltIn_Print_Titles_4_3_1_1" localSheetId="3">(#REF!,#REF!)</definedName>
    <definedName name="Excel_BuiltIn_Print_Titles_4_3_1_1" localSheetId="5">(#REF!,#REF!)</definedName>
    <definedName name="Excel_BuiltIn_Print_Titles_4_3_1_1">(#REF!,#REF!)</definedName>
    <definedName name="Excel_BuiltIn_Print_Titles_4_4" localSheetId="2">(#REF!,#REF!)</definedName>
    <definedName name="Excel_BuiltIn_Print_Titles_4_4" localSheetId="3">(#REF!,#REF!)</definedName>
    <definedName name="Excel_BuiltIn_Print_Titles_4_4" localSheetId="5">(#REF!,#REF!)</definedName>
    <definedName name="Excel_BuiltIn_Print_Titles_4_4">(#REF!,#REF!)</definedName>
    <definedName name="Excel_BuiltIn_Print_Titles_4_5" localSheetId="2">(#REF!,#REF!)</definedName>
    <definedName name="Excel_BuiltIn_Print_Titles_4_5" localSheetId="3">(#REF!,#REF!)</definedName>
    <definedName name="Excel_BuiltIn_Print_Titles_4_5" localSheetId="5">(#REF!,#REF!)</definedName>
    <definedName name="Excel_BuiltIn_Print_Titles_4_5">(#REF!,#REF!)</definedName>
    <definedName name="Excel_BuiltIn_Print_Titles_4_6">('[12]Abstract Sheet_2'!$A$1:$K$2,'[12]Abstract Sheet_2'!$A$3:$IS$7)</definedName>
    <definedName name="Excel_BuiltIn_Print_Titles_4_7">('[8]Abstract Sheet_2'!$A$1:$K$2,'[8]Abstract Sheet_2'!$A$3:$IS$7)</definedName>
    <definedName name="Excel_BuiltIn_Print_Titles_4_8">('[13]Abstract Sheet_2'!$A$1:$K$65431,'[13]Abstract Sheet_2'!$A$3:$IS$7)</definedName>
    <definedName name="Excel_BuiltIn_Print_Titles_5">('[11]REIN_COMPOUND WALL'!$A$1:$A$65536,'[11]REIN_COMPOUND WALL'!$A$3:$IV$8)</definedName>
    <definedName name="Excel_BuiltIn_Print_Titles_5_1">('[15]REIN_COMPOUND WALL'!$A$1:$A$65536,'[15]REIN_COMPOUND WALL'!$A$3:$IV$8)</definedName>
    <definedName name="Excel_BuiltIn_Print_Titles_5_1_1">([8]Str.Steel_Purlins!$A$1:$A$65534,[8]Str.Steel_Purlins!$A$1:$IV$7)</definedName>
    <definedName name="Excel_BuiltIn_Print_Titles_5_1_1_1" localSheetId="2">(#REF!,#REF!)</definedName>
    <definedName name="Excel_BuiltIn_Print_Titles_5_1_1_1" localSheetId="3">(#REF!,#REF!)</definedName>
    <definedName name="Excel_BuiltIn_Print_Titles_5_1_1_1" localSheetId="5">(#REF!,#REF!)</definedName>
    <definedName name="Excel_BuiltIn_Print_Titles_5_1_1_1">(#REF!,#REF!)</definedName>
    <definedName name="Excel_BuiltIn_Print_Titles_5_1_1_1_1">('[8]Abstract Sheet_2'!$A$1:$K$2,'[8]Abstract Sheet_2'!$A$3:$IT$7)</definedName>
    <definedName name="Excel_BuiltIn_Print_Titles_5_1_1_1_1_1">('[9]Abstract Sheet_2'!$A$1:$K$1,'[9]Abstract Sheet_2'!$A$2:$B$6)</definedName>
    <definedName name="Excel_BuiltIn_Print_Titles_5_1_1_2">('[8]Abstract Sheet_2'!$A$1:$K$2,'[8]Abstract Sheet_2'!$A$3:$IT$7)</definedName>
    <definedName name="Excel_BuiltIn_Print_Titles_5_1_1_3">('[8]Abstract Sheet_2'!$A$1:$K$2,'[8]Abstract Sheet_2'!$A$3:$IT$7)</definedName>
    <definedName name="Excel_BuiltIn_Print_Titles_5_1_1_4">('[8]Abstract Sheet_2'!$A$1:$K$2,'[8]Abstract Sheet_2'!$A$3:$IT$7)</definedName>
    <definedName name="Excel_BuiltIn_Print_Titles_5_1_1_5">('[8]Abstract Sheet_2'!$A$1:$K$2,'[8]Abstract Sheet_2'!$A$3:$IT$7)</definedName>
    <definedName name="Excel_BuiltIn_Print_Titles_5_1_1_6">('[11]Abstract Sheet_2'!$A$1:$K$2,'[11]Abstract Sheet_2'!$A$3:$IT$7)</definedName>
    <definedName name="Excel_BuiltIn_Print_Titles_5_1_2">([8]Str.Steel_Purlins!$A$1:$A$65534,[8]Str.Steel_Purlins!$A$1:$IV$7)</definedName>
    <definedName name="Excel_BuiltIn_Print_Titles_5_1_2_1">('[8]Abstract Sheet_2'!$A$1:$K$2,'[8]Abstract Sheet_2'!$A$3:$IT$7)</definedName>
    <definedName name="Excel_BuiltIn_Print_Titles_5_1_2_1_1">('[9]Abstract Sheet_2'!$A$1:$K$1,'[9]Abstract Sheet_2'!$A$2:$B$6)</definedName>
    <definedName name="Excel_BuiltIn_Print_Titles_5_1_3">([8]Str.Steel_Purlins!$A$1:$A$65534,[8]Str.Steel_Purlins!$A$1:$IV$7)</definedName>
    <definedName name="Excel_BuiltIn_Print_Titles_5_1_3_1" localSheetId="2">(#REF!,#REF!)</definedName>
    <definedName name="Excel_BuiltIn_Print_Titles_5_1_3_1" localSheetId="3">(#REF!,#REF!)</definedName>
    <definedName name="Excel_BuiltIn_Print_Titles_5_1_3_1" localSheetId="5">(#REF!,#REF!)</definedName>
    <definedName name="Excel_BuiltIn_Print_Titles_5_1_3_1">(#REF!,#REF!)</definedName>
    <definedName name="Excel_BuiltIn_Print_Titles_5_1_3_1_1" localSheetId="2">(#REF!,#REF!)</definedName>
    <definedName name="Excel_BuiltIn_Print_Titles_5_1_3_1_1" localSheetId="3">(#REF!,#REF!)</definedName>
    <definedName name="Excel_BuiltIn_Print_Titles_5_1_3_1_1" localSheetId="5">(#REF!,#REF!)</definedName>
    <definedName name="Excel_BuiltIn_Print_Titles_5_1_3_1_1">(#REF!,#REF!)</definedName>
    <definedName name="Excel_BuiltIn_Print_Titles_5_1_4" localSheetId="2">(#REF!,#REF!)</definedName>
    <definedName name="Excel_BuiltIn_Print_Titles_5_1_4" localSheetId="3">(#REF!,#REF!)</definedName>
    <definedName name="Excel_BuiltIn_Print_Titles_5_1_4" localSheetId="5">(#REF!,#REF!)</definedName>
    <definedName name="Excel_BuiltIn_Print_Titles_5_1_4">(#REF!,#REF!)</definedName>
    <definedName name="Excel_BuiltIn_Print_Titles_5_1_5" localSheetId="2">(#REF!,#REF!)</definedName>
    <definedName name="Excel_BuiltIn_Print_Titles_5_1_5" localSheetId="3">(#REF!,#REF!)</definedName>
    <definedName name="Excel_BuiltIn_Print_Titles_5_1_5" localSheetId="5">(#REF!,#REF!)</definedName>
    <definedName name="Excel_BuiltIn_Print_Titles_5_1_5">(#REF!,#REF!)</definedName>
    <definedName name="Excel_BuiltIn_Print_Titles_5_1_6">([8]Str.Steel_Purlins!$A$1:$A$65534,[8]Str.Steel_Purlins!$A$1:$IV$7)</definedName>
    <definedName name="Excel_BuiltIn_Print_Titles_5_1_7">('[12]Abstract Sheet_2'!$A$1:$K$2,'[12]Abstract Sheet_2'!$A$3:$IT$7)</definedName>
    <definedName name="Excel_BuiltIn_Print_Titles_5_2">('[15]185_Purlins'!$A$1:$A$65536,'[15]185_Purlins'!$A$1:$IV$7)</definedName>
    <definedName name="Excel_BuiltIn_Print_Titles_5_2_1">([8]Str.Steel_Purlins!$A$1:$A$65534,[8]Str.Steel_Purlins!$A$1:$IV$7)</definedName>
    <definedName name="Excel_BuiltIn_Print_Titles_5_2_1_1">([9]Str.Steel_Purlins!$A$1:$A$65534,[9]Str.Steel_Purlins!$A$1:$IV$7)</definedName>
    <definedName name="Excel_BuiltIn_Print_Titles_5_3">('[13]Abstract Sheet_2'!$A$1:$K$65431,'[13]Abstract Sheet_2'!$A$3:$IT$7)</definedName>
    <definedName name="Excel_BuiltIn_Print_Titles_5_3_1" localSheetId="2">(#REF!,#REF!)</definedName>
    <definedName name="Excel_BuiltIn_Print_Titles_5_3_1" localSheetId="3">(#REF!,#REF!)</definedName>
    <definedName name="Excel_BuiltIn_Print_Titles_5_3_1" localSheetId="5">(#REF!,#REF!)</definedName>
    <definedName name="Excel_BuiltIn_Print_Titles_5_3_1">(#REF!,#REF!)</definedName>
    <definedName name="Excel_BuiltIn_Print_Titles_5_3_1_1" localSheetId="2">(#REF!,#REF!)</definedName>
    <definedName name="Excel_BuiltIn_Print_Titles_5_3_1_1" localSheetId="3">(#REF!,#REF!)</definedName>
    <definedName name="Excel_BuiltIn_Print_Titles_5_3_1_1" localSheetId="5">(#REF!,#REF!)</definedName>
    <definedName name="Excel_BuiltIn_Print_Titles_5_3_1_1">(#REF!,#REF!)</definedName>
    <definedName name="Excel_BuiltIn_Print_Titles_6">('[8]Abstract Sheet_2'!$A$1:$K$65431,'[8]Abstract Sheet_2'!$A$1:$IT$4)</definedName>
    <definedName name="Excel_BuiltIn_Print_Titles_6_1">('[8]Abstract Sheet_2'!$A$1:$K$65431,'[8]Abstract Sheet_2'!$A$1:$IT$4)</definedName>
    <definedName name="Excel_BuiltIn_Print_Titles_6_1_1">('[8]Abstract Sheet_2'!$A$1:$K$65431,'[8]Abstract Sheet_2'!$A$1:$IT$4)</definedName>
    <definedName name="Excel_BuiltIn_Print_Titles_6_1_1_1">('[11]Abstract Sheet_2'!$A$1:$K$65408,'[11]Abstract Sheet_2'!$A$1:$IT$4)</definedName>
    <definedName name="Excel_BuiltIn_Print_Titles_6_1_1_1_1">('[11]Abstract Sheet_2'!$A$1:$K$1,'[11]Abstract Sheet_2'!$A$1:$IT$4)</definedName>
    <definedName name="Excel_BuiltIn_Print_Titles_6_1_1_1_1_1">('[7]Abstract Sheet_2'!$A$1:$K$38,'[7]Abstract Sheet_2'!$A$1:$B$2)</definedName>
    <definedName name="Excel_BuiltIn_Print_Titles_6_1_2">('[8]Abstract Sheet_2'!$A$1:$K$65431,'[8]Abstract Sheet_2'!$A$1:$IT$4)</definedName>
    <definedName name="Excel_BuiltIn_Print_Titles_6_1_3">('[8]Abstract Sheet_2'!$A$1:$K$65431,'[8]Abstract Sheet_2'!$A$1:$IT$4)</definedName>
    <definedName name="Excel_BuiltIn_Print_Titles_6_1_4">('[8]Abstract Sheet_2'!$A$1:$K$65431,'[8]Abstract Sheet_2'!$A$1:$IT$4)</definedName>
    <definedName name="Excel_BuiltIn_Print_Titles_6_1_5">('[11]Abstract Sheet_2'!$A$1:$K$65429,'[11]Abstract Sheet_2'!$A$1:$IT$4)</definedName>
    <definedName name="Excel_BuiltIn_Print_Titles_6_2">('[8]Abstract Sheet_2'!$A$1:$K$65431,'[8]Abstract Sheet_2'!$A$1:$IT$4)</definedName>
    <definedName name="Excel_BuiltIn_Print_Titles_6_2_1">('[8]Abstract Sheet_2'!$A$1:$K$65431,'[8]Abstract Sheet_2'!$A$1:$IT$4)</definedName>
    <definedName name="Excel_BuiltIn_Print_Titles_6_2_1_1">('[9]Abstract Sheet_2'!$A$1:$K$65430,'[9]Abstract Sheet_2'!$A$1:$B$2)</definedName>
    <definedName name="Excel_BuiltIn_Print_Titles_6_3">('[8]Abstract Sheet_2'!$A$1:$K$65431,'[8]Abstract Sheet_2'!$A$1:$IT$4)</definedName>
    <definedName name="Excel_BuiltIn_Print_Titles_6_3_1">('[9]Abstract Sheet_2'!$A$1:$K$65430,'[9]Abstract Sheet_2'!$A$1:$B$2)</definedName>
    <definedName name="Excel_BuiltIn_Print_Titles_6_4">('[11]Abstract Sheet_2'!$A$1:$K$65431,'[11]Abstract Sheet_2'!$A$1:$IT$4)</definedName>
    <definedName name="Excel_BuiltIn_Print_Titles_6_5">('[11]Abstract Sheet_2'!$A$1:$K$65431,'[11]Abstract Sheet_2'!$A$1:$IT$4)</definedName>
    <definedName name="Excel_BuiltIn_Print_Titles_6_6">('[8]Abstract Sheet_2'!$A$1:$K$65431,'[8]Abstract Sheet_2'!$A$1:$IT$4)</definedName>
    <definedName name="Excel_BuiltIn_Print_Titles_6_7">('[12]Abstract Sheet_2'!$A$1:$K$65431,'[12]Abstract Sheet_2'!$A$1:$IT$4)</definedName>
    <definedName name="Excel_BuiltIn_Print_Titles_7">('[18]Abstract Sheet'!$A$1:$L$65524,'[18]Abstract Sheet'!$A$1:$IG$4)</definedName>
    <definedName name="Excel_BuiltIn_Print_Titles_7_1">('[18]Abstract Sheet'!$A$1:$L$65524,'[18]Abstract Sheet'!$A$1:$IE$4)</definedName>
    <definedName name="Excel_BuiltIn_Print_Titles_7_1_1">('[18]Abstract Sheet'!$A$1:$L$65521,'[18]Abstract Sheet'!$A$1:$IE$4)</definedName>
    <definedName name="Excel_BuiltIn_Print_Titles_7_1_1_1">('[18]M_ Sheet_COMPOUND WALL'!$A$1:$J$65422,'[18]M_ Sheet_COMPOUND WALL'!$A$3:$IV$5)</definedName>
    <definedName name="fcc">'[19]Additional Calc.'!$B$18</definedName>
    <definedName name="fff" localSheetId="2">(#REF!,#REF!)</definedName>
    <definedName name="fff" localSheetId="3">(#REF!,#REF!)</definedName>
    <definedName name="fff" localSheetId="5">(#REF!,#REF!)</definedName>
    <definedName name="fff">(#REF!,#REF!)</definedName>
    <definedName name="FGFG" localSheetId="2">#REF!</definedName>
    <definedName name="FGFG" localSheetId="3">#REF!</definedName>
    <definedName name="FGFG" localSheetId="5">#REF!</definedName>
    <definedName name="FGFG">#REF!</definedName>
    <definedName name="FGGFGG" localSheetId="2">#REF!</definedName>
    <definedName name="FGGFGG" localSheetId="3">#REF!</definedName>
    <definedName name="FGGFGG" localSheetId="5">#REF!</definedName>
    <definedName name="FGGFGG">#REF!</definedName>
    <definedName name="fsc">'[19]Additional Calc.'!$B$17</definedName>
    <definedName name="HGJYUJJHJHJ" localSheetId="2">(#REF!,#REF!)</definedName>
    <definedName name="HGJYUJJHJHJ" localSheetId="3">(#REF!,#REF!)</definedName>
    <definedName name="HGJYUJJHJHJ" localSheetId="5">(#REF!,#REF!)</definedName>
    <definedName name="HGJYUJJHJHJ">(#REF!,#REF!)</definedName>
    <definedName name="HTML_CodePage" hidden="1">1252</definedName>
    <definedName name="HTML_Control" localSheetId="3" hidden="1">{"'Sheet1'!$A$4386:$N$4591"}</definedName>
    <definedName name="HTML_Control" localSheetId="5" hidden="1">{"'Sheet1'!$A$4386:$N$4591"}</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jnj" localSheetId="2">(#REF!,#REF!)</definedName>
    <definedName name="jnj">(#REF!,#REF!)</definedName>
    <definedName name="mesarmanet" localSheetId="2">#REF!</definedName>
    <definedName name="mesarmanet" localSheetId="3">#REF!</definedName>
    <definedName name="mesarmanet" localSheetId="5">#REF!</definedName>
    <definedName name="mesarmanet">#REF!</definedName>
    <definedName name="mess" localSheetId="2">#REF!</definedName>
    <definedName name="mess" localSheetId="3">#REF!</definedName>
    <definedName name="mess" localSheetId="5">#REF!</definedName>
    <definedName name="mess">#REF!</definedName>
    <definedName name="msheet" localSheetId="2">(#REF!,#REF!)</definedName>
    <definedName name="msheet" localSheetId="3">(#REF!,#REF!)</definedName>
    <definedName name="msheet" localSheetId="5">(#REF!,#REF!)</definedName>
    <definedName name="msheet">(#REF!,#REF!)</definedName>
    <definedName name="Mul">'[19]Additional Calc.'!$B$15</definedName>
    <definedName name="new" localSheetId="2">(#REF!,#REF!)</definedName>
    <definedName name="new" localSheetId="3">(#REF!,#REF!)</definedName>
    <definedName name="new" localSheetId="5">(#REF!,#REF!)</definedName>
    <definedName name="new">(#REF!,#REF!)</definedName>
    <definedName name="_xlnm.Print_Area" localSheetId="2">#REF!</definedName>
    <definedName name="_xlnm.Print_Area" localSheetId="3">'MS_Report Need'!$A$3:$R$52</definedName>
    <definedName name="_xlnm.Print_Area" localSheetId="5">'Report - Bill Summary'!$A$1:$G$57</definedName>
    <definedName name="_xlnm.Print_Area" localSheetId="1">'Sampel Setup Database'!$A$1:$H$172</definedName>
    <definedName name="_xlnm.Print_Area">#REF!</definedName>
    <definedName name="_xlnm.Print_Titles" localSheetId="3">'MS_Report Need'!$1:$3</definedName>
    <definedName name="_xlnm.Print_Titles" localSheetId="1">'Sampel Setup Database'!$1:$2</definedName>
    <definedName name="Ptl">'[19]Additional Calc.'!$B$16</definedName>
    <definedName name="rev" localSheetId="2">#REF!</definedName>
    <definedName name="rev" localSheetId="3">#REF!</definedName>
    <definedName name="rev" localSheetId="5">#REF!</definedName>
    <definedName name="rev">#REF!</definedName>
    <definedName name="RFHGJ" localSheetId="2">(#REF!,#REF!)</definedName>
    <definedName name="RFHGJ" localSheetId="3">(#REF!,#REF!)</definedName>
    <definedName name="RFHGJ" localSheetId="5">(#REF!,#REF!)</definedName>
    <definedName name="RFHGJ">(#REF!,#REF!)</definedName>
    <definedName name="sddgf" localSheetId="2">(#REF!,#REF!)</definedName>
    <definedName name="sddgf" localSheetId="3">(#REF!,#REF!)</definedName>
    <definedName name="sddgf" localSheetId="5">(#REF!,#REF!)</definedName>
    <definedName name="sddgf">(#REF!,#REF!)</definedName>
    <definedName name="SeCurity" localSheetId="2">#REF!</definedName>
    <definedName name="SeCurity" localSheetId="3">#REF!</definedName>
    <definedName name="SeCurity" localSheetId="5">#REF!</definedName>
    <definedName name="SeCurity">#REF!</definedName>
    <definedName name="securrrr" localSheetId="2">#REF!</definedName>
    <definedName name="securrrr" localSheetId="3">#REF!</definedName>
    <definedName name="securrrr" localSheetId="5">#REF!</definedName>
    <definedName name="securrrr">#REF!</definedName>
    <definedName name="Sheet" localSheetId="2">#REF!</definedName>
    <definedName name="Sheet" localSheetId="3">#REF!</definedName>
    <definedName name="Sheet" localSheetId="5">#REF!</definedName>
    <definedName name="Sheet">#REF!</definedName>
    <definedName name="Sliding" localSheetId="2">'[8]M Sheet_WAREHOUSE'!#REF!</definedName>
    <definedName name="Sliding" localSheetId="3">'[8]M Sheet_WAREHOUSE'!#REF!</definedName>
    <definedName name="Sliding" localSheetId="5">'[8]M Sheet_WAREHOUSE'!#REF!</definedName>
    <definedName name="Sliding">'[8]M Sheet_WAREHOUSE'!#REF!</definedName>
    <definedName name="Sliding_1" localSheetId="2">'[8]M Sheet_WAREHOUSE'!#REF!</definedName>
    <definedName name="Sliding_1" localSheetId="3">'[8]M Sheet_WAREHOUSE'!#REF!</definedName>
    <definedName name="Sliding_1" localSheetId="5">'[8]M Sheet_WAREHOUSE'!#REF!</definedName>
    <definedName name="Sliding_1">'[8]M Sheet_WAREHOUSE'!#REF!</definedName>
    <definedName name="Sliding_1_3" localSheetId="2">'[9]M Sheet_WAREHOUSE'!#REF!</definedName>
    <definedName name="Sliding_1_3" localSheetId="3">'[9]M Sheet_WAREHOUSE'!#REF!</definedName>
    <definedName name="Sliding_1_3" localSheetId="5">'[9]M Sheet_WAREHOUSE'!#REF!</definedName>
    <definedName name="Sliding_1_3">'[9]M Sheet_WAREHOUSE'!#REF!</definedName>
    <definedName name="Sliding_2" localSheetId="2">'[8]M Sheet_WAREHOUSE'!#REF!</definedName>
    <definedName name="Sliding_2" localSheetId="3">'[8]M Sheet_WAREHOUSE'!#REF!</definedName>
    <definedName name="Sliding_2" localSheetId="5">'[8]M Sheet_WAREHOUSE'!#REF!</definedName>
    <definedName name="Sliding_2">'[8]M Sheet_WAREHOUSE'!#REF!</definedName>
    <definedName name="Sliding_2_3" localSheetId="2">'[9]M Sheet_WAREHOUSE'!#REF!</definedName>
    <definedName name="Sliding_2_3" localSheetId="3">'[9]M Sheet_WAREHOUSE'!#REF!</definedName>
    <definedName name="Sliding_2_3" localSheetId="5">'[9]M Sheet_WAREHOUSE'!#REF!</definedName>
    <definedName name="Sliding_2_3">'[9]M Sheet_WAREHOUSE'!#REF!</definedName>
    <definedName name="Sliding_3" localSheetId="2">'[9]M Sheet_WAREHOUSE'!#REF!</definedName>
    <definedName name="Sliding_3" localSheetId="3">'[9]M Sheet_WAREHOUSE'!#REF!</definedName>
    <definedName name="Sliding_3" localSheetId="5">'[9]M Sheet_WAREHOUSE'!#REF!</definedName>
    <definedName name="Sliding_3">'[9]M Sheet_WAREHOUSE'!#REF!</definedName>
    <definedName name="ss" localSheetId="2">(#REF!,#REF!)</definedName>
    <definedName name="ss" localSheetId="3">(#REF!,#REF!)</definedName>
    <definedName name="ss" localSheetId="5">(#REF!,#REF!)</definedName>
    <definedName name="ss">(#REF!,#REF!)</definedName>
    <definedName name="Toilet">('[20]M Sheet_ Floor Office Building'!$A$1:$J$65536,'[20]M Sheet_ Floor Office Building'!$A$3:$IV$3)</definedName>
    <definedName name="TTJ" localSheetId="2">#REF!</definedName>
    <definedName name="TTJ" localSheetId="3">#REF!</definedName>
    <definedName name="TTJ" localSheetId="5">#REF!</definedName>
    <definedName name="TTJ">#REF!</definedName>
    <definedName name="WORK" localSheetId="2">#REF!</definedName>
    <definedName name="WORK" localSheetId="3">#REF!</definedName>
    <definedName name="WORK" localSheetId="5">#REF!</definedName>
    <definedName name="WORK">#REF!</definedName>
    <definedName name="xls._5">"#REF!"</definedName>
    <definedName name="xxxxx" localSheetId="2">#REF!</definedName>
    <definedName name="xxxxx">#REF!</definedName>
  </definedNames>
  <calcPr calcId="152511"/>
</workbook>
</file>

<file path=xl/calcChain.xml><?xml version="1.0" encoding="utf-8"?>
<calcChain xmlns="http://schemas.openxmlformats.org/spreadsheetml/2006/main">
  <c r="E9" i="1" l="1"/>
  <c r="E8" i="1"/>
  <c r="B12" i="1" s="1"/>
  <c r="B18" i="1" l="1"/>
  <c r="M45" i="1"/>
  <c r="M47" i="1"/>
  <c r="M46" i="1"/>
  <c r="M44" i="1"/>
  <c r="G55" i="10" l="1"/>
  <c r="F45" i="10"/>
  <c r="E45" i="10"/>
  <c r="D45" i="10"/>
  <c r="C45" i="10"/>
  <c r="C46" i="10" s="1"/>
  <c r="G44" i="10"/>
  <c r="G43" i="10"/>
  <c r="F38" i="10"/>
  <c r="E38" i="10"/>
  <c r="D38" i="10"/>
  <c r="C38" i="10"/>
  <c r="G36" i="10"/>
  <c r="G35" i="10"/>
  <c r="G34" i="10"/>
  <c r="G33" i="10"/>
  <c r="G32" i="10"/>
  <c r="G31" i="10"/>
  <c r="G30" i="10"/>
  <c r="G29" i="10"/>
  <c r="G28" i="10"/>
  <c r="G27" i="10"/>
  <c r="G26" i="10"/>
  <c r="G25" i="10"/>
  <c r="G24" i="10"/>
  <c r="G23" i="10"/>
  <c r="F20" i="10"/>
  <c r="F40" i="10" s="1"/>
  <c r="F47" i="10" s="1"/>
  <c r="E20" i="10"/>
  <c r="D20" i="10"/>
  <c r="D40" i="10" s="1"/>
  <c r="D47" i="10" s="1"/>
  <c r="D49" i="10" s="1"/>
  <c r="C20" i="10"/>
  <c r="C40" i="10" s="1"/>
  <c r="C47" i="10" s="1"/>
  <c r="H18" i="10"/>
  <c r="G18" i="10"/>
  <c r="G17" i="10"/>
  <c r="H17" i="10" s="1"/>
  <c r="G16" i="10"/>
  <c r="H16" i="10" s="1"/>
  <c r="G15" i="10"/>
  <c r="H15" i="10" s="1"/>
  <c r="G14" i="10"/>
  <c r="G13" i="10"/>
  <c r="H13" i="10" s="1"/>
  <c r="G12" i="10"/>
  <c r="H12" i="10" s="1"/>
  <c r="G11" i="10"/>
  <c r="H11" i="10" s="1"/>
  <c r="G10" i="10"/>
  <c r="H10" i="10" s="1"/>
  <c r="G9" i="10"/>
  <c r="H9" i="10" s="1"/>
  <c r="G8" i="10"/>
  <c r="H8" i="10" s="1"/>
  <c r="G7" i="10"/>
  <c r="H7" i="10" s="1"/>
  <c r="G6" i="10"/>
  <c r="H6" i="10" s="1"/>
  <c r="G5" i="10"/>
  <c r="I46" i="7"/>
  <c r="F46" i="7"/>
  <c r="I45" i="7"/>
  <c r="F45" i="7"/>
  <c r="J45" i="7" s="1"/>
  <c r="I44" i="7"/>
  <c r="F44" i="7"/>
  <c r="J43" i="7"/>
  <c r="I43" i="7"/>
  <c r="G43" i="7"/>
  <c r="J42" i="7"/>
  <c r="I42" i="7"/>
  <c r="G42" i="7"/>
  <c r="J41" i="7"/>
  <c r="I41" i="7"/>
  <c r="G41" i="7"/>
  <c r="I40" i="7"/>
  <c r="F40" i="7"/>
  <c r="I39" i="7"/>
  <c r="F39" i="7"/>
  <c r="J38" i="7"/>
  <c r="I38" i="7"/>
  <c r="G38" i="7"/>
  <c r="I37" i="7"/>
  <c r="F37" i="7"/>
  <c r="J36" i="7"/>
  <c r="I36" i="7"/>
  <c r="G36" i="7"/>
  <c r="J35" i="7"/>
  <c r="I35" i="7"/>
  <c r="G35" i="7"/>
  <c r="J34" i="7"/>
  <c r="I34" i="7"/>
  <c r="G34" i="7"/>
  <c r="J33" i="7"/>
  <c r="I33" i="7"/>
  <c r="G33" i="7"/>
  <c r="J32" i="7"/>
  <c r="I32" i="7"/>
  <c r="G32" i="7"/>
  <c r="J31" i="7"/>
  <c r="I31" i="7"/>
  <c r="G31" i="7"/>
  <c r="J30" i="7"/>
  <c r="I30" i="7"/>
  <c r="G30" i="7"/>
  <c r="J29" i="7"/>
  <c r="I29" i="7"/>
  <c r="G29" i="7"/>
  <c r="J28" i="7"/>
  <c r="I28" i="7"/>
  <c r="G28" i="7"/>
  <c r="J27" i="7"/>
  <c r="I27" i="7"/>
  <c r="G27" i="7"/>
  <c r="J26" i="7"/>
  <c r="I26" i="7"/>
  <c r="G26" i="7"/>
  <c r="J25" i="7"/>
  <c r="I25" i="7"/>
  <c r="G25" i="7"/>
  <c r="J24" i="7"/>
  <c r="I24" i="7"/>
  <c r="G24" i="7"/>
  <c r="J23" i="7"/>
  <c r="I23" i="7"/>
  <c r="G23" i="7"/>
  <c r="J22" i="7"/>
  <c r="I22" i="7"/>
  <c r="G22" i="7"/>
  <c r="J21" i="7"/>
  <c r="I21" i="7"/>
  <c r="G21" i="7"/>
  <c r="J20" i="7"/>
  <c r="I20" i="7"/>
  <c r="G20" i="7"/>
  <c r="J19" i="7"/>
  <c r="I19" i="7"/>
  <c r="G19" i="7"/>
  <c r="I13" i="7"/>
  <c r="F13" i="7"/>
  <c r="J13" i="7" s="1"/>
  <c r="I12" i="7"/>
  <c r="F12" i="7"/>
  <c r="J12" i="7" s="1"/>
  <c r="I11" i="7"/>
  <c r="F11" i="7"/>
  <c r="J11" i="7" s="1"/>
  <c r="I10" i="7"/>
  <c r="F10" i="7"/>
  <c r="J10" i="7" s="1"/>
  <c r="I9" i="7"/>
  <c r="F9" i="7"/>
  <c r="J9" i="7" s="1"/>
  <c r="I8" i="7"/>
  <c r="F8" i="7"/>
  <c r="J8" i="7" s="1"/>
  <c r="I7" i="7"/>
  <c r="I15" i="7" s="1"/>
  <c r="F7" i="7"/>
  <c r="J7" i="7" s="1"/>
  <c r="K2" i="7"/>
  <c r="M51" i="3"/>
  <c r="K51" i="3"/>
  <c r="N51" i="3" s="1"/>
  <c r="M50" i="3"/>
  <c r="K50" i="3"/>
  <c r="N50" i="3" s="1"/>
  <c r="M49" i="3"/>
  <c r="K49" i="3"/>
  <c r="N49" i="3" s="1"/>
  <c r="M48" i="3"/>
  <c r="K48" i="3"/>
  <c r="N48" i="3" s="1"/>
  <c r="N47" i="3"/>
  <c r="K47" i="3"/>
  <c r="N46" i="3"/>
  <c r="K46" i="3"/>
  <c r="N45" i="3"/>
  <c r="K45" i="3"/>
  <c r="N44" i="3"/>
  <c r="K44" i="3"/>
  <c r="M40" i="3"/>
  <c r="N40" i="3" s="1"/>
  <c r="M39" i="3"/>
  <c r="N39" i="3" s="1"/>
  <c r="M38" i="3"/>
  <c r="K38" i="3"/>
  <c r="N38" i="3" s="1"/>
  <c r="N37" i="3"/>
  <c r="M37" i="3"/>
  <c r="N36" i="3"/>
  <c r="M36" i="3"/>
  <c r="I36" i="3"/>
  <c r="M35" i="3"/>
  <c r="L35" i="3"/>
  <c r="K34" i="3" s="1"/>
  <c r="K35" i="3"/>
  <c r="J34" i="3"/>
  <c r="N34" i="3" s="1"/>
  <c r="N33" i="3"/>
  <c r="M32" i="3"/>
  <c r="L32" i="3"/>
  <c r="K32" i="3"/>
  <c r="K31" i="3"/>
  <c r="J31" i="3"/>
  <c r="N31" i="3" s="1"/>
  <c r="N30" i="3"/>
  <c r="M29" i="3"/>
  <c r="L29" i="3"/>
  <c r="K28" i="3" s="1"/>
  <c r="K29" i="3"/>
  <c r="J28" i="3"/>
  <c r="N28" i="3" s="1"/>
  <c r="N27" i="3"/>
  <c r="M26" i="3"/>
  <c r="L26" i="3"/>
  <c r="K26" i="3"/>
  <c r="K25" i="3"/>
  <c r="J25" i="3"/>
  <c r="N25" i="3" s="1"/>
  <c r="N24" i="3"/>
  <c r="J23" i="3"/>
  <c r="L22" i="3"/>
  <c r="K22" i="3"/>
  <c r="N22" i="3" s="1"/>
  <c r="L21" i="3"/>
  <c r="K21" i="3"/>
  <c r="N21" i="3" s="1"/>
  <c r="L20" i="3"/>
  <c r="K20" i="3"/>
  <c r="N20" i="3" s="1"/>
  <c r="L19" i="3"/>
  <c r="K19" i="3"/>
  <c r="N19" i="3" s="1"/>
  <c r="N23" i="3" s="1"/>
  <c r="J18" i="3"/>
  <c r="M17" i="3"/>
  <c r="L17" i="3"/>
  <c r="K17" i="3"/>
  <c r="N17" i="3" s="1"/>
  <c r="M16" i="3"/>
  <c r="L16" i="3"/>
  <c r="K16" i="3"/>
  <c r="N16" i="3" s="1"/>
  <c r="M15" i="3"/>
  <c r="L15" i="3"/>
  <c r="K15" i="3"/>
  <c r="N15" i="3" s="1"/>
  <c r="M14" i="3"/>
  <c r="L14" i="3"/>
  <c r="K14" i="3"/>
  <c r="N14" i="3" s="1"/>
  <c r="J13" i="3"/>
  <c r="L12" i="3"/>
  <c r="K12" i="3"/>
  <c r="N12" i="3" s="1"/>
  <c r="L11" i="3"/>
  <c r="K11" i="3"/>
  <c r="N11" i="3" s="1"/>
  <c r="L10" i="3"/>
  <c r="K10" i="3"/>
  <c r="N10" i="3" s="1"/>
  <c r="L9" i="3"/>
  <c r="K9" i="3"/>
  <c r="N9" i="3" s="1"/>
  <c r="N13" i="3" s="1"/>
  <c r="N1" i="3"/>
  <c r="E40" i="10" l="1"/>
  <c r="E47" i="10" s="1"/>
  <c r="G42" i="10"/>
  <c r="G45" i="10" s="1"/>
  <c r="D54" i="10"/>
  <c r="D50" i="10"/>
  <c r="D53" i="10"/>
  <c r="D51" i="10"/>
  <c r="E49" i="10"/>
  <c r="G20" i="10"/>
  <c r="H5" i="10"/>
  <c r="C49" i="10"/>
  <c r="C48" i="10"/>
  <c r="D48" i="10"/>
  <c r="E48" i="10" s="1"/>
  <c r="F48" i="10" s="1"/>
  <c r="F49" i="10"/>
  <c r="G38" i="10"/>
  <c r="D46" i="10"/>
  <c r="K38" i="7"/>
  <c r="K42" i="7"/>
  <c r="G45" i="7"/>
  <c r="K20" i="7"/>
  <c r="K22" i="7"/>
  <c r="K24" i="7"/>
  <c r="K26" i="7"/>
  <c r="K28" i="7"/>
  <c r="K30" i="7"/>
  <c r="K32" i="7"/>
  <c r="K34" i="7"/>
  <c r="K9" i="7"/>
  <c r="K10" i="7"/>
  <c r="K11" i="7"/>
  <c r="J37" i="7"/>
  <c r="G37" i="7"/>
  <c r="J39" i="7"/>
  <c r="K39" i="7" s="1"/>
  <c r="G39" i="7"/>
  <c r="J40" i="7"/>
  <c r="K40" i="7" s="1"/>
  <c r="G40" i="7"/>
  <c r="J46" i="7"/>
  <c r="G46" i="7"/>
  <c r="G7" i="7"/>
  <c r="G9" i="7"/>
  <c r="G10" i="7"/>
  <c r="G11" i="7"/>
  <c r="K19" i="7"/>
  <c r="K21" i="7"/>
  <c r="K23" i="7"/>
  <c r="K25" i="7"/>
  <c r="I48" i="7"/>
  <c r="K29" i="7"/>
  <c r="K31" i="7"/>
  <c r="K33" i="7"/>
  <c r="K37" i="7"/>
  <c r="K46" i="7"/>
  <c r="K35" i="7"/>
  <c r="K43" i="7"/>
  <c r="J15" i="7"/>
  <c r="K8" i="7"/>
  <c r="K12" i="7"/>
  <c r="K13" i="7"/>
  <c r="K27" i="7"/>
  <c r="J44" i="7"/>
  <c r="K44" i="7" s="1"/>
  <c r="G44" i="7"/>
  <c r="K7" i="7"/>
  <c r="G8" i="7"/>
  <c r="G12" i="7"/>
  <c r="G13" i="7"/>
  <c r="K36" i="7"/>
  <c r="K41" i="7"/>
  <c r="K45" i="7"/>
  <c r="N18" i="3"/>
  <c r="N41" i="3"/>
  <c r="N42" i="3" s="1"/>
  <c r="N43" i="3" s="1"/>
  <c r="N52" i="3"/>
  <c r="D52" i="10" l="1"/>
  <c r="D56" i="10"/>
  <c r="F54" i="10"/>
  <c r="F50" i="10"/>
  <c r="F51" i="10"/>
  <c r="F53" i="10"/>
  <c r="C53" i="10"/>
  <c r="C51" i="10"/>
  <c r="C54" i="10"/>
  <c r="C50" i="10"/>
  <c r="C52" i="10" s="1"/>
  <c r="G40" i="10"/>
  <c r="G47" i="10" s="1"/>
  <c r="G49" i="10" s="1"/>
  <c r="E53" i="10"/>
  <c r="E51" i="10"/>
  <c r="E54" i="10"/>
  <c r="E50" i="10"/>
  <c r="E52" i="10" s="1"/>
  <c r="K48" i="7"/>
  <c r="J48" i="7"/>
  <c r="K15" i="7"/>
  <c r="E56" i="10" l="1"/>
  <c r="C56" i="10"/>
  <c r="C57" i="10" s="1"/>
  <c r="D57" i="10" s="1"/>
  <c r="E57" i="10" s="1"/>
  <c r="F57" i="10" s="1"/>
  <c r="F52" i="10"/>
  <c r="F56" i="10" s="1"/>
  <c r="G53" i="10"/>
  <c r="G51" i="10"/>
  <c r="G54" i="10"/>
  <c r="G50" i="10"/>
  <c r="G52" i="10"/>
  <c r="G56" i="10" s="1"/>
  <c r="H170" i="2" l="1"/>
  <c r="H169" i="2"/>
  <c r="H168" i="2"/>
  <c r="H164" i="2"/>
  <c r="H163" i="2"/>
  <c r="H162" i="2"/>
  <c r="H161" i="2"/>
  <c r="H160" i="2"/>
  <c r="H158" i="2"/>
  <c r="H157" i="2"/>
  <c r="H154" i="2"/>
  <c r="H153" i="2"/>
  <c r="H151" i="2"/>
  <c r="H150" i="2"/>
  <c r="H149" i="2"/>
  <c r="H148" i="2"/>
  <c r="H147" i="2"/>
  <c r="H146" i="2"/>
  <c r="H144" i="2"/>
  <c r="B144" i="2"/>
  <c r="B146" i="2" s="1"/>
  <c r="B147" i="2" s="1"/>
  <c r="B148" i="2" s="1"/>
  <c r="B149" i="2" s="1"/>
  <c r="B150" i="2" s="1"/>
  <c r="B151" i="2" s="1"/>
  <c r="B152" i="2" s="1"/>
  <c r="B154" i="2" s="1"/>
  <c r="B155" i="2" s="1"/>
  <c r="B159" i="2" s="1"/>
  <c r="B162" i="2" s="1"/>
  <c r="B163" i="2" s="1"/>
  <c r="B164" i="2" s="1"/>
  <c r="H142" i="2"/>
  <c r="H134" i="2"/>
  <c r="H132" i="2"/>
  <c r="H123" i="2"/>
  <c r="B123" i="2"/>
  <c r="H121" i="2"/>
  <c r="H119" i="2"/>
  <c r="H113" i="2"/>
  <c r="B113" i="2"/>
  <c r="H109" i="2"/>
  <c r="H104" i="2"/>
  <c r="H98" i="2"/>
  <c r="H94" i="2"/>
  <c r="H92" i="2"/>
  <c r="H77" i="2"/>
  <c r="H75" i="2"/>
  <c r="H73" i="2"/>
  <c r="H71" i="2"/>
  <c r="H69" i="2"/>
  <c r="B69" i="2"/>
  <c r="B71" i="2" s="1"/>
  <c r="B73" i="2" s="1"/>
  <c r="B75" i="2" s="1"/>
  <c r="B77" i="2" s="1"/>
  <c r="H67" i="2"/>
  <c r="H65" i="2"/>
  <c r="B64" i="2"/>
  <c r="H62" i="2"/>
  <c r="H60" i="2"/>
  <c r="B60" i="2"/>
  <c r="H58" i="2"/>
  <c r="H56" i="2"/>
  <c r="H45" i="2"/>
  <c r="H43" i="2"/>
  <c r="E41" i="2"/>
  <c r="H41" i="2" s="1"/>
  <c r="E38" i="2"/>
  <c r="H38" i="2" s="1"/>
  <c r="E36" i="2"/>
  <c r="H36" i="2" s="1"/>
  <c r="B36" i="2"/>
  <c r="B38" i="2" s="1"/>
  <c r="B41" i="2" s="1"/>
  <c r="B43" i="2" s="1"/>
  <c r="B45" i="2" s="1"/>
  <c r="H34" i="2"/>
  <c r="H33" i="2"/>
  <c r="H32" i="2"/>
  <c r="H29" i="2"/>
  <c r="B29" i="2"/>
  <c r="H28" i="2"/>
  <c r="H27" i="2"/>
  <c r="H23" i="2"/>
  <c r="H22" i="2"/>
  <c r="H20" i="2"/>
  <c r="E18" i="2"/>
  <c r="H18" i="2" s="1"/>
  <c r="B18" i="2"/>
  <c r="B19" i="2" s="1"/>
  <c r="B21" i="2" s="1"/>
  <c r="H17" i="2"/>
  <c r="H16" i="2"/>
  <c r="H13" i="2"/>
  <c r="H12" i="2"/>
  <c r="H8" i="2"/>
  <c r="H7" i="2"/>
  <c r="B7" i="2"/>
  <c r="B8" i="2" s="1"/>
  <c r="H6" i="2"/>
  <c r="H5" i="2"/>
  <c r="H4" i="2"/>
  <c r="H79" i="2" l="1"/>
  <c r="H115" i="2"/>
  <c r="H171" i="2"/>
  <c r="H9" i="2"/>
  <c r="H24" i="2"/>
  <c r="H30" i="2"/>
  <c r="H47" i="2"/>
  <c r="H136" i="2"/>
  <c r="H165" i="2"/>
</calcChain>
</file>

<file path=xl/comments1.xml><?xml version="1.0" encoding="utf-8"?>
<comments xmlns="http://schemas.openxmlformats.org/spreadsheetml/2006/main">
  <authors>
    <author>Author</author>
  </authors>
  <commentList>
    <comment ref="E8" authorId="0" shapeId="0">
      <text>
        <r>
          <rPr>
            <b/>
            <sz val="9"/>
            <color indexed="81"/>
            <rFont val="Tahoma"/>
            <family val="2"/>
          </rPr>
          <t>Author:</t>
        </r>
        <r>
          <rPr>
            <sz val="9"/>
            <color indexed="81"/>
            <rFont val="Tahoma"/>
            <family val="2"/>
          </rPr>
          <t xml:space="preserve">
Get created combining the three cost codes</t>
        </r>
      </text>
    </comment>
    <comment ref="C18" authorId="0" shapeId="0">
      <text>
        <r>
          <rPr>
            <b/>
            <sz val="9"/>
            <color indexed="81"/>
            <rFont val="Tahoma"/>
            <family val="2"/>
          </rPr>
          <t>Author:</t>
        </r>
        <r>
          <rPr>
            <sz val="9"/>
            <color indexed="81"/>
            <rFont val="Tahoma"/>
            <family val="2"/>
          </rPr>
          <t xml:space="preserve">
From Unit Database #5</t>
        </r>
      </text>
    </comment>
  </commentList>
</comments>
</file>

<file path=xl/sharedStrings.xml><?xml version="1.0" encoding="utf-8"?>
<sst xmlns="http://schemas.openxmlformats.org/spreadsheetml/2006/main" count="1072" uniqueCount="478">
  <si>
    <t>E)</t>
  </si>
  <si>
    <t>PAVIOR</t>
  </si>
  <si>
    <t>G)</t>
  </si>
  <si>
    <t>H)</t>
  </si>
  <si>
    <t>I)</t>
  </si>
  <si>
    <t xml:space="preserve">                     Description                      </t>
  </si>
  <si>
    <t>Qty.</t>
  </si>
  <si>
    <t>Unit</t>
  </si>
  <si>
    <t xml:space="preserve">Rate </t>
  </si>
  <si>
    <t>Amt</t>
  </si>
  <si>
    <t xml:space="preserve">  A) </t>
  </si>
  <si>
    <t>EARTH WORK :</t>
  </si>
  <si>
    <t>iii)</t>
  </si>
  <si>
    <t>iv)</t>
  </si>
  <si>
    <t>v)</t>
  </si>
  <si>
    <t>1a.</t>
  </si>
  <si>
    <r>
      <t xml:space="preserve">Earthwork in excavation in foundations, trenches, Rain water gutter etc. in all classes of soil /Soft murrum except  rock  upto a depth of 1.5 meter including dewatering, shoring and strutting if required, refilling the trenches by excavated earth including Compaction up to 95% standard proctor density, spreading the surplus earth </t>
    </r>
    <r>
      <rPr>
        <b/>
        <sz val="12"/>
        <rFont val="Arial"/>
        <family val="2"/>
      </rPr>
      <t>within Plot boundary</t>
    </r>
    <r>
      <rPr>
        <sz val="12"/>
        <rFont val="Arial"/>
        <family val="2"/>
      </rPr>
      <t xml:space="preserve"> and compacting it etc. complete as per instruction of Engineer-in-charge.</t>
    </r>
  </si>
  <si>
    <t>CUM</t>
  </si>
  <si>
    <t xml:space="preserve">Filling in ground/Plinth /trenches etc. with selected (non- expansive) earth brought from outside  plot boundary, spread in layer of 150 mm to 230 mm thickness to achieve required level, slope / gradient and compacted to 95% Standard Proctor Density including transportation cost, royalty etc. complete. </t>
  </si>
  <si>
    <t>Providing and filling sand of approved quality in floor, sides of cable trench and below cable trench, machine foundation, foundation pits in layers of 150mm thickness and compacted to 95%  relative density including watering,  ramming, consolidating etc. completed as directed by Engineer-in-charge.</t>
  </si>
  <si>
    <t>Providing and laying 230mm thick dry rubble packing including filling interstices with sand \ hand crushed metals well packed in line and level,  rolling with Power \ Hand Roller, etc. complete.</t>
  </si>
  <si>
    <t xml:space="preserve">Removal of surplus excavated materials not  required for backfill shall be deposited in areas outside  plot boundary by mechanical means upto lead of 3 KM as directed by Engineer-in-charge including loading, unloading &amp; spreading in layers as per requirement of Engineer-in-charge.  </t>
  </si>
  <si>
    <t>TOTAL  RS.</t>
  </si>
  <si>
    <t xml:space="preserve">  B) </t>
  </si>
  <si>
    <t>CONCRETE :</t>
  </si>
  <si>
    <t>i)</t>
  </si>
  <si>
    <t>ii)</t>
  </si>
  <si>
    <t>Providing and  laying M7.5 grade (1:4:8) Plain   Cement Concrete with 40mm down size graded  metal for foundation  below footings, floor and raft, drain and trenches, including centering, shuttering as required, laying, spreading, ramming, consolidating, curing and  finishing top surface rough or smooth as per  instructions of Engineer-in-charge.</t>
  </si>
  <si>
    <t>b)</t>
  </si>
  <si>
    <t>-Do- as above but for P.C.C (1:2:4) using 20mm down size graded metal.</t>
  </si>
  <si>
    <r>
      <t>Providing and laying controlled reinforced Cement Concrete of</t>
    </r>
    <r>
      <rPr>
        <b/>
        <sz val="12"/>
        <rFont val="Arial"/>
        <family val="2"/>
      </rPr>
      <t xml:space="preserve"> M20</t>
    </r>
    <r>
      <rPr>
        <sz val="12"/>
        <rFont val="Arial"/>
        <family val="2"/>
      </rPr>
      <t xml:space="preserve"> grade with 20mm down size graded crushed stone aggregate including scaffolding, opening, recesses, chamfering, finishing top surfaces vibrating, machine mixing  tamping, curing (excluding centering and shuttering) etc.complete as per the specifications, drawings and instruction of Engineer - in- charge (excluding cost of  reinforcement)  for all elements of concrete</t>
    </r>
  </si>
  <si>
    <t>Note: Mix Design shall be got approved from the Consultant.</t>
  </si>
  <si>
    <t>a.</t>
  </si>
  <si>
    <t>In Foundation and upto Plinth/ Finished floor level (FFL).</t>
  </si>
  <si>
    <t>b.</t>
  </si>
  <si>
    <t>-Do- as above but above Plinth level/ FFL upto +4.50m level.</t>
  </si>
  <si>
    <t>Extra over item no. 2 above for use of RCC M-25 grade at all levels.</t>
  </si>
  <si>
    <t>Supplying &amp; placing in position reinforcement for all type of RCC structures including cleaning, decoiling, cutting, bending to required shape and lengths, binding as per drawing and details, binding with 16 SWG black soft annealed binding wire supplying and straightening, placing with proper cover block, support chairs, overlaps, spacers, etc.complete in all respect as directed. Payment will be made as on length basis (actual or theoretical as per drg. whichever is less) and converted into weight by using standard IS coefficient (rolling margins, wastages, couplings, welded joints, spacer bars, stays, hangers, annnealed steel wire or other methods of binding and placing shall not be measured and not paid separately. Only authorised laps and chairs shall be measured and paid)</t>
  </si>
  <si>
    <r>
      <t>High Yield Deformed Bar Reinforcement  conforming to IS-1139 or Cold Twisted bar, TOR steel / TMT / or Equivalent) Reinforcement conforming to IS-1786.</t>
    </r>
    <r>
      <rPr>
        <b/>
        <sz val="12"/>
        <color indexed="10"/>
        <rFont val="Arial"/>
        <family val="2"/>
      </rPr>
      <t xml:space="preserve"> - Grade of Reinforcement Steel shall be- Fe500/Fe500D            </t>
    </r>
  </si>
  <si>
    <t>MT</t>
  </si>
  <si>
    <t>Providing and erecting in position form work, shuttering and boxing using plywood / steel shuttering materials of approved quality for all type of  concrete elements vertical, horizontal or inclined including scaffolding, stagging, fasteners, nails, wires, keeping in position till concrete is laid and members have acquired required strength, removal  thereafter, applying  shuttering oil etc. complete as directed by Engineer-in-Charge.</t>
  </si>
  <si>
    <t>SQM</t>
  </si>
  <si>
    <t>-Do- as above but above Plinth level/ FFL upto +4.0 m level.</t>
  </si>
  <si>
    <t xml:space="preserve">  C) </t>
  </si>
  <si>
    <t>MASONRY WORK :</t>
  </si>
  <si>
    <r>
      <t xml:space="preserve">Providing and constructing brick masonry in CM 1:6  (1 Cement and 6 Coarse sand) at all level &amp; depth with approved brick  having minimum crushing strength of  </t>
    </r>
    <r>
      <rPr>
        <b/>
        <sz val="12"/>
        <rFont val="Arial"/>
        <family val="2"/>
      </rPr>
      <t>35 KG / Sqcm.</t>
    </r>
    <r>
      <rPr>
        <sz val="12"/>
        <rFont val="Arial"/>
        <family val="2"/>
      </rPr>
      <t xml:space="preserve"> including scaffolding, racking out joints, curing, watering etc., comp.</t>
    </r>
    <r>
      <rPr>
        <b/>
        <sz val="12"/>
        <rFont val="Arial"/>
        <family val="2"/>
      </rPr>
      <t xml:space="preserve"> </t>
    </r>
    <r>
      <rPr>
        <sz val="12"/>
        <rFont val="Arial"/>
        <family val="2"/>
      </rPr>
      <t>(for walls, steps, chambers, drain, pillar, column, butresses, parapet, galabid,  etc.)</t>
    </r>
  </si>
  <si>
    <t>-Do- as above for foundations and upto plinth level  / Finish Floor Level</t>
  </si>
  <si>
    <t xml:space="preserve">  D) </t>
  </si>
  <si>
    <t>FINISHING :</t>
  </si>
  <si>
    <t xml:space="preserve">Providing and applying  6mm  thick smooth cement finish  plaster in  C.M. 1:4 (one cement, two fine sand and  two coarse sand) to ceiling, pattas, on RCC surfaces including scaffolding, curing, finishing smooth etc. complete at all levels as directed.           </t>
  </si>
  <si>
    <r>
      <t>Providing and applying 12mm thick smooth cement plaster  at all heights in</t>
    </r>
    <r>
      <rPr>
        <sz val="12"/>
        <color indexed="12"/>
        <rFont val="Arial"/>
        <family val="2"/>
      </rPr>
      <t xml:space="preserve"> </t>
    </r>
    <r>
      <rPr>
        <sz val="12"/>
        <color indexed="8"/>
        <rFont val="Arial"/>
        <family val="2"/>
      </rPr>
      <t xml:space="preserve">C.M. 1:6 </t>
    </r>
    <r>
      <rPr>
        <sz val="12"/>
        <rFont val="Arial"/>
        <family val="2"/>
      </rPr>
      <t xml:space="preserve"> to walls, beams, column, drain, bends, moulds, grooves, pattas and all brick and RCC surfaces including raking of  joints, scaffolding, curing finishing smooth etc complete. The plaster shall be rubbed with "Iron Plate" till the surface shows cement paste in line level complete as directed.                              </t>
    </r>
  </si>
  <si>
    <r>
      <t>Providing and applying 18 mm thick sand faced cement plaster at all heights in two layers; first layer of 12 mm with CM 1:6 and second layer 6 mm thick with CM 1:4</t>
    </r>
    <r>
      <rPr>
        <sz val="12"/>
        <color indexed="12"/>
        <rFont val="Arial"/>
        <family val="2"/>
      </rPr>
      <t xml:space="preserve"> </t>
    </r>
    <r>
      <rPr>
        <sz val="12"/>
        <rFont val="Arial"/>
        <family val="2"/>
      </rPr>
      <t xml:space="preserve">rough finished with using sponge, on all types of concrete/brick surfaces, including </t>
    </r>
    <r>
      <rPr>
        <b/>
        <sz val="12"/>
        <rFont val="Arial"/>
        <family val="2"/>
      </rPr>
      <t>providing &amp; adding liquid water proofing admixture of "conplast X4211c of fosroc or approved equivalent of "sika" make as per manufacturer's specification</t>
    </r>
    <r>
      <rPr>
        <sz val="12"/>
        <rFont val="Arial"/>
        <family val="2"/>
      </rPr>
      <t>, making grooves,  as per detail including scaffolding, curing etc. complete.</t>
    </r>
  </si>
  <si>
    <t xml:space="preserve">Providing  and  applying  two or more coats of Oil  bound   washable distemper  of  "Asian or Berger" make,and of approved colour and shade including one coat of primer, brooming down and cleaning the surfaces, finishing  of  holes and depressions including scaffolding and stagging at all levels/heights with all labour and materials, etc. complete at all levels.           </t>
  </si>
  <si>
    <t xml:space="preserve">Providing  and  applying three or more coats   Acrylic  Premium Emulsion paint  of  "Asian or Berger"  make,and of approved colour  and shade  one coat of primer, brooming  down and cleaning the surfaces, finishing  of  holes and  depressions  including scaffolding and staging  of all levels with  all labour and material  etc.  complete at all levels.           </t>
  </si>
  <si>
    <t>Providing and applying two or more coats, of "Apex weather proof  exterior emulsion paint" (Asian paint make) of approved shade to give good  and even shade over plaster, brick / concrete surfaces at all levels as per instructions of  the engineers-in-charge including scaffolding, cleaning, washing the surface etc. complete at all levels.</t>
  </si>
  <si>
    <t>Providing &amp; filling the chasis (Zarri), upto 150mm wide, made  for fixing electrical and other utility conduits in Brick/Concrete surfaces with C.M. 1:4 including cleaning, making the surface good to match with existing wall/concrete, curing etc complete.</t>
  </si>
  <si>
    <t>RMT</t>
  </si>
  <si>
    <t xml:space="preserve">Providing and making grooves 12 x 12mm in cement plaster for architectural elevation as well as at junction of beams/Columns with brick masonry as per drawing &amp; instructions of the Engineer-In-Charge at all levels/ heights above or below Final Ground Levels. </t>
  </si>
  <si>
    <t>NOTES :</t>
  </si>
  <si>
    <t>Procurement of white cement and colour pigment is in scope of contractor.</t>
  </si>
  <si>
    <t xml:space="preserve">Use approved quality of black granite of premium quality. </t>
  </si>
  <si>
    <t xml:space="preserve">Basic rate of materials indicated in the items are for quoting only. If material approved with purchase rate higher or lower than basic rate than difference between basic rate &amp; purchase rate shall be payable or recoverable.  </t>
  </si>
  <si>
    <t xml:space="preserve">Quoted rates includes protecting and cleaning all finished surfaces and also rounding of  corners, edges and junctions of floor/wall with skirting and dado.          </t>
  </si>
  <si>
    <r>
      <t xml:space="preserve">Providing and laying </t>
    </r>
    <r>
      <rPr>
        <b/>
        <sz val="12"/>
        <rFont val="Arial"/>
        <family val="2"/>
      </rPr>
      <t xml:space="preserve">25mm thick </t>
    </r>
    <r>
      <rPr>
        <sz val="12"/>
        <rFont val="Arial"/>
        <family val="2"/>
      </rPr>
      <t xml:space="preserve">polished machine cut edge </t>
    </r>
    <r>
      <rPr>
        <b/>
        <sz val="12"/>
        <rFont val="Arial"/>
        <family val="2"/>
      </rPr>
      <t>blue Kota Stone</t>
    </r>
    <r>
      <rPr>
        <sz val="12"/>
        <rFont val="Arial"/>
        <family val="2"/>
      </rPr>
      <t xml:space="preserve"> of size 600 x 450 mm  for flooring &amp; skirting  including  laying on 25mm thick C.M  (1:4) mix including  finishing  joint  with  matching colour  cement, cutting the stones  to  require sizes, making holes for  pipes, rubbing  and machine polishing the top surfaces  after laying etc. complete as per instruction of engineer in charge.  Basic rate of kota stone shall be Rs.400/ sqm.                                               </t>
    </r>
  </si>
  <si>
    <r>
      <t xml:space="preserve">Providing and fixing </t>
    </r>
    <r>
      <rPr>
        <b/>
        <sz val="12"/>
        <rFont val="Arial"/>
        <family val="2"/>
      </rPr>
      <t>300 mm x 450 mm</t>
    </r>
    <r>
      <rPr>
        <sz val="12"/>
        <rFont val="Arial"/>
        <family val="2"/>
      </rPr>
      <t xml:space="preserve"> x 7.3 mm thick Ceramic tiles of </t>
    </r>
    <r>
      <rPr>
        <b/>
        <sz val="12"/>
        <rFont val="Arial"/>
        <family val="2"/>
      </rPr>
      <t>"NITCO" or  "BELL"</t>
    </r>
    <r>
      <rPr>
        <sz val="12"/>
        <rFont val="Arial"/>
        <family val="2"/>
      </rPr>
      <t xml:space="preserve">  make in  flooring &amp; skirting &amp; dado including laying over   12mm thick C.M. 1:3 mix bed to proper level or slope, with providing &amp; fixing 3mm wide spacers where ever required (as per drawing) &amp; filling the joints with epoxy joint filler of approved colour &amp; shade at all levels and all heights etc complete. (Rate shall be inclusive of backing coat of cement plaster wherever required) Basic rate of tiles shall be Rs.450/ sqm.                           </t>
    </r>
  </si>
  <si>
    <r>
      <t xml:space="preserve">Providing and fixing 1st quality screen printed  glazed tiles </t>
    </r>
    <r>
      <rPr>
        <b/>
        <sz val="12"/>
        <rFont val="Arial"/>
        <family val="2"/>
      </rPr>
      <t>300/450mm x300/ 450mm</t>
    </r>
    <r>
      <rPr>
        <sz val="11"/>
        <color theme="1"/>
        <rFont val="Calibri"/>
        <family val="2"/>
        <scheme val="minor"/>
      </rPr>
      <t xml:space="preserve"> size of </t>
    </r>
    <r>
      <rPr>
        <b/>
        <sz val="12"/>
        <rFont val="Arial"/>
        <family val="2"/>
      </rPr>
      <t>"NITCO" or "BELL"</t>
    </r>
    <r>
      <rPr>
        <sz val="11"/>
        <color theme="1"/>
        <rFont val="Calibri"/>
        <family val="2"/>
        <scheme val="minor"/>
      </rPr>
      <t xml:space="preserve"> or approved equivalent make, colour and shade in dado including backing coat of cement plaster 12mm thick in C.M. 1:3 mix, providing &amp; fixing 3mm wide spacers where ever required (as per drawing) &amp; filling the joints with epoxy joint filler of approved colour &amp; shade at all levels and all heights etc complete. Basic rate of tiles shall be  Rs.400/ sqm                                                 </t>
    </r>
  </si>
  <si>
    <t>Providing and laying 25mm thick Kota Stone slabs in treads, risers, Landing, side skirting of steps, laid on 12mm (average) thick cement mortar 1:3 (1 cement : 3 coarse sand) and  finishing joint  with white cement slurry mixed with pigment  to match the shade of the slabs, including cutting to required size, rubbing and polishing, making half round nosing for treads etc complete.</t>
  </si>
  <si>
    <t>Providing &amp; fixing 18 /20mm thick one side polished stone min. 1500 mm long for  300 mm wide Door / window Jams &amp; sill with half round edge polish/moulding on one side and edge polish on other side  including laying on 20mm thick C.M.(1:4) bedding (Stone may be cut into two pieces of required size and fixed in staggered manner including required overlapping with adhesive material as required, measurement shall be per running meter of total laid length only)</t>
  </si>
  <si>
    <t>18 /20mm thick one side polished black granite.(basic rate - 2000/- sqm )</t>
  </si>
  <si>
    <r>
      <t xml:space="preserve">Providing and fixing machine polished 20mm thick  </t>
    </r>
    <r>
      <rPr>
        <b/>
        <sz val="12"/>
        <rFont val="Arial"/>
        <family val="2"/>
      </rPr>
      <t>granite platform</t>
    </r>
    <r>
      <rPr>
        <sz val="12"/>
        <rFont val="Arial"/>
        <family val="2"/>
      </rPr>
      <t xml:space="preserve"> over  25 mm thk. kota stone  supports including providing  opening for oval shaped wash basin, bibcock etc including Half round moulding, filling joints, making connection for water inlet, etc. complete as directed.</t>
    </r>
  </si>
  <si>
    <t xml:space="preserve">Providing and  fixing 18 mm thick granite partition. All the edges shall be cut  on machine and polished on both side as well as on  edge with rounded top    including chasing   the  brick  work   &amp; finish with cement mortar 1:3, including curing  etc. complete.     </t>
  </si>
  <si>
    <t>Providing &amp; laying  Manglore tiles  &amp; ridge of  required thickness &amp; size  of approved make, colour  as approved  by  Architects over 12 - 30 mm (average ) thick  bed of CM 1:4  jointing with cement slurry including  pointing with  cement mixed with pigment of matching colour,  painting with three coats of synthetic enamal paint &amp; coat of primer etc.  at all levels/heights.</t>
  </si>
  <si>
    <t>Providing and laying both side polished Granite slabs 18 to 20 mm thick for Writing platform to be fixed on wall including making &amp; filing jari with cement mortar 1:3 (1 cement : 3 coarse sand) if required including cutting to required size, chamfering as required, moulding  and polishing complete. (measurement shall be taken as per net plan area of granite slab fixed.) (Basic Rate -2000/- sqm)</t>
  </si>
  <si>
    <r>
      <t xml:space="preserve">Providing &amp; laying 1st quality of Marbogranite vitrified tiles  of </t>
    </r>
    <r>
      <rPr>
        <b/>
        <sz val="12"/>
        <rFont val="Arial"/>
        <family val="2"/>
      </rPr>
      <t xml:space="preserve">600/800 x 600/800mm </t>
    </r>
    <r>
      <rPr>
        <sz val="12"/>
        <rFont val="Arial"/>
        <family val="2"/>
      </rPr>
      <t>size of approved make, colour and shade  by  Architects in flooring / skirting over 20 mm thick bed of CM 1:3 with 3mm wide spacers &amp; filling the joints with epoxy joint filler of approved colour &amp; shade at all levels and all heights etc complete. (Basic Rate of Tiles shall be Rs. 750/ Sqm.)</t>
    </r>
  </si>
  <si>
    <t xml:space="preserve">Providing and laying  single side  polished black Granite cladding 12mm thick for column, walls, bends on front side with necessary adhesives including cutting to required size , chamfering / moulding as per drawing and polishing etc complete. </t>
  </si>
  <si>
    <t xml:space="preserve">  F) </t>
  </si>
  <si>
    <t>DOOR/ WINDOW  WORK :</t>
  </si>
  <si>
    <t>Providing, fabricating and fixing in position aluminum door including frame in single/ double wings shutters using "Jindal" make aluminum sections with approved colour anodizing (15 microns), supplying and fixing minimum 5.0 mm plain glass,  having clear vision including sealing the gap between frame &amp; plaster with sealant of approved make, all fixtures and fastening and fitting such as hinges, handles, barrel bolts  chromium plated brass Yale lock, handrop bolt for locking of shutters etc. all as per drawing/ manufacturing specification &amp; direction of Engineer-in- Charge.</t>
  </si>
  <si>
    <t>i.</t>
  </si>
  <si>
    <t>Door outer frame - 63.50 x 38 x 2.5 mm @ 1.116 Kg/mt  JINDAL code no. 19552 OR section no. 20001 for partition door frame</t>
  </si>
  <si>
    <t>ii.</t>
  </si>
  <si>
    <t>Shutter top rail - 47.62 x 44.45 x 3.18  @ 1.50 Kg/m - Jindal Code no. 19503</t>
  </si>
  <si>
    <t>iii.</t>
  </si>
  <si>
    <t>Shutter vertical style (hinge side) - 47.62 x 44.45 x 2.82mm @ 1.293 Kg/m - Jindal code no.  19502</t>
  </si>
  <si>
    <t>iv.</t>
  </si>
  <si>
    <t xml:space="preserve">Shutter vertical style - 47.62 x 44.45 x 3.18mm @ 1.505 Kg/m - Jindal code no.  19501 </t>
  </si>
  <si>
    <t>v.</t>
  </si>
  <si>
    <t>Lock rail - 83.5 x 44.45 x 2.40mm @ 1.679 Kg/m Jindal code no. 19525</t>
  </si>
  <si>
    <t>vi.</t>
  </si>
  <si>
    <t xml:space="preserve">Shutter bottom rail - 85 x44.45 x 2.70mm @ 1.843 Kg/m Jindal code no. 19563 </t>
  </si>
  <si>
    <t>vii.</t>
  </si>
  <si>
    <t>Glazing clip - 19.0 x 17.30 x 0.90mm @ 0.124 Kg/m. Jindal code no. 19360</t>
  </si>
  <si>
    <t>-DO- As above but with partly glazed shutter at top using 5mm thick plain glass &amp; partly panelled shutter at bottom using 9mm thick prelaminated particle board (exterior grade) of approved manufacturer with decorative lamination on both sides of shutter.</t>
  </si>
  <si>
    <t>-DO- As above but with fully panelled shutter using 9mm thick prelaminated particle board with decorative lamination on one side &amp; balancing lamination on other side.</t>
  </si>
  <si>
    <r>
      <t xml:space="preserve">Providing, fabricating and fixing in position aluminum windows and ventilator using "Jindal" make aluminum sections with approved colour anodizing (15 microns), Supplying and fixing </t>
    </r>
    <r>
      <rPr>
        <b/>
        <sz val="12"/>
        <rFont val="Arial"/>
        <family val="2"/>
      </rPr>
      <t>5.5mm</t>
    </r>
    <r>
      <rPr>
        <sz val="11"/>
        <color theme="1"/>
        <rFont val="Calibri"/>
        <family val="2"/>
        <scheme val="minor"/>
      </rPr>
      <t xml:space="preserve"> thick  clear float glass including sealing the gap between frame &amp; plaster with sealant of approved make, all fixtures and fastening, fittings such as hinges, handles, tower bolts (concealed) etc. all as per drawing / manufacturing specification. &amp; direction of Engineer in charge. </t>
    </r>
  </si>
  <si>
    <t>Two track window using following sections:</t>
  </si>
  <si>
    <t>Bottom frame - 92.6 x 32 x 2.0mm thick @ 1.805Kg/m Jindal code no. 20712</t>
  </si>
  <si>
    <t>Top &amp; side frame - 82.8 x 44.0 x 2.0mm thick @ 1.429 Kg/m Jindal Code no. 20713</t>
  </si>
  <si>
    <t>Shutter bottom frame - 64.00 x 25.4 x 1.8mm thick @ 1.051 Kg/m - Jindal code no. 20857</t>
  </si>
  <si>
    <t>Shutter top &amp; side frame - 50.8 x 25.4 x 2.0mm @ 1.006 Kg/m Jindal code no. 20715</t>
  </si>
  <si>
    <t>Shutter interlocking frame - 50.8 x 25.4 x 2.0mm thick @ 1.229 SKg/m. jindal code no. 20711</t>
  </si>
  <si>
    <t>Fixed type</t>
  </si>
  <si>
    <t>Outer frame: 63.5 x 38.1 x 3.18 @ 1.777 Kg/m Jindal code no.  20005</t>
  </si>
  <si>
    <t>Middle member with double groove: 63.5 x 38.10 x 3.18 @ 1.924 Kg/m Jindal code no. 20004</t>
  </si>
  <si>
    <t>Glazing clips: 19.0 x 17.3 x.0.9 @ 0.124 Kg/m Jindal code no. 19360</t>
  </si>
  <si>
    <t>c.</t>
  </si>
  <si>
    <t>Louvered type</t>
  </si>
  <si>
    <t>Outer frame: 38.1 x 25.4 x 2.41 @ 0.764 Kg/m</t>
  </si>
  <si>
    <t>Suitable aluminum channel</t>
  </si>
  <si>
    <t xml:space="preserve">Providing and fixing Hydraulic door closure of  "OZONE or DORMA" approved ISI make  into position etc. complete as directed. </t>
  </si>
  <si>
    <t>NO.</t>
  </si>
  <si>
    <t>MISCELLANEOUS :</t>
  </si>
  <si>
    <t xml:space="preserve">Providing and fixing 24  gauge chicken   wire  mesh  at   the junction of masonry work  and RCC work or on any other place as  directed including  fixing with  nails,  raw/ plugs   etc. complete at all heights before applying plaster.          </t>
  </si>
  <si>
    <t>Providing and injecting chemical emulsion for Pre - Constructional Antitermite (Conforming IS: 6313 part : ii )1971 and creating a chemical  barrier under and around the column pits, wall trenches, basement excavation, top surface of plinth filling, jundtion of wall and floor, along with external  perimeter of the building and expansion joint, around jundction of pipes and conduits with soil/rock etc. all complete works shall be carried out by a licenced contractor as per manafacturers specification by using chemical Biflex TC with 0.05 % a.i concentration, by spraying hand pump etc. complete as diected and specified. This treatment sholud be done by specilaised agency approval for which should be obtained from project manager before finliasing the agency.  (Plinth area of the building at ground floor only shall be measured &amp; paid). Unit rate shall be inclusive of gurantee of 7 year and submitting gurantee on stamp paper.</t>
  </si>
  <si>
    <t>Providing and laying  average 120 mm thick water proofing treatment over flat RCC roof &amp; to vertical surface of parapet wall upto 300 mm high  as per drawing shall be done including fillets at junction of roof &amp; vertical walls with M-15 grade concrete finished with 12 mm thick CM 1:4 (only plan area to be taken for measurement purpose ) as per following layer</t>
  </si>
  <si>
    <t>Applying &amp; grouting a slurry coat of neat cement using 2.75kg/sqm of cement admixed with proprietary water proofing compounds conforming to IS: 2645 over the RCC slab including cleaning the surface before treatment.</t>
  </si>
  <si>
    <t>Laying Cement concrete using broken bricks/brick bats 25mm to 100mm size with 50% of cement mortar 1:5 (1 cement : 5 coarse sand) admixed with proper  water proofing compound conforming to IS:2645 to req slope &amp; treating similarly the adjoining wall upto 300mm height including rounding of junctions of walls &amp; slabs.</t>
  </si>
  <si>
    <t>After two days of proper curing applying a second coat of cement slurry admixed with proprietary water proofing compound conforming to IS:2645.</t>
  </si>
  <si>
    <t>Finishing the surface with 20mm thick jointless cement mortar of mix 1:4 (1Cement : 4 Coarse sand) admixed with proprietary water proofing compound conforming to IS :2645 and finally finishing the surface with trowel with neat cement slurry and making of 300 x 300 mm Square.</t>
  </si>
  <si>
    <t>The whole terrace so finished shall be flooded with water for a minimum period of two weeks for curing and for final test. All above operations to be done in order and as directed and specified by the Engineer-In-charge.</t>
  </si>
  <si>
    <t>Providing, fixing in position PVC pipe 4kg/sqcm  pressure and damping with wall, necessary jointing of pipe elbows, bends etc. at any floor, connecting drain spout with pipe with all cost of materials labours complete.</t>
  </si>
  <si>
    <t>110 mm dia.</t>
  </si>
  <si>
    <r>
      <t>Supplying, fabricating, erecting 1</t>
    </r>
    <r>
      <rPr>
        <sz val="12"/>
        <color indexed="10"/>
        <rFont val="Arial"/>
        <family val="2"/>
      </rPr>
      <t xml:space="preserve"> </t>
    </r>
    <r>
      <rPr>
        <sz val="12"/>
        <rFont val="Arial"/>
        <family val="2"/>
      </rPr>
      <t xml:space="preserve">mtr. High M.S Pipe railing </t>
    </r>
    <r>
      <rPr>
        <b/>
        <sz val="12"/>
        <rFont val="Arial"/>
        <family val="2"/>
      </rPr>
      <t>at all levels</t>
    </r>
    <r>
      <rPr>
        <sz val="12"/>
        <rFont val="Arial"/>
        <family val="2"/>
      </rPr>
      <t xml:space="preserve"> of flush welded construction with smooth uniform curves and bends of 40 mm N.B medium class M.S Pipe at top &amp; verticals spaced  not more than 1.5 mtr. C/C &amp; 25 N.B medium class  M.S Pipe  mid rail, base plate, anchor bolts, 100 x6 mm toe  plate etc. </t>
    </r>
    <r>
      <rPr>
        <b/>
        <sz val="12"/>
        <rFont val="Arial"/>
        <family val="2"/>
      </rPr>
      <t>including painting with two coats of synthetic enamel paint of approved make, quality and shade over a coat of zinc chromate primer</t>
    </r>
    <r>
      <rPr>
        <sz val="12"/>
        <rFont val="Arial"/>
        <family val="2"/>
      </rPr>
      <t xml:space="preserve"> (rate shall include fixing hand rail to steel platform, staircase or concrete members)</t>
    </r>
    <r>
      <rPr>
        <b/>
        <sz val="12"/>
        <rFont val="Arial"/>
        <family val="2"/>
      </rPr>
      <t xml:space="preserve"> Measurement shall be per Rmt of railing &amp; not for individual pipe. supply of all steel is in scope of contractor.</t>
    </r>
  </si>
  <si>
    <t>SANITARY WORK:</t>
  </si>
  <si>
    <t>NOTE:</t>
  </si>
  <si>
    <t>Serial no. for Sanitary wares given for "Cera" make. If such makes are not available in market, than use "Parryware /Hindware/Serabird /Orient" brand with equivalent serial no. after approval of owner/engineer in charge. All plumbing fixtures shall be of " Kingston/ Gem / Techno/Parko" make unless otherwise specified.</t>
  </si>
  <si>
    <r>
      <t xml:space="preserve">Providing  and  fixing </t>
    </r>
    <r>
      <rPr>
        <b/>
        <sz val="12"/>
        <rFont val="Arial"/>
        <family val="2"/>
      </rPr>
      <t>White</t>
    </r>
    <r>
      <rPr>
        <sz val="11"/>
        <color theme="1"/>
        <rFont val="Calibri"/>
        <family val="2"/>
        <scheme val="minor"/>
      </rPr>
      <t xml:space="preserve"> Orissa type  W.C. pan of  "CERA" make (no.  2071) of  size  580 x 440 mm with `P' or 'S' trap (No. 9002). The rate shall include concealed flush cock with necessary inlet connection upto flush cock and outlet  connections  in  concealed manner, cutting and making good  floor etc. complete.                 </t>
    </r>
  </si>
  <si>
    <t xml:space="preserve">Providing and fixing glazed earthenware White  Wall Hung  European type standard WC pan of  "Cera"  make (no. 2045) with pair of CI chair brackets, white solid plastic seat  cover (no. 2345), CP brass hinges and rubber buffers, 25mm concealed Flush cock, 15mm concealed stop cock of "Jaquar" make, C.P. flanges, necessary fastner &amp; fixing, cutting and making good the walls and floors where required, all complete. </t>
  </si>
  <si>
    <t>Providing &amp; fixing in position S.S. towel rail of approved make of 600mm length, 20mm dia. With a pair of brackets or flanges fixed to wall with necessary screws, plugs etc. all as specified &amp; directed.</t>
  </si>
  <si>
    <t xml:space="preserve">Providing  and  fixing C.P brass toilet paper holder of approved  make.                           </t>
  </si>
  <si>
    <t>Providing &amp; fixing Stainless steel liquid soap holder cum dispenser of approved make to the wall with necessary brackets, screws, washers, plugs etc. all as specified &amp; directed.</t>
  </si>
  <si>
    <t xml:space="preserve">Providing and fixing Oval  wash basin (size 550 x 460 mm of "cera" make (no. 1005) of  white colour standard quality including including inlet and outlet connections, Pillar cock,  stop cock, angle cock of approved quality, C.P. Brass bottle trap, CI Brackets CP brass waste coupling, cutting &amp; making good the wall, etc. complete. (All plumbing fixtures shall be of  "Jaquar" make).              </t>
  </si>
  <si>
    <t>Providing and fixing in position best quality approved make 6mm beveled edge mirror mounted on 12mm thick water proof plywood backing and hardwood beading alround and mirror fixed to the backing with 4 nos of CP cap screws &amp; washers including fixing the mirror to the wall with necessary screws, plugs &amp; washers etc. complete.</t>
  </si>
  <si>
    <t xml:space="preserve">Providing and fixing C.P. brass bib  cock of  approved  make of 15mm  dia  including Teflon tap, leak proof fittings, etc.                                          </t>
  </si>
  <si>
    <t>Supplying, fixing &amp; testing PVC floor trap (6 Kg/Sq cm) with solvent cement joints, including all the fittings. The work shall include wall chase and making good the same in cement mortar complete to the satisfaction of engineer-in-charge.</t>
  </si>
  <si>
    <t>P Trap 100 mm</t>
  </si>
  <si>
    <t>Providing &amp; fixing S.S. Three piece jali 150x150mm incl. Cement rendering, etc. complete</t>
  </si>
  <si>
    <t>NO</t>
  </si>
  <si>
    <t>Providing, fixing &amp; testing  pipes for water supply of following diameters at all levels, including with all  necessary fixtures like bends, elbow etc. Quoted rate shall be inclusive of excavation and refilling  the trenches / cutting floors &amp; wall / making hole in RCC/ Brick work / making groove/ clamping  finishing, jointing &amp; sealing the same with sealant, making good after work etc. including hydro test complete as directed by engineer in charge.</t>
  </si>
  <si>
    <r>
      <t>-Do- as above  item no. 11 for</t>
    </r>
    <r>
      <rPr>
        <b/>
        <sz val="12"/>
        <rFont val="Arial"/>
        <family val="2"/>
      </rPr>
      <t xml:space="preserve"> U-PVC  (SCHEDULE- 40) </t>
    </r>
    <r>
      <rPr>
        <sz val="12"/>
        <rFont val="Arial"/>
        <family val="2"/>
      </rPr>
      <t>Plumbing pipe  as per  ASTM - D - 1785 of "Supreme or Finolex"  make &amp; of nominal diameter of pipe.</t>
    </r>
  </si>
  <si>
    <t xml:space="preserve">15mm dia. pipe                    </t>
  </si>
  <si>
    <t xml:space="preserve">25mm dia pipe.                    </t>
  </si>
  <si>
    <t>Supplying, fixing &amp; testing PVC pipe (6 Kg/Sq cm) in floor and on wall  confirming to IS 4985 for waste connections with solvent cement joints, including all the fittings laid under floor concealed in wall, encasing with  PCC etc., The work shall include wall chase and making good the same in cement mortar complete to the satisfaction of engineer-in-charge. Encasing PCC shall be paid under relavent item.</t>
  </si>
  <si>
    <t xml:space="preserve">100mm dia.                             </t>
  </si>
  <si>
    <t>75mm dia</t>
  </si>
  <si>
    <t xml:space="preserve">Providing  and fixing Square mouth Stone ware Gully Trap grade "A" 100 x100 size "P" type of  approved quality, including 230mm thick brick masonary chamber of  300 x300mm clear  inside  in  C.M.  (1:5) plastered on both  sides in C.M. (1:3)  with C.I  cover not less than 4.5 kg and frame not less than 2.7 kg. to fixed in Cement concrete 1:2:4 including  necessary excavation to required depth,1:4:8 bedding of 150mm thick etc. complete.              </t>
  </si>
  <si>
    <t>Providing and fixing approved make double type coat &amp; hat hooks with flanges, fixed to wall / shutter etc. with necessary screws, washers and plugs all as specified &amp; directed.</t>
  </si>
  <si>
    <t>PILE WORK :</t>
  </si>
  <si>
    <t>Labour charges for making bore for under ream piles including making bulb as per specifications with bentonite \ temporary casing, if required in all type of soils including spreading of bored material within plot boundary as per instruction of Engineer-in-charge. The Bore will have a depth of 5.0 mtr. (Depth of Boring payable shall be taken as per actual i.e. with respect to GL )</t>
  </si>
  <si>
    <t xml:space="preserve">300mm dia. </t>
  </si>
  <si>
    <t xml:space="preserve">450mm dia. </t>
  </si>
  <si>
    <t>Providing and laying M-25 grade mix for RCC under ream pile including machine mixing, placing the concrete with chute, consolidating, curing etc. complete as directed by Engineer-in-charge. (Payment shall be made for quantity worked out on theoretical basis ( i.e. as per drawing, with respect to cut-off only) (Reinforcement shall be paid under relevant item)</t>
  </si>
  <si>
    <t>Client: SHAILY  Engineering Plastic Ltd.</t>
  </si>
  <si>
    <t>Bill No:</t>
  </si>
  <si>
    <t>Building Name:-SECURITY BUILDING</t>
  </si>
  <si>
    <t xml:space="preserve"> Item no.</t>
  </si>
  <si>
    <t>Tender Item</t>
  </si>
  <si>
    <t>Location</t>
  </si>
  <si>
    <t>Particular#1</t>
  </si>
  <si>
    <t>Grid</t>
  </si>
  <si>
    <t>Level</t>
  </si>
  <si>
    <t>Particular #2</t>
  </si>
  <si>
    <t>Particular#3</t>
  </si>
  <si>
    <t>No</t>
  </si>
  <si>
    <t>Length</t>
  </si>
  <si>
    <t>Breadth</t>
  </si>
  <si>
    <t>Depth</t>
  </si>
  <si>
    <t>Quantity</t>
  </si>
  <si>
    <t>Ref:</t>
  </si>
  <si>
    <t>Drg No:1865-SEC-C01-SH1-R1/ Dt: 12-06-20 Layout of Foundation for Security Building &amp; Experience Centre</t>
  </si>
  <si>
    <t>A-1.a</t>
  </si>
  <si>
    <t>Excavation up to 1.5 Mtr depth</t>
  </si>
  <si>
    <t>F1/C2,C3,C4,C5,C6,C10,C11,C12,C16,C17,C18</t>
  </si>
  <si>
    <t>Footing</t>
  </si>
  <si>
    <t>B to F/          D to F</t>
  </si>
  <si>
    <t>1/2&amp;3</t>
  </si>
  <si>
    <t>Below G.L</t>
  </si>
  <si>
    <t>L=1.3+2*0.075</t>
  </si>
  <si>
    <t>B=1.5+2*0.075</t>
  </si>
  <si>
    <t>F2/C14,C15</t>
  </si>
  <si>
    <t>B &amp; C</t>
  </si>
  <si>
    <t>L=1.7+2*0.075</t>
  </si>
  <si>
    <t>B=1.7+2*0.075</t>
  </si>
  <si>
    <t>F4/C8</t>
  </si>
  <si>
    <t>B</t>
  </si>
  <si>
    <t>L=1.75+2*0.075</t>
  </si>
  <si>
    <t>F5/C9</t>
  </si>
  <si>
    <t>C</t>
  </si>
  <si>
    <t>L=1.65+2*0.075</t>
  </si>
  <si>
    <t>H=1.5</t>
  </si>
  <si>
    <t>This bill</t>
  </si>
  <si>
    <t>Adopted item factory A-1.b</t>
  </si>
  <si>
    <t>Excavation 1.5m to 3.0m depth</t>
  </si>
  <si>
    <t>D=100.987-98.2-1.5</t>
  </si>
  <si>
    <t>F2/C9,C14,C15</t>
  </si>
  <si>
    <t>H=2+.075-1.5</t>
  </si>
  <si>
    <t>B-1</t>
  </si>
  <si>
    <t>P &amp; L P.C.C M7.5 (1:4:8)</t>
  </si>
  <si>
    <t>B-2.a</t>
  </si>
  <si>
    <t>P &amp; L R.C.C M20 in Foundation up to plinth</t>
  </si>
  <si>
    <t>F1/C2,C3,C4,C5,C6,,C10,C11,C12,C16,C17,C18</t>
  </si>
  <si>
    <t>L=1.300</t>
  </si>
  <si>
    <t>B=1.500</t>
  </si>
  <si>
    <t xml:space="preserve">Trapezoidal part </t>
  </si>
  <si>
    <t>v=H/3(A1+A2+sqrt(A1*A2))</t>
  </si>
  <si>
    <t>A2 = L'xB'</t>
  </si>
  <si>
    <t>L=1.700</t>
  </si>
  <si>
    <t>B=1.700</t>
  </si>
  <si>
    <t>L=1.75</t>
  </si>
  <si>
    <t>L=1.65</t>
  </si>
  <si>
    <t>B=1.5</t>
  </si>
  <si>
    <t>PB Bottom  RL</t>
  </si>
  <si>
    <t>Pedestal</t>
  </si>
  <si>
    <t>PB botttom</t>
  </si>
  <si>
    <t>230*350</t>
  </si>
  <si>
    <t>450*450*230</t>
  </si>
  <si>
    <t>Part A</t>
  </si>
  <si>
    <t>Part B</t>
  </si>
  <si>
    <t>450*230</t>
  </si>
  <si>
    <t>B-3</t>
  </si>
  <si>
    <t>Same Qty asper Item No:B-2.a</t>
  </si>
  <si>
    <t>B-5.a</t>
  </si>
  <si>
    <t>P &amp; erecting form work up to plinth</t>
  </si>
  <si>
    <t>L=(1.3+1.5)*2</t>
  </si>
  <si>
    <t>L=(1.7+1.7)*2</t>
  </si>
  <si>
    <t>L=(1.75+1.5)*2</t>
  </si>
  <si>
    <t>L=(1.65+1.5)*2</t>
  </si>
  <si>
    <t>B to F/A/ D to F</t>
  </si>
  <si>
    <t>1/ 2/2&amp;3</t>
  </si>
  <si>
    <t>L=(0.23+0.35)*2</t>
  </si>
  <si>
    <t>L=(0.45+0.45)*2</t>
  </si>
  <si>
    <t xml:space="preserve">Part A &amp; B </t>
  </si>
  <si>
    <t>L=(0.45+0.23)*2</t>
  </si>
  <si>
    <t>Sr.No.</t>
  </si>
  <si>
    <t>Item No.</t>
  </si>
  <si>
    <t>Rate</t>
  </si>
  <si>
    <t>Bill</t>
  </si>
  <si>
    <t>Submital Date</t>
  </si>
  <si>
    <t>Lock Date</t>
  </si>
  <si>
    <t>Client :- SHAILY Engineering Plastics Ltd.</t>
  </si>
  <si>
    <t>Work:- Civil Work for Factory Building &amp; Associated works at Chandrapura -Halol.</t>
  </si>
  <si>
    <t>RA Nos. :-</t>
  </si>
  <si>
    <t>Item no.</t>
  </si>
  <si>
    <t>D e s c r i p t i o n</t>
  </si>
  <si>
    <t>Amount ( INR)</t>
  </si>
  <si>
    <t>BOQ</t>
  </si>
  <si>
    <t>Prev.</t>
  </si>
  <si>
    <t>This</t>
  </si>
  <si>
    <t>Total</t>
  </si>
  <si>
    <t>A-1</t>
  </si>
  <si>
    <t>Excavation Upto 1.5m depth</t>
  </si>
  <si>
    <t>A-1.b</t>
  </si>
  <si>
    <t>A-1.c</t>
  </si>
  <si>
    <t>Excavation 3.0m to 4.5m depth</t>
  </si>
  <si>
    <t>A-3</t>
  </si>
  <si>
    <t>B-4.b</t>
  </si>
  <si>
    <t>P &amp; Fixing Reinforcement Steel</t>
  </si>
  <si>
    <t>P &amp; C Brick work above plinth</t>
  </si>
  <si>
    <t>P &amp; A 12mm thk smooth cement plaster</t>
  </si>
  <si>
    <t>P &amp; A 18mm thk sandface plaster</t>
  </si>
  <si>
    <t>Providing &amp; fixing one side polished stone  min. 1500 mm long for  300 mm wide Door / window Jams &amp; sill with half round edge For 18 /20mm thick black granite</t>
  </si>
  <si>
    <t>Supply inserts like angles,channels,beams,plates etc.</t>
  </si>
  <si>
    <t>Fabrication &amp; instalation inserts like angles,channels,beams,plates etc.</t>
  </si>
  <si>
    <t>Rs.</t>
  </si>
  <si>
    <t>SECURITY BUILDING</t>
  </si>
  <si>
    <t>P &amp; L PCC M 7.5 (1:4:8)</t>
  </si>
  <si>
    <t>B-4.a</t>
  </si>
  <si>
    <t>TENDER ITEM  TOTAL AMT OF SECURITY BUILDING [ B ]</t>
  </si>
  <si>
    <t>UNDER GROUND TANK</t>
  </si>
  <si>
    <t xml:space="preserve">P&amp; L 90 to 63 mm crushed stones 200/250mm thk. </t>
  </si>
  <si>
    <t>B-1.b</t>
  </si>
  <si>
    <t>P &amp; L PCC M10</t>
  </si>
  <si>
    <t>P &amp; L R.C.C M25  in foundations and super structure at all levels</t>
  </si>
  <si>
    <t>Extra over item no. 2 above for use of RCC M-30 grade at all levels.</t>
  </si>
  <si>
    <t>P &amp; erecting form work  in foundations and super structure at all levels</t>
  </si>
  <si>
    <t>C-4</t>
  </si>
  <si>
    <t>P &amp; enjection type water proofing</t>
  </si>
  <si>
    <r>
      <rPr>
        <sz val="11"/>
        <color rgb="FFFF0000"/>
        <rFont val="Arial"/>
        <family val="2"/>
      </rPr>
      <t>C</t>
    </r>
    <r>
      <rPr>
        <sz val="11"/>
        <rFont val="Arial"/>
        <family val="2"/>
      </rPr>
      <t>-6</t>
    </r>
  </si>
  <si>
    <t xml:space="preserve">Providing and fixing in position 230mm wide x 5mm thick PVC water stop </t>
  </si>
  <si>
    <t>C-8</t>
  </si>
  <si>
    <t>Providing and fixing CI medium duty Manhole Cover with frame</t>
  </si>
  <si>
    <t>KG</t>
  </si>
  <si>
    <t>C-9</t>
  </si>
  <si>
    <t>Providing and fixing 100 mm dia CI vent pipe up to 1.0 m length</t>
  </si>
  <si>
    <t>Adopted Rate Factory C-1.b</t>
  </si>
  <si>
    <t>Adopted Rate Factory D-2</t>
  </si>
  <si>
    <t>Adopted Rate Factory D-4</t>
  </si>
  <si>
    <t>Adopted Rate Factory E-8.a</t>
  </si>
  <si>
    <t>Providing &amp; fixing one side polished stone  min. 1500 mm long for  300 mm wide Door / window Jams &amp; sill with half round edge For 18 /20mm thick Marble</t>
  </si>
  <si>
    <t>Adopted Rate Factory E-8.b</t>
  </si>
  <si>
    <t>Adopted Rate Factory E-11</t>
  </si>
  <si>
    <t>S &amp; L 40mm thk IPS floor finish</t>
  </si>
  <si>
    <t>Adopted Item Rate Factory    G-2.a</t>
  </si>
  <si>
    <t xml:space="preserve">P and fixing PVC Rain water Pipe110mm dia </t>
  </si>
  <si>
    <t>Adopted Rate Factory  H-1.a</t>
  </si>
  <si>
    <t>Supply structural steel like angles,channels,beams,plates etc.</t>
  </si>
  <si>
    <t>Adopted Rate Factory  H-1.b</t>
  </si>
  <si>
    <t>Fabrication &amp; instalation structural steel like angles,channels,beams,plates etc.</t>
  </si>
  <si>
    <t>Adopted Rate Factory             H-4.a</t>
  </si>
  <si>
    <t>Adopted Rate Factory             H-4.b</t>
  </si>
  <si>
    <t>adopted Item Rate Security G-3</t>
  </si>
  <si>
    <t>P&amp;L Brick bat coba waterproofing 120mm avg thk</t>
  </si>
  <si>
    <t>Adopted Rate Factory  G-18.b</t>
  </si>
  <si>
    <t>P/F anchor fasteners 16mm diax150mm long</t>
  </si>
  <si>
    <t>Nos.</t>
  </si>
  <si>
    <t>Adopted Rate Factory  G-19.a</t>
  </si>
  <si>
    <t>P/F anchor fasteners chemical 20mm diax150mm long</t>
  </si>
  <si>
    <t>Adopted Rate Factory  G-25</t>
  </si>
  <si>
    <t>S,F &amp; Erecting 1.0 Mtr high MS Pipe Railing</t>
  </si>
  <si>
    <t xml:space="preserve"> TENDER ITEM  TOTAL AMT OF UNDER GROUND TANK  [ D ]</t>
  </si>
  <si>
    <t>WATER SUPPLY NETWORK</t>
  </si>
  <si>
    <t>SEWAGE DISPOSAL NETWORK</t>
  </si>
  <si>
    <t>SEWAGE TREATMENT PLANT</t>
  </si>
  <si>
    <t>COMPOUND WALL</t>
  </si>
  <si>
    <t>ELECTRICAL PANEL ROOM</t>
  </si>
  <si>
    <t xml:space="preserve"> EFFLUENT TREATMENT PLANT</t>
  </si>
  <si>
    <t>MISCELLANEOUS</t>
  </si>
  <si>
    <t>NON - TENDER ITEM / EXTRA ITEM</t>
  </si>
  <si>
    <t>Building Name</t>
  </si>
  <si>
    <t>D1_A</t>
  </si>
  <si>
    <t>BOQ Item Detail Description</t>
  </si>
  <si>
    <t xml:space="preserve"> Civil Work for Ms SHAILY Engineering Plastics Ltd.</t>
  </si>
  <si>
    <t>BILL SUMMARY</t>
  </si>
  <si>
    <t>Sr. No.</t>
  </si>
  <si>
    <t>Description</t>
  </si>
  <si>
    <t>1st RA</t>
  </si>
  <si>
    <t>2nd RA</t>
  </si>
  <si>
    <t>3rd RA</t>
  </si>
  <si>
    <t>4th RA</t>
  </si>
  <si>
    <t>Cumulative</t>
  </si>
  <si>
    <t>I</t>
  </si>
  <si>
    <t>AS PER TENDER ITEM</t>
  </si>
  <si>
    <t>A</t>
  </si>
  <si>
    <t>FACTORY BUILDING</t>
  </si>
  <si>
    <t>SCRAP YARD</t>
  </si>
  <si>
    <t>D</t>
  </si>
  <si>
    <t>E</t>
  </si>
  <si>
    <t>FIRE WATER TANK</t>
  </si>
  <si>
    <t>F</t>
  </si>
  <si>
    <t>RCC ROAD &amp; DRAIN</t>
  </si>
  <si>
    <t>G</t>
  </si>
  <si>
    <t>H</t>
  </si>
  <si>
    <t>J</t>
  </si>
  <si>
    <t>OPEN PARKING</t>
  </si>
  <si>
    <t>K</t>
  </si>
  <si>
    <t>L</t>
  </si>
  <si>
    <t>M</t>
  </si>
  <si>
    <t>N</t>
  </si>
  <si>
    <t>Sub - Total (Tender Item)</t>
  </si>
  <si>
    <t>II</t>
  </si>
  <si>
    <t>EFFLUENT TREATMENT PLANT</t>
  </si>
  <si>
    <t>Sub - Total (Extra Item)</t>
  </si>
  <si>
    <t>Sub Total (I + II)</t>
  </si>
  <si>
    <t>III</t>
  </si>
  <si>
    <t>Add/Ded. for material rate diff. (-)</t>
  </si>
  <si>
    <t>a</t>
  </si>
  <si>
    <t>Basic Rate Diff. amount Cement</t>
  </si>
  <si>
    <t>b</t>
  </si>
  <si>
    <t>Basic Rate Diff. amount Rein. Steel</t>
  </si>
  <si>
    <t>c</t>
  </si>
  <si>
    <t>Basic Rate Diff. amount Struc. Steel</t>
  </si>
  <si>
    <t>Total Amount Rate Diff.</t>
  </si>
  <si>
    <t>CUMULATIVE AMOUNT</t>
  </si>
  <si>
    <t>Net Amount in Rs.</t>
  </si>
  <si>
    <t>TOTAL AMOUNT</t>
  </si>
  <si>
    <t>i] Central Tax @ 9% on ( c )</t>
  </si>
  <si>
    <t>ii] State Tax @ 9% on ( c )</t>
  </si>
  <si>
    <t>TOTAL AMOUNT WITH GST</t>
  </si>
  <si>
    <r>
      <rPr>
        <sz val="10"/>
        <color theme="1"/>
        <rFont val="Calibri"/>
        <family val="2"/>
        <scheme val="minor"/>
      </rPr>
      <t xml:space="preserve">i] </t>
    </r>
    <r>
      <rPr>
        <sz val="10"/>
        <rFont val="Arial"/>
        <family val="2"/>
      </rPr>
      <t>Less:- Retention at 5% on ( c )</t>
    </r>
  </si>
  <si>
    <r>
      <rPr>
        <sz val="10"/>
        <color theme="1"/>
        <rFont val="Calibri"/>
        <family val="2"/>
        <scheme val="minor"/>
      </rPr>
      <t xml:space="preserve">ii] </t>
    </r>
    <r>
      <rPr>
        <sz val="10"/>
        <rFont val="Arial"/>
        <family val="2"/>
      </rPr>
      <t>Less:- Mobilization 10% on ( c )</t>
    </r>
  </si>
  <si>
    <t>DEDUCTION: ( - )</t>
  </si>
  <si>
    <t>NET PAYABLE AMOUNT</t>
  </si>
  <si>
    <t>CUMULATIVE NET AMOUNT</t>
  </si>
  <si>
    <t>Item {Short Name}</t>
  </si>
  <si>
    <t>Tender Quantity</t>
  </si>
  <si>
    <t>D2_A</t>
  </si>
  <si>
    <t>Builindg Componets List</t>
  </si>
  <si>
    <t>Grid Name</t>
  </si>
  <si>
    <t>Nos</t>
  </si>
  <si>
    <t>-</t>
  </si>
  <si>
    <t>Area</t>
  </si>
  <si>
    <t>Volumne</t>
  </si>
  <si>
    <t>Bill  Nos</t>
  </si>
  <si>
    <t>D3_A</t>
  </si>
  <si>
    <t>From Setpup Database</t>
  </si>
  <si>
    <t>From -MS Database</t>
  </si>
  <si>
    <t>"Text Box"</t>
  </si>
  <si>
    <t>Programmed per Tender Item's Unit</t>
  </si>
  <si>
    <t>Calendar</t>
  </si>
  <si>
    <t>Filling with earth brought from outside</t>
  </si>
  <si>
    <t>P &amp; Filling Sand</t>
  </si>
  <si>
    <t>P &amp; L 230mm thk Rubble Soiling</t>
  </si>
  <si>
    <t>Removal of Surplus excavated earth</t>
  </si>
  <si>
    <t>P &amp; L P.C.C. ( 1:4:8 )</t>
  </si>
  <si>
    <t>P &amp; L P.C.C. ( 1:2:4 )</t>
  </si>
  <si>
    <t>P &amp; L RCC M20 upto Plinth/FFL</t>
  </si>
  <si>
    <t>P &amp; L RCC M20 above Plinth/FFL upto 4.5mt</t>
  </si>
  <si>
    <t>P &amp; Erecting form work up to plinth</t>
  </si>
  <si>
    <t>P &amp; erecting form work above plinth</t>
  </si>
  <si>
    <t>P &amp; L M-25 for RCC underream Pile</t>
  </si>
  <si>
    <t>Boring of Underream Piles_450mm dia upto 5.0mt</t>
  </si>
  <si>
    <t>Boring of Underream Piles_300mm dia upto 5.0mt</t>
  </si>
  <si>
    <t>P &amp; F Double type Coat Hat Hook</t>
  </si>
  <si>
    <t>P &amp; F 100mm dia C.I.Vent Pipe</t>
  </si>
  <si>
    <t>P &amp; F Stoneware Gully Trap "P" type</t>
  </si>
  <si>
    <t>P/F &amp; T PVC Pipe 6kg/Sq.cm for 100mm dia</t>
  </si>
  <si>
    <t>P/F &amp; T PVC Pipe 6kg/Sq.cm for 75mm dia</t>
  </si>
  <si>
    <t>P/F UPVC Pipe_15mm dia</t>
  </si>
  <si>
    <t>P/F UPVC Pipe_25mm dia</t>
  </si>
  <si>
    <r>
      <t>Providing and fixing 100 mm dia. C.I.</t>
    </r>
    <r>
      <rPr>
        <b/>
        <sz val="12"/>
        <rFont val="Arial"/>
        <family val="2"/>
      </rPr>
      <t>Vent pipe upto 1m length</t>
    </r>
    <r>
      <rPr>
        <sz val="11"/>
        <color theme="1"/>
        <rFont val="Arial"/>
        <family val="2"/>
      </rPr>
      <t xml:space="preserve"> </t>
    </r>
    <r>
      <rPr>
        <sz val="12"/>
        <color theme="1"/>
        <rFont val="Arial"/>
        <family val="2"/>
      </rPr>
      <t xml:space="preserve">with Cowl  piece for Air  Ventilator with jali wire mesh including 25mm deep seal lead joint. etc. complete.   </t>
    </r>
    <r>
      <rPr>
        <sz val="11"/>
        <color theme="1"/>
        <rFont val="Calibri"/>
        <family val="2"/>
        <scheme val="minor"/>
      </rPr>
      <t xml:space="preserve">          </t>
    </r>
  </si>
  <si>
    <t>P &amp; F S.S.Three piece Jali</t>
  </si>
  <si>
    <t>P/F PVC Floor Trap_100mm dia</t>
  </si>
  <si>
    <t>P &amp; F C.P.Brass Bib Cock</t>
  </si>
  <si>
    <t>P &amp; F 6mm beveled edge mirror</t>
  </si>
  <si>
    <t>P &amp; F Oval Wash Basin_550x460mm</t>
  </si>
  <si>
    <t>P &amp; F S.S. Liquid Soap Holder</t>
  </si>
  <si>
    <t>P &amp; F C.P.Brass Toilet Paper Holder</t>
  </si>
  <si>
    <t>P &amp; F S.S.Towel Rail_600mm Length</t>
  </si>
  <si>
    <t>P &amp; C Brickmasonary upto Plinth/FFL</t>
  </si>
  <si>
    <t>P &amp; C Brickmasonary above Plinth upto 4.0mt</t>
  </si>
  <si>
    <r>
      <t>Providing and constructing 115mm thick partition wall and  parapet at  all  height in cement  mortar 1:4 (1 part  of cement and four part of  sand)</t>
    </r>
    <r>
      <rPr>
        <sz val="12"/>
        <rFont val="Arial"/>
        <family val="2"/>
      </rPr>
      <t xml:space="preserve">  including scaffolding, racking out joints, reinforcement of </t>
    </r>
    <r>
      <rPr>
        <b/>
        <sz val="12"/>
        <rFont val="Arial"/>
        <family val="2"/>
      </rPr>
      <t xml:space="preserve">2 Nos.  8mm </t>
    </r>
    <r>
      <rPr>
        <sz val="12"/>
        <color theme="1"/>
        <rFont val="Arial"/>
        <family val="2"/>
      </rPr>
      <t xml:space="preserve">dia bar at  every  </t>
    </r>
    <r>
      <rPr>
        <b/>
        <sz val="12"/>
        <rFont val="Arial"/>
        <family val="2"/>
      </rPr>
      <t>4th layer</t>
    </r>
    <r>
      <rPr>
        <sz val="12"/>
        <color theme="1"/>
        <rFont val="Arial"/>
        <family val="2"/>
      </rPr>
      <t xml:space="preserve"> and watering etc. complete as directed. (steel shall be payable separately as per relevant item)</t>
    </r>
  </si>
  <si>
    <t>P &amp; C 115mm thk Brick Partition Wall</t>
  </si>
  <si>
    <t>P &amp; A 12mm thk Smooth Cement Plaster at all heights</t>
  </si>
  <si>
    <t>P &amp; A 6mm thk Smooth Cement Plaster at all heights</t>
  </si>
  <si>
    <t>System SetUP</t>
  </si>
  <si>
    <t>REPORT - 1</t>
  </si>
  <si>
    <t>Cost Code 1</t>
  </si>
  <si>
    <t>Cost Code 2</t>
  </si>
  <si>
    <t>Cost Code 3</t>
  </si>
  <si>
    <t>Section Name</t>
  </si>
  <si>
    <t>Sub Section Name</t>
  </si>
  <si>
    <t>Excavation</t>
  </si>
  <si>
    <t>Foundations</t>
  </si>
  <si>
    <t>xxxxxxxx</t>
  </si>
  <si>
    <t>xx</t>
  </si>
  <si>
    <t>Cum</t>
  </si>
  <si>
    <t>From Dropdown #7</t>
  </si>
  <si>
    <t>From Dropdown #6</t>
  </si>
  <si>
    <t>Automatic per #6</t>
  </si>
  <si>
    <t>Add Field</t>
  </si>
  <si>
    <t>REPORT - 2</t>
  </si>
  <si>
    <t>Component</t>
  </si>
  <si>
    <t>eg - Footing / Beam</t>
  </si>
  <si>
    <t>Tag</t>
  </si>
  <si>
    <t>eg PB 1, PB2, F1, F2</t>
  </si>
  <si>
    <t xml:space="preserve">Grid </t>
  </si>
  <si>
    <t>Notes</t>
  </si>
  <si>
    <t>From Dropdown #9</t>
  </si>
  <si>
    <t>From Dropdown #10</t>
  </si>
  <si>
    <t>text Field</t>
  </si>
  <si>
    <t>Caculation</t>
  </si>
  <si>
    <t>Example 1</t>
  </si>
  <si>
    <t>Example 2</t>
  </si>
  <si>
    <t>Example 3</t>
  </si>
  <si>
    <t>Example 4</t>
  </si>
  <si>
    <t>Ea</t>
  </si>
  <si>
    <t>rmt</t>
  </si>
  <si>
    <t>sqm</t>
  </si>
  <si>
    <t>cum</t>
  </si>
  <si>
    <t>Running Bill</t>
  </si>
  <si>
    <t>RA1, RA2, RA3, RA4</t>
  </si>
  <si>
    <t>Automatic per #10</t>
  </si>
  <si>
    <t>Automatic per #11</t>
  </si>
  <si>
    <t>RA Bill Date</t>
  </si>
  <si>
    <t>Amount</t>
  </si>
  <si>
    <t>Rate * Qty</t>
  </si>
  <si>
    <t>Database  - SOQ</t>
  </si>
  <si>
    <t>Automatic Databse SOQ</t>
  </si>
  <si>
    <t>Caculation - Summary from SOQ</t>
  </si>
  <si>
    <t>Database  - Cost by RA Bill</t>
  </si>
  <si>
    <t>Program for RA1+2+3</t>
  </si>
  <si>
    <t>Ra4 (Last Ra)</t>
  </si>
  <si>
    <t>Prev + This</t>
  </si>
  <si>
    <t>LOCK ITEMS</t>
  </si>
  <si>
    <t>Generate Uniq Code</t>
  </si>
  <si>
    <t>Report - 4</t>
  </si>
  <si>
    <t>P &amp; A 18mm thk Sandface Plaster</t>
  </si>
  <si>
    <t>P &amp; A two Coats of Oil Bound Washable Distemper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</si>
</sst>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_)"/>
    <numFmt numFmtId="165" formatCode="0.00_)"/>
    <numFmt numFmtId="166" formatCode="0.000"/>
    <numFmt numFmtId="167" formatCode="_(* #,##0.00_);_(* \(#,##0.00\);_(* &quot;-&quot;??_);_(@_)"/>
    <numFmt numFmtId="168" formatCode="_(* #,##0.00_);_(* \(#,##0.00\);_(* \-??_);_(@_)"/>
    <numFmt numFmtId="169" formatCode="_(* #,##0.000_);_(* \(#,##0.000\);_(* &quot;-&quot;??_);_(@_)"/>
    <numFmt numFmtId="170" formatCode="_ * #,##0_ ;_ * \-#,##0_ ;_ * &quot;-&quot;??_ ;_ @_ "/>
    <numFmt numFmtId="171" formatCode="_(* #,##0_);_(* \(#,##0\);_(* &quot;-&quot;??_);_(@_)"/>
  </numFmts>
  <fonts count="52">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sz val="12"/>
      <name val="Arial"/>
      <family val="2"/>
    </font>
    <font>
      <b/>
      <sz val="12"/>
      <name val="Arial"/>
      <family val="2"/>
    </font>
    <font>
      <b/>
      <u/>
      <sz val="14"/>
      <name val="Arial"/>
      <family val="2"/>
    </font>
    <font>
      <sz val="12"/>
      <color rgb="FFFF0000"/>
      <name val="Arial"/>
      <family val="2"/>
    </font>
    <font>
      <sz val="10"/>
      <name val="Arial"/>
      <family val="2"/>
    </font>
    <font>
      <sz val="12"/>
      <color indexed="8"/>
      <name val="Arial"/>
      <family val="2"/>
    </font>
    <font>
      <b/>
      <sz val="12"/>
      <color indexed="10"/>
      <name val="Arial"/>
      <family val="2"/>
    </font>
    <font>
      <sz val="12"/>
      <color indexed="12"/>
      <name val="Arial"/>
      <family val="2"/>
    </font>
    <font>
      <sz val="12"/>
      <color theme="1"/>
      <name val="Arial"/>
      <family val="2"/>
    </font>
    <font>
      <sz val="10"/>
      <name val="Helv"/>
      <family val="2"/>
      <charset val="204"/>
    </font>
    <font>
      <sz val="11"/>
      <name val="Arial"/>
      <family val="2"/>
    </font>
    <font>
      <sz val="12"/>
      <name val="Helv"/>
      <family val="2"/>
      <charset val="204"/>
    </font>
    <font>
      <sz val="12"/>
      <color indexed="10"/>
      <name val="Arial"/>
      <family val="2"/>
    </font>
    <font>
      <b/>
      <sz val="11"/>
      <name val="Calibri"/>
      <family val="2"/>
      <scheme val="minor"/>
    </font>
    <font>
      <b/>
      <sz val="11"/>
      <color theme="1"/>
      <name val="Arial"/>
      <family val="2"/>
    </font>
    <font>
      <sz val="11"/>
      <color theme="1"/>
      <name val="Arial"/>
      <family val="2"/>
    </font>
    <font>
      <b/>
      <sz val="10"/>
      <color theme="1"/>
      <name val="Arial"/>
      <family val="2"/>
    </font>
    <font>
      <sz val="11"/>
      <color rgb="FFFF0000"/>
      <name val="Arial"/>
      <family val="2"/>
    </font>
    <font>
      <sz val="10"/>
      <color theme="1"/>
      <name val="Arial"/>
      <family val="2"/>
    </font>
    <font>
      <sz val="9"/>
      <name val="Arial"/>
      <family val="2"/>
    </font>
    <font>
      <b/>
      <sz val="9"/>
      <color theme="1"/>
      <name val="Arial"/>
      <family val="2"/>
    </font>
    <font>
      <sz val="10"/>
      <name val="Arial"/>
      <family val="2"/>
      <charset val="1"/>
    </font>
    <font>
      <i/>
      <sz val="11"/>
      <color rgb="FF00B0F0"/>
      <name val="Arial"/>
      <family val="2"/>
    </font>
    <font>
      <b/>
      <u/>
      <sz val="11"/>
      <color rgb="FFFF0000"/>
      <name val="Arial"/>
      <family val="2"/>
    </font>
    <font>
      <b/>
      <sz val="11"/>
      <name val="Arial"/>
      <family val="2"/>
    </font>
    <font>
      <b/>
      <sz val="11"/>
      <name val="Bookman Old Style"/>
      <family val="1"/>
    </font>
    <font>
      <sz val="11"/>
      <name val="Calibri"/>
      <family val="2"/>
      <scheme val="minor"/>
    </font>
    <font>
      <b/>
      <sz val="10"/>
      <name val="Arial"/>
      <family val="2"/>
    </font>
    <font>
      <b/>
      <u/>
      <sz val="10"/>
      <name val="Arial"/>
      <family val="2"/>
    </font>
    <font>
      <b/>
      <sz val="12"/>
      <name val="Calibri"/>
      <family val="2"/>
      <scheme val="minor"/>
    </font>
    <font>
      <sz val="11"/>
      <color indexed="8"/>
      <name val="Arial"/>
      <family val="2"/>
    </font>
    <font>
      <b/>
      <sz val="11"/>
      <color rgb="FFFF0000"/>
      <name val="Arial"/>
      <family val="2"/>
    </font>
    <font>
      <b/>
      <sz val="14"/>
      <name val="Calibri"/>
      <family val="2"/>
      <scheme val="minor"/>
    </font>
    <font>
      <sz val="12"/>
      <name val="Calibri"/>
      <family val="2"/>
      <scheme val="minor"/>
    </font>
    <font>
      <sz val="11"/>
      <color indexed="8"/>
      <name val="Calibri"/>
      <family val="2"/>
    </font>
    <font>
      <sz val="12"/>
      <color theme="1"/>
      <name val="Calibri"/>
      <family val="2"/>
      <scheme val="minor"/>
    </font>
    <font>
      <b/>
      <sz val="12"/>
      <color theme="1"/>
      <name val="Calibri"/>
      <family val="2"/>
      <scheme val="minor"/>
    </font>
    <font>
      <sz val="10"/>
      <color theme="1"/>
      <name val="Calibri"/>
      <family val="2"/>
      <scheme val="minor"/>
    </font>
    <font>
      <sz val="10"/>
      <name val="Calibri"/>
      <family val="2"/>
      <scheme val="minor"/>
    </font>
    <font>
      <sz val="9"/>
      <name val="Calibri"/>
      <family val="2"/>
      <scheme val="minor"/>
    </font>
    <font>
      <b/>
      <sz val="10"/>
      <name val="Calibri"/>
      <family val="2"/>
      <scheme val="minor"/>
    </font>
    <font>
      <b/>
      <sz val="11"/>
      <color rgb="FFFF0000"/>
      <name val="Calibri"/>
      <family val="2"/>
      <scheme val="minor"/>
    </font>
    <font>
      <sz val="11"/>
      <color rgb="FFFF0000"/>
      <name val="Calibri"/>
      <family val="2"/>
      <scheme val="minor"/>
    </font>
    <font>
      <sz val="11"/>
      <color theme="3" tint="0.39997558519241921"/>
      <name val="Calibri"/>
      <family val="2"/>
      <scheme val="minor"/>
    </font>
    <font>
      <sz val="9"/>
      <color indexed="81"/>
      <name val="Tahoma"/>
      <family val="2"/>
    </font>
    <font>
      <b/>
      <sz val="9"/>
      <color indexed="81"/>
      <name val="Tahoma"/>
      <family val="2"/>
    </font>
    <font>
      <b/>
      <sz val="11"/>
      <color rgb="FFFF3399"/>
      <name val="Calibri"/>
      <family val="2"/>
      <scheme val="minor"/>
    </font>
    <font>
      <sz val="11"/>
      <color rgb="FF92D050"/>
      <name val="Calibri"/>
      <family val="2"/>
      <scheme val="minor"/>
    </font>
  </fonts>
  <fills count="3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3399"/>
        <bgColor indexed="64"/>
      </patternFill>
    </fill>
    <fill>
      <patternFill patternType="solid">
        <fgColor theme="9" tint="-0.249977111117893"/>
        <bgColor indexed="64"/>
      </patternFill>
    </fill>
    <fill>
      <patternFill patternType="solid">
        <fgColor theme="2"/>
        <bgColor indexed="64"/>
      </patternFill>
    </fill>
    <fill>
      <patternFill patternType="solid">
        <fgColor rgb="FF00B0F0"/>
        <bgColor indexed="64"/>
      </patternFill>
    </fill>
    <fill>
      <patternFill patternType="solid">
        <fgColor rgb="FF00B0F0"/>
        <bgColor indexed="26"/>
      </patternFill>
    </fill>
    <fill>
      <patternFill patternType="solid">
        <fgColor indexed="9"/>
        <bgColor indexed="26"/>
      </patternFill>
    </fill>
    <fill>
      <patternFill patternType="solid">
        <fgColor rgb="FFFFFF00"/>
        <bgColor indexed="26"/>
      </patternFill>
    </fill>
    <fill>
      <patternFill patternType="solid">
        <fgColor rgb="FFFFC000"/>
        <bgColor indexed="26"/>
      </patternFill>
    </fill>
    <fill>
      <patternFill patternType="solid">
        <fgColor rgb="FF92D050"/>
        <bgColor indexed="26"/>
      </patternFill>
    </fill>
    <fill>
      <patternFill patternType="solid">
        <fgColor rgb="FFEFF6AA"/>
        <bgColor indexed="64"/>
      </patternFill>
    </fill>
    <fill>
      <patternFill patternType="solid">
        <fgColor theme="3" tint="0.79995117038483843"/>
        <bgColor indexed="64"/>
      </patternFill>
    </fill>
    <fill>
      <patternFill patternType="solid">
        <fgColor rgb="FFD3B595"/>
        <bgColor indexed="64"/>
      </patternFill>
    </fill>
    <fill>
      <patternFill patternType="solid">
        <fgColor rgb="FFFFFF6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6" tint="-0.249977111117893"/>
        <bgColor indexed="64"/>
      </patternFill>
    </fill>
  </fills>
  <borders count="36">
    <border>
      <left/>
      <right/>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style="hair">
        <color auto="1"/>
      </top>
      <bottom style="hair">
        <color auto="1"/>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6">
    <xf numFmtId="0" fontId="0" fillId="0" borderId="0"/>
    <xf numFmtId="0" fontId="3" fillId="0" borderId="0"/>
    <xf numFmtId="9" fontId="8" fillId="0" borderId="0" applyFont="0" applyFill="0" applyBorder="0" applyAlignment="0" applyProtection="0"/>
    <xf numFmtId="0" fontId="8" fillId="0" borderId="0"/>
    <xf numFmtId="0" fontId="4" fillId="0" borderId="0"/>
    <xf numFmtId="167" fontId="1" fillId="0" borderId="0" applyFont="0" applyFill="0" applyBorder="0" applyAlignment="0" applyProtection="0"/>
    <xf numFmtId="0" fontId="8" fillId="0" borderId="0"/>
    <xf numFmtId="0" fontId="25" fillId="0" borderId="0"/>
    <xf numFmtId="0" fontId="8" fillId="0" borderId="0"/>
    <xf numFmtId="0" fontId="8" fillId="0" borderId="0"/>
    <xf numFmtId="168" fontId="8" fillId="0" borderId="0" applyFill="0" applyBorder="0" applyAlignment="0" applyProtection="0"/>
    <xf numFmtId="0" fontId="8" fillId="0" borderId="0"/>
    <xf numFmtId="0" fontId="4" fillId="0" borderId="0"/>
    <xf numFmtId="0" fontId="1" fillId="0" borderId="0"/>
    <xf numFmtId="167" fontId="1" fillId="0" borderId="0" applyFont="0" applyFill="0" applyBorder="0" applyAlignment="0" applyProtection="0"/>
    <xf numFmtId="0" fontId="38" fillId="0" borderId="0">
      <alignment vertical="center"/>
    </xf>
  </cellStyleXfs>
  <cellXfs count="392">
    <xf numFmtId="0" fontId="0" fillId="0" borderId="0" xfId="0"/>
    <xf numFmtId="0" fontId="4" fillId="0" borderId="0" xfId="1" applyFont="1" applyFill="1"/>
    <xf numFmtId="0" fontId="4" fillId="0" borderId="0" xfId="1" applyFont="1"/>
    <xf numFmtId="0" fontId="5" fillId="0" borderId="0" xfId="1" applyFont="1"/>
    <xf numFmtId="164" fontId="4" fillId="0" borderId="0" xfId="1" applyNumberFormat="1" applyFont="1" applyAlignment="1">
      <alignment horizontal="center"/>
    </xf>
    <xf numFmtId="0" fontId="4" fillId="0" borderId="0" xfId="1" applyFont="1" applyAlignment="1">
      <alignment horizontal="center"/>
    </xf>
    <xf numFmtId="3" fontId="5" fillId="0" borderId="0" xfId="1" applyNumberFormat="1" applyFont="1" applyAlignment="1">
      <alignment horizontal="right"/>
    </xf>
    <xf numFmtId="164" fontId="5" fillId="0" borderId="0" xfId="1" applyNumberFormat="1" applyFont="1" applyAlignment="1">
      <alignment horizontal="center"/>
    </xf>
    <xf numFmtId="0" fontId="5" fillId="0" borderId="0" xfId="1" applyFont="1" applyAlignment="1">
      <alignment horizontal="center"/>
    </xf>
    <xf numFmtId="0" fontId="4" fillId="0" borderId="0" xfId="1" applyFont="1" applyAlignment="1">
      <alignment horizontal="center" vertical="top" wrapText="1"/>
    </xf>
    <xf numFmtId="0" fontId="4" fillId="0" borderId="0" xfId="1" applyFont="1" applyAlignment="1">
      <alignment horizontal="justify" vertical="top" wrapText="1"/>
    </xf>
    <xf numFmtId="1" fontId="5" fillId="0" borderId="0" xfId="1" applyNumberFormat="1" applyFont="1" applyFill="1" applyBorder="1" applyAlignment="1" applyProtection="1">
      <alignment horizontal="center"/>
    </xf>
    <xf numFmtId="0" fontId="4" fillId="0" borderId="0" xfId="1" quotePrefix="1" applyFont="1" applyAlignment="1">
      <alignment horizontal="center" vertical="top"/>
    </xf>
    <xf numFmtId="0" fontId="4" fillId="0" borderId="0" xfId="1" applyFont="1" applyAlignment="1">
      <alignment horizontal="center" vertical="top"/>
    </xf>
    <xf numFmtId="164" fontId="4" fillId="0" borderId="0" xfId="1" applyNumberFormat="1" applyFont="1" applyAlignment="1">
      <alignment horizontal="justify" vertical="top" wrapText="1"/>
    </xf>
    <xf numFmtId="1" fontId="4" fillId="0" borderId="0" xfId="1" applyNumberFormat="1" applyFont="1" applyFill="1" applyBorder="1" applyAlignment="1" applyProtection="1">
      <alignment horizontal="right"/>
    </xf>
    <xf numFmtId="3" fontId="4" fillId="0" borderId="0" xfId="1" applyNumberFormat="1" applyFont="1" applyFill="1" applyBorder="1" applyAlignment="1" applyProtection="1">
      <alignment horizontal="right"/>
    </xf>
    <xf numFmtId="0" fontId="4" fillId="0" borderId="0" xfId="1" quotePrefix="1" applyFont="1" applyAlignment="1">
      <alignment horizontal="center" vertical="top" wrapText="1"/>
    </xf>
    <xf numFmtId="1" fontId="4" fillId="0" borderId="0" xfId="1" applyNumberFormat="1" applyFont="1" applyAlignment="1">
      <alignment horizontal="center"/>
    </xf>
    <xf numFmtId="0" fontId="4" fillId="0" borderId="0" xfId="1" applyFont="1" applyAlignment="1">
      <alignment horizontal="justify" vertical="center" wrapText="1"/>
    </xf>
    <xf numFmtId="0" fontId="5" fillId="0" borderId="0" xfId="1" applyFont="1" applyAlignment="1">
      <alignment horizontal="justify" vertical="top" wrapText="1"/>
    </xf>
    <xf numFmtId="0" fontId="5" fillId="0" borderId="0" xfId="1" applyFont="1" applyAlignment="1">
      <alignment horizontal="justify" vertical="center" wrapText="1"/>
    </xf>
    <xf numFmtId="0" fontId="4" fillId="0" borderId="0" xfId="1" quotePrefix="1" applyFont="1" applyAlignment="1">
      <alignment horizontal="justify" vertical="top" wrapText="1"/>
    </xf>
    <xf numFmtId="0" fontId="3" fillId="0" borderId="0" xfId="1" applyAlignment="1">
      <alignment horizontal="center" vertical="top" wrapText="1"/>
    </xf>
    <xf numFmtId="0" fontId="3" fillId="0" borderId="0" xfId="1" quotePrefix="1" applyAlignment="1">
      <alignment horizontal="justify" vertical="center" wrapText="1"/>
    </xf>
    <xf numFmtId="164" fontId="9" fillId="0" borderId="0" xfId="1" applyNumberFormat="1" applyFont="1" applyAlignment="1">
      <alignment horizontal="center"/>
    </xf>
    <xf numFmtId="0" fontId="3" fillId="0" borderId="0" xfId="1" applyAlignment="1">
      <alignment horizontal="justify" vertical="top" wrapText="1"/>
    </xf>
    <xf numFmtId="1" fontId="3" fillId="0" borderId="0" xfId="1" applyNumberFormat="1" applyAlignment="1">
      <alignment horizontal="center"/>
    </xf>
    <xf numFmtId="0" fontId="3" fillId="0" borderId="0" xfId="1" applyAlignment="1">
      <alignment horizontal="center"/>
    </xf>
    <xf numFmtId="0" fontId="3" fillId="0" borderId="0" xfId="1" applyFill="1"/>
    <xf numFmtId="0" fontId="3" fillId="0" borderId="0" xfId="1"/>
    <xf numFmtId="0" fontId="5" fillId="0" borderId="0" xfId="1" applyFont="1" applyAlignment="1">
      <alignment horizontal="center" vertical="top" wrapText="1"/>
    </xf>
    <xf numFmtId="164" fontId="4" fillId="0" borderId="0" xfId="1" applyNumberFormat="1" applyFont="1" applyAlignment="1">
      <alignment horizontal="justify" vertical="center" wrapText="1"/>
    </xf>
    <xf numFmtId="0" fontId="4" fillId="0" borderId="0" xfId="1" applyFont="1" applyAlignment="1">
      <alignment horizontal="justify" vertical="top"/>
    </xf>
    <xf numFmtId="0" fontId="4" fillId="0" borderId="0" xfId="1" applyFont="1" applyAlignment="1">
      <alignment vertical="top"/>
    </xf>
    <xf numFmtId="0" fontId="11" fillId="0" borderId="0" xfId="1" applyFont="1" applyAlignment="1">
      <alignment horizontal="center"/>
    </xf>
    <xf numFmtId="0" fontId="4" fillId="0" borderId="0" xfId="1" applyFont="1" applyAlignment="1">
      <alignment horizontal="justify" vertical="top" wrapText="1" readingOrder="1"/>
    </xf>
    <xf numFmtId="1" fontId="12" fillId="0" borderId="0" xfId="1" applyNumberFormat="1" applyFont="1" applyAlignment="1">
      <alignment horizontal="center"/>
    </xf>
    <xf numFmtId="0" fontId="9" fillId="0" borderId="0" xfId="1" applyFont="1" applyAlignment="1">
      <alignment horizontal="justify" vertical="center" wrapText="1"/>
    </xf>
    <xf numFmtId="0" fontId="9" fillId="0" borderId="0" xfId="1" applyFont="1" applyAlignment="1">
      <alignment horizontal="center"/>
    </xf>
    <xf numFmtId="0" fontId="13" fillId="0" borderId="0" xfId="1" applyFont="1" applyAlignment="1">
      <alignment horizontal="center"/>
    </xf>
    <xf numFmtId="0" fontId="13" fillId="0" borderId="0" xfId="1" applyFont="1"/>
    <xf numFmtId="1" fontId="9" fillId="0" borderId="0" xfId="1" applyNumberFormat="1" applyFont="1" applyAlignment="1">
      <alignment horizontal="center"/>
    </xf>
    <xf numFmtId="0" fontId="3" fillId="0" borderId="0" xfId="1" applyAlignment="1">
      <alignment horizontal="justify" vertical="center" wrapText="1" readingOrder="1"/>
    </xf>
    <xf numFmtId="0" fontId="4" fillId="0" borderId="0" xfId="1" applyFont="1" applyAlignment="1">
      <alignment horizontal="justify" vertical="center" wrapText="1" readingOrder="1"/>
    </xf>
    <xf numFmtId="0" fontId="4" fillId="0" borderId="0" xfId="3" applyFont="1" applyAlignment="1">
      <alignment horizontal="justify" vertical="top" wrapText="1" readingOrder="1"/>
    </xf>
    <xf numFmtId="2" fontId="4" fillId="0" borderId="0" xfId="1" applyNumberFormat="1" applyFont="1" applyAlignment="1">
      <alignment horizontal="center"/>
    </xf>
    <xf numFmtId="165" fontId="4" fillId="0" borderId="0" xfId="1" applyNumberFormat="1" applyFont="1" applyAlignment="1">
      <alignment horizontal="center"/>
    </xf>
    <xf numFmtId="0" fontId="3" fillId="0" borderId="0" xfId="1" applyAlignment="1">
      <alignment horizontal="justify" vertical="top" wrapText="1" readingOrder="1"/>
    </xf>
    <xf numFmtId="0" fontId="8" fillId="0" borderId="0" xfId="1" applyFont="1"/>
    <xf numFmtId="0" fontId="3" fillId="0" borderId="0" xfId="1" applyAlignment="1">
      <alignment horizontal="center" vertical="top"/>
    </xf>
    <xf numFmtId="165" fontId="3" fillId="0" borderId="0" xfId="1" applyNumberFormat="1" applyAlignment="1">
      <alignment horizontal="center" wrapText="1"/>
    </xf>
    <xf numFmtId="0" fontId="4" fillId="2" borderId="0" xfId="1" applyFont="1" applyFill="1" applyAlignment="1">
      <alignment horizontal="center"/>
    </xf>
    <xf numFmtId="2" fontId="14" fillId="0" borderId="0" xfId="1" applyNumberFormat="1" applyFont="1" applyAlignment="1">
      <alignment horizontal="justify" vertical="top" wrapText="1"/>
    </xf>
    <xf numFmtId="0" fontId="5" fillId="0" borderId="0" xfId="1" applyFont="1" applyAlignment="1">
      <alignment horizontal="center" vertical="top"/>
    </xf>
    <xf numFmtId="0" fontId="3" fillId="0" borderId="0" xfId="1" applyAlignment="1">
      <alignment horizontal="justify" vertical="center" wrapText="1"/>
    </xf>
    <xf numFmtId="0" fontId="3" fillId="0" borderId="0" xfId="1" applyAlignment="1">
      <alignment horizontal="center" wrapText="1"/>
    </xf>
    <xf numFmtId="0" fontId="15" fillId="0" borderId="0" xfId="1" applyFont="1"/>
    <xf numFmtId="0" fontId="0" fillId="0" borderId="0" xfId="4" applyFont="1" applyAlignment="1">
      <alignment horizontal="justify" vertical="top" wrapText="1"/>
    </xf>
    <xf numFmtId="0" fontId="4" fillId="2" borderId="0" xfId="1" applyFont="1" applyFill="1" applyAlignment="1">
      <alignment horizontal="center" vertical="top"/>
    </xf>
    <xf numFmtId="0" fontId="4" fillId="2" borderId="0" xfId="1" applyFont="1" applyFill="1" applyAlignment="1">
      <alignment horizontal="justify" vertical="top" wrapText="1"/>
    </xf>
    <xf numFmtId="165" fontId="4" fillId="2" borderId="0" xfId="1" applyNumberFormat="1" applyFont="1" applyFill="1" applyAlignment="1">
      <alignment horizontal="center"/>
    </xf>
    <xf numFmtId="0" fontId="4" fillId="2" borderId="0" xfId="1" applyFont="1" applyFill="1"/>
    <xf numFmtId="165" fontId="3" fillId="0" borderId="0" xfId="1" applyNumberFormat="1" applyAlignment="1">
      <alignment horizontal="center"/>
    </xf>
    <xf numFmtId="0" fontId="4" fillId="0" borderId="0" xfId="1" applyFont="1" applyAlignment="1">
      <alignment vertical="center" wrapText="1"/>
    </xf>
    <xf numFmtId="0" fontId="3" fillId="0" borderId="0" xfId="1" applyAlignment="1">
      <alignment vertical="center" wrapText="1"/>
    </xf>
    <xf numFmtId="0" fontId="4" fillId="0" borderId="0" xfId="1" quotePrefix="1" applyFont="1" applyAlignment="1">
      <alignment horizontal="justify" vertical="center" wrapText="1"/>
    </xf>
    <xf numFmtId="164" fontId="3" fillId="0" borderId="0" xfId="1" applyNumberFormat="1" applyAlignment="1">
      <alignment horizontal="center"/>
    </xf>
    <xf numFmtId="3" fontId="5" fillId="0" borderId="0" xfId="1" applyNumberFormat="1" applyFont="1"/>
    <xf numFmtId="0" fontId="17" fillId="3" borderId="1" xfId="0" applyFont="1" applyFill="1" applyBorder="1" applyAlignment="1">
      <alignment vertical="center"/>
    </xf>
    <xf numFmtId="0" fontId="18" fillId="4" borderId="2" xfId="0" applyFont="1" applyFill="1" applyBorder="1" applyAlignment="1">
      <alignment horizontal="center" vertical="center" wrapText="1"/>
    </xf>
    <xf numFmtId="0" fontId="18" fillId="4" borderId="2" xfId="0" applyFont="1" applyFill="1" applyBorder="1" applyAlignment="1">
      <alignment horizontal="left" vertical="center" wrapText="1"/>
    </xf>
    <xf numFmtId="0" fontId="18" fillId="4" borderId="2" xfId="0" applyFont="1" applyFill="1" applyBorder="1" applyAlignment="1">
      <alignment vertical="center" wrapText="1"/>
    </xf>
    <xf numFmtId="166" fontId="18" fillId="4" borderId="2" xfId="0" applyNumberFormat="1" applyFont="1" applyFill="1" applyBorder="1" applyAlignment="1">
      <alignment horizontal="center" vertical="center" wrapText="1"/>
    </xf>
    <xf numFmtId="0" fontId="23" fillId="0" borderId="2" xfId="6"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2" xfId="0" applyFont="1" applyFill="1" applyBorder="1" applyAlignment="1">
      <alignment vertical="center"/>
    </xf>
    <xf numFmtId="0" fontId="19" fillId="0" borderId="2" xfId="0" applyFont="1" applyFill="1" applyBorder="1" applyAlignment="1">
      <alignment horizontal="left" vertical="center" wrapText="1"/>
    </xf>
    <xf numFmtId="0" fontId="2" fillId="15" borderId="0" xfId="0" applyFont="1" applyFill="1" applyAlignment="1">
      <alignment horizontal="center" vertical="center"/>
    </xf>
    <xf numFmtId="0" fontId="2" fillId="8" borderId="0" xfId="0" applyFont="1" applyFill="1" applyAlignment="1">
      <alignment horizontal="center" vertical="center"/>
    </xf>
    <xf numFmtId="0" fontId="2" fillId="17" borderId="0" xfId="0" applyFont="1" applyFill="1" applyAlignment="1">
      <alignment horizontal="center" vertical="center"/>
    </xf>
    <xf numFmtId="0" fontId="2" fillId="12" borderId="0" xfId="0" applyFont="1" applyFill="1" applyAlignment="1">
      <alignment horizontal="center" vertical="center"/>
    </xf>
    <xf numFmtId="0" fontId="2" fillId="9" borderId="0" xfId="0" applyFont="1" applyFill="1" applyAlignment="1">
      <alignment horizontal="center" vertical="center" wrapText="1"/>
    </xf>
    <xf numFmtId="0" fontId="27" fillId="4" borderId="2" xfId="0" applyFont="1" applyFill="1" applyBorder="1" applyAlignment="1">
      <alignment horizontal="center" vertical="center" wrapText="1"/>
    </xf>
    <xf numFmtId="0" fontId="19" fillId="0" borderId="0" xfId="0" applyFont="1"/>
    <xf numFmtId="0" fontId="29" fillId="0" borderId="0" xfId="6" applyFont="1" applyBorder="1" applyAlignment="1">
      <alignment horizontal="left" vertical="center"/>
    </xf>
    <xf numFmtId="0" fontId="28" fillId="0" borderId="8" xfId="6" applyFont="1" applyBorder="1" applyAlignment="1">
      <alignment horizontal="left" vertical="center"/>
    </xf>
    <xf numFmtId="0" fontId="30" fillId="0" borderId="1" xfId="0" applyFont="1" applyBorder="1" applyAlignment="1">
      <alignment vertical="center"/>
    </xf>
    <xf numFmtId="2" fontId="0" fillId="0" borderId="10" xfId="0" applyNumberFormat="1" applyFont="1" applyBorder="1" applyAlignment="1">
      <alignment vertical="center" wrapText="1"/>
    </xf>
    <xf numFmtId="0" fontId="33" fillId="0" borderId="2" xfId="9" applyFont="1" applyFill="1" applyBorder="1" applyAlignment="1">
      <alignment horizontal="center" vertical="center"/>
    </xf>
    <xf numFmtId="167" fontId="31" fillId="0" borderId="2" xfId="5" applyFont="1" applyBorder="1" applyAlignment="1">
      <alignment horizontal="center" vertical="center"/>
    </xf>
    <xf numFmtId="167" fontId="31" fillId="0" borderId="13" xfId="5" applyFont="1" applyBorder="1" applyAlignment="1">
      <alignment horizontal="center" vertical="center"/>
    </xf>
    <xf numFmtId="166" fontId="31" fillId="0" borderId="2" xfId="9" applyNumberFormat="1" applyFont="1" applyBorder="1" applyAlignment="1">
      <alignment horizontal="center" vertical="center"/>
    </xf>
    <xf numFmtId="0" fontId="31" fillId="0" borderId="2" xfId="9" applyFont="1" applyBorder="1" applyAlignment="1">
      <alignment horizontal="center" vertical="center"/>
    </xf>
    <xf numFmtId="3" fontId="31" fillId="0" borderId="2" xfId="9" applyNumberFormat="1" applyFont="1" applyBorder="1" applyAlignment="1">
      <alignment horizontal="center" vertical="center"/>
    </xf>
    <xf numFmtId="0" fontId="14" fillId="0" borderId="2" xfId="6" applyFont="1" applyFill="1" applyBorder="1" applyAlignment="1">
      <alignment horizontal="center" vertical="center"/>
    </xf>
    <xf numFmtId="0" fontId="14" fillId="0" borderId="2" xfId="6" applyFont="1" applyFill="1" applyBorder="1" applyAlignment="1">
      <alignment vertical="center" wrapText="1"/>
    </xf>
    <xf numFmtId="167" fontId="14" fillId="0" borderId="2" xfId="5" applyFont="1" applyFill="1" applyBorder="1" applyAlignment="1">
      <alignment horizontal="center" vertical="center"/>
    </xf>
    <xf numFmtId="167" fontId="14" fillId="0" borderId="2" xfId="5" applyFont="1" applyFill="1" applyBorder="1" applyAlignment="1" applyProtection="1">
      <alignment horizontal="center" vertical="center"/>
    </xf>
    <xf numFmtId="3" fontId="14" fillId="0" borderId="2" xfId="6" applyNumberFormat="1" applyFont="1" applyFill="1" applyBorder="1" applyAlignment="1">
      <alignment horizontal="center" vertical="center"/>
    </xf>
    <xf numFmtId="4" fontId="34" fillId="0" borderId="2" xfId="6" applyNumberFormat="1" applyFont="1" applyFill="1" applyBorder="1" applyAlignment="1">
      <alignment horizontal="right" vertical="center"/>
    </xf>
    <xf numFmtId="43" fontId="34" fillId="0" borderId="2" xfId="6" applyNumberFormat="1" applyFont="1" applyFill="1" applyBorder="1" applyAlignment="1">
      <alignment horizontal="right" vertical="center"/>
    </xf>
    <xf numFmtId="0" fontId="19" fillId="0" borderId="0" xfId="0" applyFont="1" applyFill="1"/>
    <xf numFmtId="3" fontId="35" fillId="0" borderId="2" xfId="6" applyNumberFormat="1" applyFont="1" applyFill="1" applyBorder="1" applyAlignment="1">
      <alignment horizontal="center" vertical="center"/>
    </xf>
    <xf numFmtId="0" fontId="14" fillId="0" borderId="2" xfId="11" applyFont="1" applyFill="1" applyBorder="1" applyAlignment="1">
      <alignment horizontal="center" vertical="center"/>
    </xf>
    <xf numFmtId="3" fontId="14" fillId="0" borderId="2" xfId="11" applyNumberFormat="1" applyFont="1" applyFill="1" applyBorder="1" applyAlignment="1">
      <alignment horizontal="center" vertical="center"/>
    </xf>
    <xf numFmtId="1" fontId="14" fillId="0" borderId="2" xfId="6" applyNumberFormat="1" applyFont="1" applyFill="1" applyBorder="1" applyAlignment="1">
      <alignment horizontal="center" vertical="center"/>
    </xf>
    <xf numFmtId="169" fontId="14" fillId="0" borderId="2" xfId="5" applyNumberFormat="1" applyFont="1" applyFill="1" applyBorder="1" applyAlignment="1">
      <alignment horizontal="center" vertical="center"/>
    </xf>
    <xf numFmtId="0" fontId="14" fillId="0" borderId="2" xfId="11" applyFont="1" applyFill="1" applyBorder="1" applyAlignment="1">
      <alignment vertical="center" wrapText="1"/>
    </xf>
    <xf numFmtId="4" fontId="14" fillId="0" borderId="2" xfId="6" applyNumberFormat="1" applyFont="1" applyFill="1" applyBorder="1" applyAlignment="1">
      <alignment horizontal="right" vertical="center"/>
    </xf>
    <xf numFmtId="43" fontId="14" fillId="0" borderId="2" xfId="6" applyNumberFormat="1" applyFont="1" applyFill="1" applyBorder="1" applyAlignment="1">
      <alignment horizontal="right" vertical="center"/>
    </xf>
    <xf numFmtId="0" fontId="21" fillId="0" borderId="0" xfId="0" applyFont="1" applyFill="1"/>
    <xf numFmtId="0" fontId="14" fillId="0" borderId="2" xfId="6" applyFont="1" applyFill="1" applyBorder="1" applyAlignment="1">
      <alignment horizontal="center" vertical="center" wrapText="1"/>
    </xf>
    <xf numFmtId="3" fontId="21" fillId="0" borderId="2" xfId="6" applyNumberFormat="1" applyFont="1" applyFill="1" applyBorder="1" applyAlignment="1">
      <alignment horizontal="center" vertical="center"/>
    </xf>
    <xf numFmtId="170" fontId="14" fillId="19" borderId="2" xfId="6" applyNumberFormat="1" applyFont="1" applyFill="1" applyBorder="1" applyAlignment="1">
      <alignment horizontal="right" vertical="center"/>
    </xf>
    <xf numFmtId="1" fontId="28" fillId="0" borderId="2" xfId="6" applyNumberFormat="1" applyFont="1" applyFill="1" applyBorder="1" applyAlignment="1">
      <alignment horizontal="center" vertical="center"/>
    </xf>
    <xf numFmtId="4" fontId="28" fillId="20" borderId="2" xfId="6" applyNumberFormat="1" applyFont="1" applyFill="1" applyBorder="1" applyAlignment="1">
      <alignment horizontal="right" vertical="center"/>
    </xf>
    <xf numFmtId="4" fontId="28" fillId="21" borderId="2" xfId="6" applyNumberFormat="1" applyFont="1" applyFill="1" applyBorder="1" applyAlignment="1">
      <alignment horizontal="right" vertical="center"/>
    </xf>
    <xf numFmtId="4" fontId="28" fillId="22" borderId="2" xfId="6" applyNumberFormat="1" applyFont="1" applyFill="1" applyBorder="1" applyAlignment="1">
      <alignment horizontal="right" vertical="center"/>
    </xf>
    <xf numFmtId="0" fontId="14" fillId="0" borderId="2" xfId="6" applyFont="1" applyFill="1" applyBorder="1" applyAlignment="1">
      <alignment horizontal="left" vertical="center" wrapText="1"/>
    </xf>
    <xf numFmtId="4" fontId="34" fillId="0" borderId="2" xfId="11" applyNumberFormat="1" applyFont="1" applyFill="1" applyBorder="1" applyAlignment="1">
      <alignment horizontal="right" vertical="center"/>
    </xf>
    <xf numFmtId="43" fontId="34" fillId="0" borderId="2" xfId="11" applyNumberFormat="1" applyFont="1" applyFill="1" applyBorder="1" applyAlignment="1">
      <alignment horizontal="right" vertical="center"/>
    </xf>
    <xf numFmtId="1" fontId="14" fillId="3" borderId="2" xfId="6" applyNumberFormat="1" applyFont="1" applyFill="1" applyBorder="1" applyAlignment="1">
      <alignment horizontal="center" vertical="center"/>
    </xf>
    <xf numFmtId="4" fontId="28" fillId="18" borderId="2" xfId="6" applyNumberFormat="1" applyFont="1" applyFill="1" applyBorder="1" applyAlignment="1">
      <alignment horizontal="right" vertical="center"/>
    </xf>
    <xf numFmtId="167" fontId="19" fillId="0" borderId="0" xfId="5" applyFont="1" applyAlignment="1">
      <alignment horizontal="center"/>
    </xf>
    <xf numFmtId="167" fontId="19" fillId="0" borderId="0" xfId="5" applyFont="1"/>
    <xf numFmtId="4" fontId="18" fillId="0" borderId="0" xfId="0" applyNumberFormat="1" applyFont="1"/>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1" fillId="0" borderId="0" xfId="13"/>
    <xf numFmtId="0" fontId="33" fillId="24" borderId="19" xfId="12" applyFont="1" applyFill="1" applyBorder="1" applyAlignment="1">
      <alignment horizontal="center" vertical="center" wrapText="1"/>
    </xf>
    <xf numFmtId="0" fontId="33" fillId="24" borderId="20" xfId="12" applyFont="1" applyFill="1" applyBorder="1" applyAlignment="1">
      <alignment horizontal="center" vertical="center" wrapText="1"/>
    </xf>
    <xf numFmtId="2" fontId="33" fillId="24" borderId="20" xfId="12" applyNumberFormat="1" applyFont="1" applyFill="1" applyBorder="1" applyAlignment="1">
      <alignment horizontal="center" vertical="center"/>
    </xf>
    <xf numFmtId="2" fontId="33" fillId="24" borderId="21" xfId="12" applyNumberFormat="1" applyFont="1" applyFill="1" applyBorder="1" applyAlignment="1">
      <alignment horizontal="center" vertical="center"/>
    </xf>
    <xf numFmtId="167" fontId="1" fillId="0" borderId="0" xfId="13" applyNumberFormat="1"/>
    <xf numFmtId="0" fontId="17" fillId="13" borderId="22" xfId="13" applyFont="1" applyFill="1" applyBorder="1" applyAlignment="1">
      <alignment horizontal="center"/>
    </xf>
    <xf numFmtId="0" fontId="17" fillId="13" borderId="2" xfId="13" applyFont="1" applyFill="1" applyBorder="1" applyAlignment="1">
      <alignment horizontal="left" vertical="center"/>
    </xf>
    <xf numFmtId="2" fontId="37" fillId="0" borderId="14" xfId="12" applyNumberFormat="1" applyFont="1" applyBorder="1" applyAlignment="1">
      <alignment horizontal="center" vertical="center"/>
    </xf>
    <xf numFmtId="2" fontId="37" fillId="0" borderId="23" xfId="12" applyNumberFormat="1" applyFont="1" applyBorder="1" applyAlignment="1">
      <alignment horizontal="center" vertical="center"/>
    </xf>
    <xf numFmtId="2" fontId="37" fillId="0" borderId="24" xfId="12" applyNumberFormat="1" applyFont="1" applyBorder="1" applyAlignment="1">
      <alignment horizontal="center" vertical="center"/>
    </xf>
    <xf numFmtId="0" fontId="37" fillId="0" borderId="25" xfId="13" applyFont="1" applyBorder="1" applyAlignment="1">
      <alignment horizontal="center"/>
    </xf>
    <xf numFmtId="0" fontId="37" fillId="0" borderId="14" xfId="13" applyFont="1" applyFill="1" applyBorder="1" applyAlignment="1">
      <alignment horizontal="left" vertical="center"/>
    </xf>
    <xf numFmtId="167" fontId="37" fillId="0" borderId="14" xfId="14" applyNumberFormat="1" applyFont="1" applyBorder="1" applyAlignment="1">
      <alignment horizontal="right" vertical="center"/>
    </xf>
    <xf numFmtId="167" fontId="37" fillId="0" borderId="23" xfId="14" applyNumberFormat="1" applyFont="1" applyBorder="1" applyAlignment="1">
      <alignment horizontal="right" vertical="center"/>
    </xf>
    <xf numFmtId="167" fontId="37" fillId="0" borderId="23" xfId="14" applyNumberFormat="1" applyFont="1" applyFill="1" applyBorder="1" applyAlignment="1">
      <alignment horizontal="right" vertical="center"/>
    </xf>
    <xf numFmtId="167" fontId="37" fillId="0" borderId="24" xfId="14" applyNumberFormat="1" applyFont="1" applyBorder="1" applyAlignment="1">
      <alignment horizontal="right" vertical="center"/>
    </xf>
    <xf numFmtId="0" fontId="37" fillId="0" borderId="25" xfId="13" applyFont="1" applyFill="1" applyBorder="1" applyAlignment="1">
      <alignment horizontal="center"/>
    </xf>
    <xf numFmtId="167" fontId="37" fillId="0" borderId="14" xfId="14" applyNumberFormat="1" applyFont="1" applyFill="1" applyBorder="1" applyAlignment="1">
      <alignment horizontal="right" vertical="center"/>
    </xf>
    <xf numFmtId="167" fontId="1" fillId="0" borderId="0" xfId="13" applyNumberFormat="1" applyFill="1"/>
    <xf numFmtId="0" fontId="1" fillId="0" borderId="0" xfId="13" applyFill="1"/>
    <xf numFmtId="0" fontId="37" fillId="0" borderId="14" xfId="13" applyFont="1" applyBorder="1" applyAlignment="1">
      <alignment horizontal="left" vertical="center"/>
    </xf>
    <xf numFmtId="0" fontId="37" fillId="16" borderId="26" xfId="12" applyFont="1" applyFill="1" applyBorder="1" applyAlignment="1">
      <alignment horizontal="center" vertical="center"/>
    </xf>
    <xf numFmtId="0" fontId="33" fillId="16" borderId="27" xfId="12" applyFont="1" applyFill="1" applyBorder="1" applyAlignment="1">
      <alignment horizontal="left" vertical="center" wrapText="1"/>
    </xf>
    <xf numFmtId="167" fontId="33" fillId="6" borderId="27" xfId="14" applyNumberFormat="1" applyFont="1" applyFill="1" applyBorder="1" applyAlignment="1">
      <alignment horizontal="right" vertical="center"/>
    </xf>
    <xf numFmtId="167" fontId="33" fillId="9" borderId="27" xfId="14" applyNumberFormat="1" applyFont="1" applyFill="1" applyBorder="1" applyAlignment="1">
      <alignment horizontal="right" vertical="center"/>
    </xf>
    <xf numFmtId="167" fontId="33" fillId="11" borderId="27" xfId="14" applyNumberFormat="1" applyFont="1" applyFill="1" applyBorder="1" applyAlignment="1">
      <alignment horizontal="right" vertical="center"/>
    </xf>
    <xf numFmtId="167" fontId="33" fillId="8" borderId="27" xfId="14" applyNumberFormat="1" applyFont="1" applyFill="1" applyBorder="1" applyAlignment="1">
      <alignment horizontal="right" vertical="center"/>
    </xf>
    <xf numFmtId="167" fontId="33" fillId="17" borderId="24" xfId="14" applyNumberFormat="1" applyFont="1" applyFill="1" applyBorder="1" applyAlignment="1">
      <alignment horizontal="right" vertical="center"/>
    </xf>
    <xf numFmtId="0" fontId="7" fillId="3" borderId="0" xfId="13" applyFont="1" applyFill="1"/>
    <xf numFmtId="0" fontId="33" fillId="13" borderId="25" xfId="13" applyFont="1" applyFill="1" applyBorder="1" applyAlignment="1">
      <alignment horizontal="center"/>
    </xf>
    <xf numFmtId="167" fontId="37" fillId="0" borderId="24" xfId="14" applyNumberFormat="1" applyFont="1" applyFill="1" applyBorder="1" applyAlignment="1">
      <alignment horizontal="right" vertical="center"/>
    </xf>
    <xf numFmtId="0" fontId="37" fillId="0" borderId="25" xfId="12" applyFont="1" applyBorder="1" applyAlignment="1">
      <alignment horizontal="center" vertical="center"/>
    </xf>
    <xf numFmtId="0" fontId="33" fillId="0" borderId="14" xfId="12" applyFont="1" applyBorder="1" applyAlignment="1">
      <alignment horizontal="center" vertical="center" wrapText="1"/>
    </xf>
    <xf numFmtId="0" fontId="37" fillId="7" borderId="26" xfId="12" applyFont="1" applyFill="1" applyBorder="1" applyAlignment="1">
      <alignment horizontal="center" vertical="center"/>
    </xf>
    <xf numFmtId="0" fontId="33" fillId="7" borderId="27" xfId="12" applyFont="1" applyFill="1" applyBorder="1" applyAlignment="1">
      <alignment horizontal="left" vertical="center" wrapText="1"/>
    </xf>
    <xf numFmtId="0" fontId="33" fillId="13" borderId="25" xfId="12" applyFont="1" applyFill="1" applyBorder="1" applyAlignment="1">
      <alignment horizontal="center" vertical="center"/>
    </xf>
    <xf numFmtId="0" fontId="33" fillId="13" borderId="14" xfId="12" applyFont="1" applyFill="1" applyBorder="1" applyAlignment="1">
      <alignment horizontal="left" vertical="center"/>
    </xf>
    <xf numFmtId="167" fontId="33" fillId="3" borderId="14" xfId="14" applyNumberFormat="1" applyFont="1" applyFill="1" applyBorder="1" applyAlignment="1">
      <alignment horizontal="right" vertical="center"/>
    </xf>
    <xf numFmtId="167" fontId="33" fillId="3" borderId="23" xfId="14" applyNumberFormat="1" applyFont="1" applyFill="1" applyBorder="1" applyAlignment="1">
      <alignment horizontal="right" vertical="center"/>
    </xf>
    <xf numFmtId="167" fontId="33" fillId="3" borderId="24" xfId="14" applyNumberFormat="1" applyFont="1" applyFill="1" applyBorder="1" applyAlignment="1">
      <alignment horizontal="right" vertical="center"/>
    </xf>
    <xf numFmtId="0" fontId="5" fillId="0" borderId="0" xfId="13" applyFont="1"/>
    <xf numFmtId="0" fontId="39" fillId="0" borderId="14" xfId="15" applyFont="1" applyBorder="1">
      <alignment vertical="center"/>
    </xf>
    <xf numFmtId="167" fontId="37" fillId="3" borderId="14" xfId="14" applyNumberFormat="1" applyFont="1" applyFill="1" applyBorder="1" applyAlignment="1">
      <alignment horizontal="right" vertical="center"/>
    </xf>
    <xf numFmtId="167" fontId="37" fillId="3" borderId="23" xfId="14" applyNumberFormat="1" applyFont="1" applyFill="1" applyBorder="1" applyAlignment="1">
      <alignment horizontal="right" vertical="center"/>
    </xf>
    <xf numFmtId="167" fontId="37" fillId="0" borderId="28" xfId="14" applyNumberFormat="1" applyFont="1" applyBorder="1" applyAlignment="1">
      <alignment horizontal="right" vertical="center"/>
    </xf>
    <xf numFmtId="4" fontId="37" fillId="0" borderId="23" xfId="14" applyNumberFormat="1" applyFont="1" applyBorder="1" applyAlignment="1">
      <alignment horizontal="right" vertical="center"/>
    </xf>
    <xf numFmtId="4" fontId="37" fillId="0" borderId="14" xfId="14" applyNumberFormat="1" applyFont="1" applyBorder="1" applyAlignment="1">
      <alignment horizontal="right" vertical="center"/>
    </xf>
    <xf numFmtId="4" fontId="37" fillId="0" borderId="24" xfId="14" applyNumberFormat="1" applyFont="1" applyBorder="1" applyAlignment="1">
      <alignment horizontal="right" vertical="center"/>
    </xf>
    <xf numFmtId="4" fontId="37" fillId="0" borderId="28" xfId="14" applyNumberFormat="1" applyFont="1" applyBorder="1" applyAlignment="1">
      <alignment horizontal="right" vertical="center"/>
    </xf>
    <xf numFmtId="0" fontId="37" fillId="16" borderId="25" xfId="12" applyFont="1" applyFill="1" applyBorder="1" applyAlignment="1">
      <alignment horizontal="center" vertical="center"/>
    </xf>
    <xf numFmtId="0" fontId="40" fillId="16" borderId="14" xfId="15" applyFont="1" applyFill="1" applyBorder="1" applyAlignment="1">
      <alignment horizontal="center" vertical="center"/>
    </xf>
    <xf numFmtId="4" fontId="33" fillId="6" borderId="14" xfId="14" applyNumberFormat="1" applyFont="1" applyFill="1" applyBorder="1" applyAlignment="1">
      <alignment horizontal="right" vertical="center"/>
    </xf>
    <xf numFmtId="4" fontId="33" fillId="9" borderId="14" xfId="14" applyNumberFormat="1" applyFont="1" applyFill="1" applyBorder="1" applyAlignment="1">
      <alignment horizontal="right" vertical="center"/>
    </xf>
    <xf numFmtId="4" fontId="33" fillId="11" borderId="27" xfId="14" applyNumberFormat="1" applyFont="1" applyFill="1" applyBorder="1" applyAlignment="1">
      <alignment horizontal="right" vertical="center"/>
    </xf>
    <xf numFmtId="4" fontId="33" fillId="8" borderId="27" xfId="14" applyNumberFormat="1" applyFont="1" applyFill="1" applyBorder="1" applyAlignment="1">
      <alignment horizontal="right" vertical="center"/>
    </xf>
    <xf numFmtId="4" fontId="33" fillId="17" borderId="24" xfId="14" applyNumberFormat="1" applyFont="1" applyFill="1" applyBorder="1" applyAlignment="1">
      <alignment horizontal="right" vertical="center"/>
    </xf>
    <xf numFmtId="4" fontId="33" fillId="0" borderId="28" xfId="14" applyNumberFormat="1" applyFont="1" applyFill="1" applyBorder="1" applyAlignment="1">
      <alignment horizontal="right" vertical="center"/>
    </xf>
    <xf numFmtId="0" fontId="41" fillId="0" borderId="14" xfId="15" applyFont="1" applyBorder="1">
      <alignment vertical="center"/>
    </xf>
    <xf numFmtId="3" fontId="42" fillId="0" borderId="14" xfId="14" applyNumberFormat="1" applyFont="1" applyBorder="1" applyAlignment="1">
      <alignment horizontal="right" vertical="center"/>
    </xf>
    <xf numFmtId="167" fontId="37" fillId="3" borderId="24" xfId="14" applyNumberFormat="1" applyFont="1" applyFill="1" applyBorder="1" applyAlignment="1">
      <alignment horizontal="right" vertical="center"/>
    </xf>
    <xf numFmtId="0" fontId="33" fillId="7" borderId="25" xfId="12" applyFont="1" applyFill="1" applyBorder="1" applyAlignment="1">
      <alignment horizontal="center" vertical="center" wrapText="1"/>
    </xf>
    <xf numFmtId="0" fontId="33" fillId="7" borderId="14" xfId="12" applyFont="1" applyFill="1" applyBorder="1" applyAlignment="1">
      <alignment horizontal="left" vertical="center" wrapText="1"/>
    </xf>
    <xf numFmtId="167" fontId="33" fillId="6" borderId="14" xfId="14" applyNumberFormat="1" applyFont="1" applyFill="1" applyBorder="1" applyAlignment="1">
      <alignment horizontal="right" vertical="center" wrapText="1"/>
    </xf>
    <xf numFmtId="167" fontId="33" fillId="9" borderId="14" xfId="14" applyNumberFormat="1" applyFont="1" applyFill="1" applyBorder="1" applyAlignment="1">
      <alignment horizontal="right" vertical="center" wrapText="1"/>
    </xf>
    <xf numFmtId="167" fontId="33" fillId="11" borderId="14" xfId="14" applyNumberFormat="1" applyFont="1" applyFill="1" applyBorder="1" applyAlignment="1">
      <alignment horizontal="right" vertical="center"/>
    </xf>
    <xf numFmtId="171" fontId="33" fillId="8" borderId="14" xfId="14" applyNumberFormat="1" applyFont="1" applyFill="1" applyBorder="1" applyAlignment="1">
      <alignment horizontal="right" vertical="center"/>
    </xf>
    <xf numFmtId="0" fontId="37" fillId="0" borderId="29" xfId="12" applyFont="1" applyBorder="1" applyAlignment="1">
      <alignment horizontal="center" vertical="center"/>
    </xf>
    <xf numFmtId="171" fontId="43" fillId="0" borderId="30" xfId="14" applyNumberFormat="1" applyFont="1" applyBorder="1" applyAlignment="1">
      <alignment horizontal="right" vertical="center"/>
    </xf>
    <xf numFmtId="171" fontId="43" fillId="0" borderId="31" xfId="14" applyNumberFormat="1" applyFont="1" applyBorder="1" applyAlignment="1">
      <alignment horizontal="right" vertical="center"/>
    </xf>
    <xf numFmtId="167" fontId="37" fillId="0" borderId="32" xfId="14" applyNumberFormat="1" applyFont="1" applyBorder="1" applyAlignment="1">
      <alignment horizontal="right" vertical="center"/>
    </xf>
    <xf numFmtId="0" fontId="37" fillId="24" borderId="25" xfId="12" applyFont="1" applyFill="1" applyBorder="1"/>
    <xf numFmtId="0" fontId="33" fillId="24" borderId="14" xfId="12" applyFont="1" applyFill="1" applyBorder="1" applyAlignment="1">
      <alignment horizontal="left" vertical="center"/>
    </xf>
    <xf numFmtId="171" fontId="33" fillId="6" borderId="14" xfId="14" applyNumberFormat="1" applyFont="1" applyFill="1" applyBorder="1" applyAlignment="1">
      <alignment horizontal="right" vertical="center"/>
    </xf>
    <xf numFmtId="171" fontId="33" fillId="9" borderId="14" xfId="14" applyNumberFormat="1" applyFont="1" applyFill="1" applyBorder="1" applyAlignment="1">
      <alignment horizontal="right" vertical="center"/>
    </xf>
    <xf numFmtId="171" fontId="33" fillId="11" borderId="14" xfId="14" applyNumberFormat="1" applyFont="1" applyFill="1" applyBorder="1" applyAlignment="1">
      <alignment horizontal="right" vertical="center"/>
    </xf>
    <xf numFmtId="171" fontId="33" fillId="17" borderId="24" xfId="14" applyNumberFormat="1" applyFont="1" applyFill="1" applyBorder="1" applyAlignment="1">
      <alignment horizontal="right" vertical="center"/>
    </xf>
    <xf numFmtId="0" fontId="42" fillId="0" borderId="25" xfId="12" applyFont="1" applyBorder="1" applyAlignment="1">
      <alignment horizontal="center" vertical="center"/>
    </xf>
    <xf numFmtId="3" fontId="42" fillId="0" borderId="24" xfId="14" applyNumberFormat="1" applyFont="1" applyBorder="1" applyAlignment="1">
      <alignment horizontal="right" vertical="center"/>
    </xf>
    <xf numFmtId="0" fontId="41" fillId="0" borderId="0" xfId="13" applyFont="1"/>
    <xf numFmtId="0" fontId="42" fillId="24" borderId="25" xfId="12" applyFont="1" applyFill="1" applyBorder="1"/>
    <xf numFmtId="0" fontId="44" fillId="24" borderId="14" xfId="12" applyFont="1" applyFill="1" applyBorder="1" applyAlignment="1">
      <alignment horizontal="left" vertical="center"/>
    </xf>
    <xf numFmtId="3" fontId="44" fillId="6" borderId="14" xfId="14" applyNumberFormat="1" applyFont="1" applyFill="1" applyBorder="1" applyAlignment="1">
      <alignment horizontal="right" vertical="center"/>
    </xf>
    <xf numFmtId="3" fontId="44" fillId="9" borderId="14" xfId="14" applyNumberFormat="1" applyFont="1" applyFill="1" applyBorder="1" applyAlignment="1">
      <alignment horizontal="right" vertical="center"/>
    </xf>
    <xf numFmtId="3" fontId="44" fillId="11" borderId="14" xfId="14" applyNumberFormat="1" applyFont="1" applyFill="1" applyBorder="1" applyAlignment="1">
      <alignment horizontal="right" vertical="center"/>
    </xf>
    <xf numFmtId="171" fontId="44" fillId="8" borderId="14" xfId="14" applyNumberFormat="1" applyFont="1" applyFill="1" applyBorder="1" applyAlignment="1">
      <alignment horizontal="right" vertical="center"/>
    </xf>
    <xf numFmtId="3" fontId="44" fillId="17" borderId="24" xfId="14" applyNumberFormat="1" applyFont="1" applyFill="1" applyBorder="1" applyAlignment="1">
      <alignment horizontal="right" vertical="center"/>
    </xf>
    <xf numFmtId="0" fontId="42" fillId="0" borderId="33" xfId="12" applyFont="1" applyFill="1" applyBorder="1"/>
    <xf numFmtId="0" fontId="44" fillId="0" borderId="34" xfId="12" applyFont="1" applyFill="1" applyBorder="1" applyAlignment="1">
      <alignment horizontal="left" vertical="center"/>
    </xf>
    <xf numFmtId="171" fontId="44" fillId="4" borderId="34" xfId="14" applyNumberFormat="1" applyFont="1" applyFill="1" applyBorder="1" applyAlignment="1">
      <alignment horizontal="right" vertical="center"/>
    </xf>
    <xf numFmtId="170" fontId="44" fillId="4" borderId="34" xfId="14" applyNumberFormat="1" applyFont="1" applyFill="1" applyBorder="1" applyAlignment="1">
      <alignment horizontal="right" vertical="center"/>
    </xf>
    <xf numFmtId="43" fontId="44" fillId="0" borderId="35" xfId="14" applyNumberFormat="1" applyFont="1" applyFill="1" applyBorder="1" applyAlignment="1">
      <alignment horizontal="right" vertical="center"/>
    </xf>
    <xf numFmtId="0" fontId="41" fillId="0" borderId="0" xfId="13" applyFont="1" applyFill="1"/>
    <xf numFmtId="167" fontId="1" fillId="0" borderId="0" xfId="13" applyNumberFormat="1" applyAlignment="1">
      <alignment horizontal="center"/>
    </xf>
    <xf numFmtId="167" fontId="1" fillId="0" borderId="0" xfId="13" applyNumberFormat="1" applyAlignment="1">
      <alignment horizontal="center" vertical="center"/>
    </xf>
    <xf numFmtId="0" fontId="4" fillId="0" borderId="0" xfId="1" applyFont="1" applyAlignment="1">
      <alignment vertical="center" wrapText="1"/>
    </xf>
    <xf numFmtId="0" fontId="3" fillId="0" borderId="0" xfId="1" applyAlignment="1">
      <alignment vertical="center" wrapText="1"/>
    </xf>
    <xf numFmtId="0" fontId="2" fillId="25" borderId="0" xfId="0" applyFont="1" applyFill="1" applyAlignment="1">
      <alignment horizontal="center" vertical="center"/>
    </xf>
    <xf numFmtId="0" fontId="45" fillId="0" borderId="0" xfId="0" applyFont="1" applyFill="1" applyAlignment="1">
      <alignment horizontal="center" vertical="center"/>
    </xf>
    <xf numFmtId="0" fontId="5" fillId="0" borderId="0" xfId="1" applyFont="1" applyAlignment="1"/>
    <xf numFmtId="0" fontId="4" fillId="0" borderId="0" xfId="1" applyFont="1" applyAlignment="1">
      <alignment vertical="top" wrapText="1"/>
    </xf>
    <xf numFmtId="0" fontId="5" fillId="0" borderId="0" xfId="1" applyFont="1" applyAlignment="1">
      <alignment vertical="center" wrapText="1"/>
    </xf>
    <xf numFmtId="0" fontId="4" fillId="0" borderId="0" xfId="1" quotePrefix="1" applyFont="1" applyAlignment="1">
      <alignment vertical="top" wrapText="1"/>
    </xf>
    <xf numFmtId="0" fontId="3" fillId="0" borderId="0" xfId="1" applyAlignment="1">
      <alignment vertical="top" wrapText="1"/>
    </xf>
    <xf numFmtId="0" fontId="5" fillId="0" borderId="0" xfId="1" applyFont="1" applyAlignment="1">
      <alignment vertical="top" wrapText="1"/>
    </xf>
    <xf numFmtId="164" fontId="4" fillId="0" borderId="0" xfId="1" applyNumberFormat="1" applyFont="1" applyAlignment="1">
      <alignment vertical="top" wrapText="1"/>
    </xf>
    <xf numFmtId="164" fontId="4" fillId="0" borderId="0" xfId="1" applyNumberFormat="1" applyFont="1" applyAlignment="1">
      <alignment vertical="center" wrapText="1"/>
    </xf>
    <xf numFmtId="0" fontId="9" fillId="0" borderId="0" xfId="1" applyFont="1" applyAlignment="1">
      <alignment vertical="center" wrapText="1"/>
    </xf>
    <xf numFmtId="0" fontId="4" fillId="0" borderId="0" xfId="3" applyFont="1" applyAlignment="1">
      <alignment vertical="top" wrapText="1"/>
    </xf>
    <xf numFmtId="2" fontId="14" fillId="0" borderId="0" xfId="1" applyNumberFormat="1" applyFont="1" applyAlignment="1">
      <alignment vertical="top" wrapText="1"/>
    </xf>
    <xf numFmtId="0" fontId="0" fillId="0" borderId="0" xfId="4" applyFont="1" applyAlignment="1">
      <alignment vertical="top" wrapText="1"/>
    </xf>
    <xf numFmtId="0" fontId="4" fillId="2" borderId="0" xfId="1" applyFont="1" applyFill="1" applyAlignment="1">
      <alignment vertical="top" wrapText="1"/>
    </xf>
    <xf numFmtId="0" fontId="4" fillId="0" borderId="0" xfId="1" quotePrefix="1" applyFont="1" applyAlignment="1">
      <alignment vertical="center" wrapText="1"/>
    </xf>
    <xf numFmtId="0" fontId="3" fillId="0" borderId="0" xfId="1" applyAlignment="1"/>
    <xf numFmtId="0" fontId="4" fillId="0" borderId="0" xfId="1" applyFont="1" applyAlignment="1"/>
    <xf numFmtId="0" fontId="0" fillId="4" borderId="0" xfId="0" applyFill="1" applyAlignment="1">
      <alignment horizontal="center"/>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left" vertical="center" wrapText="1"/>
    </xf>
    <xf numFmtId="14" fontId="0" fillId="0" borderId="0" xfId="0" applyNumberFormat="1" applyBorder="1" applyAlignment="1">
      <alignment horizontal="left" vertical="center"/>
    </xf>
    <xf numFmtId="0" fontId="19" fillId="3" borderId="2" xfId="0" applyFont="1" applyFill="1" applyBorder="1" applyAlignment="1">
      <alignment vertical="center"/>
    </xf>
    <xf numFmtId="0" fontId="18" fillId="0" borderId="2" xfId="0" applyFont="1" applyFill="1" applyBorder="1" applyAlignment="1">
      <alignment horizontal="center" vertical="center"/>
    </xf>
    <xf numFmtId="0" fontId="20" fillId="0" borderId="2" xfId="0" applyFont="1" applyFill="1" applyBorder="1" applyAlignment="1">
      <alignment horizontal="left" vertical="center"/>
    </xf>
    <xf numFmtId="166" fontId="18" fillId="0" borderId="2" xfId="0" applyNumberFormat="1" applyFont="1" applyFill="1" applyBorder="1" applyAlignment="1">
      <alignment horizontal="center" vertical="center"/>
    </xf>
    <xf numFmtId="2" fontId="18" fillId="0" borderId="2" xfId="0" applyNumberFormat="1" applyFont="1" applyFill="1" applyBorder="1" applyAlignment="1">
      <alignment horizontal="right" vertical="center"/>
    </xf>
    <xf numFmtId="0" fontId="20" fillId="0" borderId="2" xfId="0" applyFont="1" applyFill="1" applyBorder="1" applyAlignment="1">
      <alignment horizontal="right" vertical="center"/>
    </xf>
    <xf numFmtId="0" fontId="20" fillId="0" borderId="0" xfId="0" applyFont="1" applyFill="1" applyBorder="1" applyAlignment="1">
      <alignment horizontal="right" vertical="center"/>
    </xf>
    <xf numFmtId="0" fontId="0" fillId="0" borderId="0" xfId="0" applyFont="1" applyFill="1" applyAlignment="1">
      <alignment vertical="center"/>
    </xf>
    <xf numFmtId="0" fontId="2" fillId="0" borderId="0" xfId="0" applyFont="1" applyFill="1" applyAlignment="1">
      <alignment vertical="center"/>
    </xf>
    <xf numFmtId="0" fontId="19" fillId="0" borderId="2" xfId="0" applyFont="1" applyFill="1" applyBorder="1" applyAlignment="1">
      <alignment horizontal="center" vertical="center"/>
    </xf>
    <xf numFmtId="166" fontId="19" fillId="0" borderId="2" xfId="0" applyNumberFormat="1" applyFont="1" applyFill="1" applyBorder="1" applyAlignment="1">
      <alignment horizontal="left" vertical="center"/>
    </xf>
    <xf numFmtId="0" fontId="21" fillId="0" borderId="2" xfId="0" applyFont="1" applyFill="1" applyBorder="1" applyAlignment="1">
      <alignment horizontal="center" vertical="center"/>
    </xf>
    <xf numFmtId="166" fontId="19" fillId="0" borderId="2" xfId="0" applyNumberFormat="1" applyFont="1" applyFill="1" applyBorder="1" applyAlignment="1">
      <alignment horizontal="center" vertical="center"/>
    </xf>
    <xf numFmtId="2" fontId="14" fillId="0" borderId="2" xfId="0" applyNumberFormat="1" applyFont="1" applyFill="1" applyBorder="1" applyAlignment="1">
      <alignment horizontal="right" vertical="center"/>
    </xf>
    <xf numFmtId="0" fontId="22" fillId="0" borderId="2" xfId="0" applyFont="1" applyFill="1" applyBorder="1" applyAlignment="1">
      <alignment horizontal="right" vertical="center"/>
    </xf>
    <xf numFmtId="1" fontId="19" fillId="0" borderId="2" xfId="0" applyNumberFormat="1" applyFont="1" applyFill="1" applyBorder="1" applyAlignment="1">
      <alignment horizontal="center" vertical="center"/>
    </xf>
    <xf numFmtId="0" fontId="19" fillId="0" borderId="2" xfId="0" applyFont="1" applyFill="1" applyBorder="1" applyAlignment="1">
      <alignment horizontal="left" vertical="center"/>
    </xf>
    <xf numFmtId="0" fontId="14" fillId="0" borderId="2" xfId="0" applyFont="1" applyFill="1" applyBorder="1" applyAlignment="1">
      <alignment horizontal="center" vertical="center"/>
    </xf>
    <xf numFmtId="0" fontId="18" fillId="5" borderId="2" xfId="0" applyFont="1" applyFill="1" applyBorder="1" applyAlignment="1">
      <alignment horizontal="center" vertical="center" wrapText="1"/>
    </xf>
    <xf numFmtId="0" fontId="18" fillId="5" borderId="2" xfId="0" applyFont="1" applyFill="1" applyBorder="1" applyAlignment="1">
      <alignment vertical="center"/>
    </xf>
    <xf numFmtId="0" fontId="18" fillId="5" borderId="2" xfId="0" applyFont="1" applyFill="1" applyBorder="1" applyAlignment="1">
      <alignment horizontal="left" vertical="center"/>
    </xf>
    <xf numFmtId="0" fontId="18" fillId="5" borderId="2" xfId="0" applyFont="1" applyFill="1" applyBorder="1" applyAlignment="1">
      <alignment horizontal="left" vertical="center" wrapText="1"/>
    </xf>
    <xf numFmtId="0" fontId="18" fillId="5" borderId="2" xfId="0" applyFont="1" applyFill="1" applyBorder="1" applyAlignment="1">
      <alignment horizontal="center" vertical="center"/>
    </xf>
    <xf numFmtId="166" fontId="18" fillId="5" borderId="2" xfId="0" applyNumberFormat="1" applyFont="1" applyFill="1" applyBorder="1" applyAlignment="1">
      <alignment horizontal="center" vertical="center"/>
    </xf>
    <xf numFmtId="2" fontId="18" fillId="6" borderId="2" xfId="0" applyNumberFormat="1" applyFont="1" applyFill="1" applyBorder="1" applyAlignment="1">
      <alignment horizontal="right" vertical="center"/>
    </xf>
    <xf numFmtId="0" fontId="20" fillId="5" borderId="2" xfId="0" applyFont="1" applyFill="1" applyBorder="1" applyAlignment="1">
      <alignment horizontal="right" vertical="center"/>
    </xf>
    <xf numFmtId="166" fontId="21" fillId="0" borderId="2" xfId="0" applyNumberFormat="1" applyFont="1" applyFill="1" applyBorder="1" applyAlignment="1">
      <alignment horizontal="left" vertical="center" wrapText="1"/>
    </xf>
    <xf numFmtId="166" fontId="21" fillId="0" borderId="2" xfId="0" applyNumberFormat="1" applyFont="1" applyFill="1" applyBorder="1" applyAlignment="1">
      <alignment horizontal="center" vertical="center"/>
    </xf>
    <xf numFmtId="166" fontId="19" fillId="0" borderId="2" xfId="0" applyNumberFormat="1" applyFont="1" applyFill="1" applyBorder="1" applyAlignment="1">
      <alignment vertical="center"/>
    </xf>
    <xf numFmtId="0" fontId="24" fillId="5" borderId="2" xfId="0" applyFont="1" applyFill="1" applyBorder="1" applyAlignment="1">
      <alignment horizontal="center" vertical="center" wrapText="1"/>
    </xf>
    <xf numFmtId="0" fontId="8" fillId="0" borderId="2" xfId="0" applyFont="1" applyFill="1" applyBorder="1" applyAlignment="1">
      <alignment vertical="center"/>
    </xf>
    <xf numFmtId="0" fontId="14" fillId="0" borderId="2" xfId="7" applyFont="1" applyFill="1" applyBorder="1" applyAlignment="1">
      <alignment vertical="center" wrapText="1"/>
    </xf>
    <xf numFmtId="166" fontId="14" fillId="0" borderId="2" xfId="0" applyNumberFormat="1" applyFont="1" applyFill="1" applyBorder="1" applyAlignment="1">
      <alignment horizontal="center" vertical="center"/>
    </xf>
    <xf numFmtId="0" fontId="26" fillId="0" borderId="2" xfId="8" applyFont="1" applyFill="1" applyBorder="1" applyAlignment="1">
      <alignment vertical="center" wrapText="1"/>
    </xf>
    <xf numFmtId="2" fontId="19" fillId="0" borderId="2" xfId="0" applyNumberFormat="1" applyFont="1" applyFill="1" applyBorder="1" applyAlignment="1">
      <alignment horizontal="right" vertical="center"/>
    </xf>
    <xf numFmtId="0" fontId="18" fillId="0" borderId="2" xfId="0" applyFont="1" applyFill="1" applyBorder="1" applyAlignment="1">
      <alignment horizontal="left" vertical="center"/>
    </xf>
    <xf numFmtId="0" fontId="18" fillId="0" borderId="2" xfId="0" applyFont="1" applyFill="1" applyBorder="1" applyAlignment="1">
      <alignment vertical="center"/>
    </xf>
    <xf numFmtId="0" fontId="18" fillId="0" borderId="2" xfId="0" applyFont="1" applyFill="1" applyBorder="1" applyAlignment="1">
      <alignment horizontal="center" vertical="center" wrapText="1"/>
    </xf>
    <xf numFmtId="166" fontId="19" fillId="0" borderId="2" xfId="0" applyNumberFormat="1" applyFont="1" applyFill="1" applyBorder="1" applyAlignment="1">
      <alignment horizontal="right" vertical="center"/>
    </xf>
    <xf numFmtId="166" fontId="21" fillId="0" borderId="2" xfId="0" applyNumberFormat="1" applyFont="1" applyFill="1" applyBorder="1" applyAlignment="1">
      <alignment horizontal="left" vertical="center"/>
    </xf>
    <xf numFmtId="0" fontId="0" fillId="0" borderId="0" xfId="0" applyAlignment="1">
      <alignment horizontal="right" vertical="center"/>
    </xf>
    <xf numFmtId="0" fontId="22" fillId="0"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0" borderId="2" xfId="0" applyFont="1" applyFill="1" applyBorder="1" applyAlignment="1">
      <alignment horizontal="center" vertical="center"/>
    </xf>
    <xf numFmtId="2" fontId="20" fillId="0" borderId="2" xfId="0" applyNumberFormat="1" applyFont="1" applyFill="1" applyBorder="1" applyAlignment="1">
      <alignment horizontal="right" vertical="center"/>
    </xf>
    <xf numFmtId="0" fontId="22" fillId="0" borderId="0" xfId="0" applyFont="1" applyFill="1" applyAlignment="1">
      <alignment vertical="center"/>
    </xf>
    <xf numFmtId="0" fontId="20" fillId="0" borderId="0" xfId="0" applyFont="1" applyFill="1" applyAlignment="1">
      <alignment vertical="center"/>
    </xf>
    <xf numFmtId="0" fontId="3" fillId="0" borderId="0" xfId="1" applyAlignment="1">
      <alignment vertical="center" wrapText="1"/>
    </xf>
    <xf numFmtId="0" fontId="3" fillId="0" borderId="0" xfId="1" applyAlignment="1">
      <alignment horizontal="justify" vertical="top" wrapText="1"/>
    </xf>
    <xf numFmtId="0" fontId="2" fillId="23" borderId="0" xfId="0" applyFont="1" applyFill="1" applyAlignment="1">
      <alignment horizontal="center" vertical="center" wrapText="1"/>
    </xf>
    <xf numFmtId="0" fontId="31" fillId="0" borderId="2" xfId="9" applyFont="1" applyBorder="1" applyAlignment="1">
      <alignment horizontal="center" vertical="center"/>
    </xf>
    <xf numFmtId="0" fontId="40" fillId="10" borderId="0" xfId="0" applyFont="1" applyFill="1" applyAlignment="1">
      <alignment horizontal="center" vertical="center"/>
    </xf>
    <xf numFmtId="0" fontId="40" fillId="17" borderId="0" xfId="0" applyFont="1" applyFill="1" applyAlignment="1">
      <alignment horizontal="center" vertical="center"/>
    </xf>
    <xf numFmtId="0" fontId="3" fillId="0" borderId="0" xfId="1" applyFont="1" applyAlignment="1">
      <alignment vertical="top" wrapText="1"/>
    </xf>
    <xf numFmtId="0" fontId="40" fillId="9" borderId="0" xfId="0" applyFont="1" applyFill="1" applyAlignment="1">
      <alignment horizontal="center" vertical="center" wrapText="1"/>
    </xf>
    <xf numFmtId="0" fontId="40" fillId="12" borderId="0" xfId="0" applyFont="1" applyFill="1" applyAlignment="1">
      <alignment horizontal="center" vertical="center"/>
    </xf>
    <xf numFmtId="0" fontId="40" fillId="14" borderId="0" xfId="0" applyFont="1" applyFill="1" applyAlignment="1">
      <alignment horizontal="center" vertical="center"/>
    </xf>
    <xf numFmtId="0" fontId="3" fillId="0" borderId="0" xfId="1" quotePrefix="1" applyFont="1" applyAlignment="1">
      <alignment vertical="top" wrapText="1"/>
    </xf>
    <xf numFmtId="0" fontId="5" fillId="0" borderId="0" xfId="1" applyFont="1" applyBorder="1" applyAlignment="1">
      <alignment horizontal="center"/>
    </xf>
    <xf numFmtId="0" fontId="5" fillId="0" borderId="0" xfId="1" applyFont="1" applyBorder="1"/>
    <xf numFmtId="0" fontId="5" fillId="0" borderId="0" xfId="1" applyFont="1" applyBorder="1" applyAlignment="1"/>
    <xf numFmtId="164" fontId="4" fillId="0" borderId="0" xfId="1" applyNumberFormat="1" applyFont="1" applyBorder="1" applyAlignment="1">
      <alignment horizontal="center"/>
    </xf>
    <xf numFmtId="0" fontId="4" fillId="0" borderId="0" xfId="1" applyFont="1" applyBorder="1" applyAlignment="1">
      <alignment horizontal="center"/>
    </xf>
    <xf numFmtId="0" fontId="4" fillId="0" borderId="0" xfId="1" applyFont="1" applyFill="1" applyBorder="1"/>
    <xf numFmtId="0" fontId="4" fillId="0" borderId="0" xfId="1" applyFont="1" applyBorder="1"/>
    <xf numFmtId="0" fontId="4" fillId="0" borderId="0" xfId="1" applyFont="1" applyBorder="1" applyAlignment="1">
      <alignment horizontal="center" vertical="top" wrapText="1"/>
    </xf>
    <xf numFmtId="164" fontId="4" fillId="0" borderId="0" xfId="1" applyNumberFormat="1" applyFont="1" applyBorder="1" applyAlignment="1">
      <alignment horizontal="justify" vertical="top" wrapText="1"/>
    </xf>
    <xf numFmtId="0" fontId="4" fillId="0" borderId="0" xfId="1" applyFont="1" applyBorder="1" applyAlignment="1">
      <alignment horizontal="justify" vertical="top" wrapText="1"/>
    </xf>
    <xf numFmtId="0" fontId="3" fillId="0" borderId="0" xfId="1" applyFont="1" applyBorder="1" applyAlignment="1">
      <alignment vertical="top" wrapText="1"/>
    </xf>
    <xf numFmtId="0" fontId="4" fillId="0" borderId="0" xfId="1" quotePrefix="1" applyFont="1" applyBorder="1" applyAlignment="1">
      <alignment horizontal="center" vertical="top" wrapText="1"/>
    </xf>
    <xf numFmtId="0" fontId="4" fillId="0" borderId="0" xfId="1" applyFont="1" applyBorder="1" applyAlignment="1">
      <alignment horizontal="justify" vertical="center" wrapText="1"/>
    </xf>
    <xf numFmtId="0" fontId="4" fillId="0" borderId="0" xfId="1" applyFont="1" applyBorder="1" applyAlignment="1">
      <alignment vertical="center" wrapText="1"/>
    </xf>
    <xf numFmtId="164" fontId="5" fillId="0" borderId="0" xfId="1" applyNumberFormat="1" applyFont="1" applyBorder="1" applyAlignment="1">
      <alignment horizontal="center"/>
    </xf>
    <xf numFmtId="3" fontId="5" fillId="0" borderId="0" xfId="1" applyNumberFormat="1" applyFont="1" applyBorder="1" applyAlignment="1">
      <alignment horizontal="right"/>
    </xf>
    <xf numFmtId="164" fontId="4" fillId="0" borderId="0" xfId="1" applyNumberFormat="1" applyFont="1" applyBorder="1" applyAlignment="1">
      <alignment horizontal="center" vertical="top"/>
    </xf>
    <xf numFmtId="0" fontId="4" fillId="0" borderId="0" xfId="1" applyFont="1" applyBorder="1" applyAlignment="1">
      <alignment horizontal="center" vertical="top"/>
    </xf>
    <xf numFmtId="1" fontId="4" fillId="0" borderId="0" xfId="1" applyNumberFormat="1" applyFont="1" applyFill="1" applyBorder="1" applyAlignment="1" applyProtection="1">
      <alignment horizontal="right" vertical="top"/>
    </xf>
    <xf numFmtId="3" fontId="4" fillId="0" borderId="0" xfId="1" applyNumberFormat="1" applyFont="1" applyFill="1" applyBorder="1" applyAlignment="1" applyProtection="1">
      <alignment horizontal="right" vertical="top"/>
    </xf>
    <xf numFmtId="1" fontId="4" fillId="0" borderId="0" xfId="1" applyNumberFormat="1" applyFont="1" applyBorder="1" applyAlignment="1">
      <alignment horizontal="center" vertical="top"/>
    </xf>
    <xf numFmtId="164" fontId="4" fillId="0" borderId="0" xfId="1" applyNumberFormat="1" applyFont="1" applyAlignment="1">
      <alignment horizontal="center" vertical="top"/>
    </xf>
    <xf numFmtId="0" fontId="4" fillId="0" borderId="0" xfId="1" applyFont="1" applyFill="1" applyAlignment="1">
      <alignment vertical="top"/>
    </xf>
    <xf numFmtId="164" fontId="9" fillId="0" borderId="0" xfId="1" applyNumberFormat="1" applyFont="1" applyAlignment="1">
      <alignment horizontal="center" vertical="top"/>
    </xf>
    <xf numFmtId="0" fontId="3" fillId="0" borderId="0" xfId="1" applyFont="1" applyAlignment="1">
      <alignment horizontal="justify" vertical="top" wrapText="1"/>
    </xf>
    <xf numFmtId="1" fontId="3" fillId="0" borderId="0" xfId="1" applyNumberFormat="1" applyAlignment="1">
      <alignment horizontal="center" vertical="top"/>
    </xf>
    <xf numFmtId="0" fontId="2" fillId="15" borderId="0" xfId="0" applyFont="1" applyFill="1" applyAlignment="1">
      <alignment horizontal="center" vertical="center" wrapText="1"/>
    </xf>
    <xf numFmtId="0" fontId="2" fillId="8" borderId="0" xfId="0" applyFont="1" applyFill="1" applyAlignment="1">
      <alignment horizontal="center" vertical="center" wrapText="1"/>
    </xf>
    <xf numFmtId="0" fontId="2" fillId="10" borderId="0" xfId="0" applyFont="1" applyFill="1" applyAlignment="1">
      <alignment horizontal="center" vertical="center" wrapText="1"/>
    </xf>
    <xf numFmtId="0" fontId="2" fillId="17" borderId="0" xfId="0" applyFont="1" applyFill="1" applyAlignment="1">
      <alignment horizontal="center" vertical="center" wrapText="1"/>
    </xf>
    <xf numFmtId="0" fontId="2" fillId="12" borderId="0" xfId="0" applyFont="1" applyFill="1" applyAlignment="1">
      <alignment horizontal="center" vertical="center" wrapText="1"/>
    </xf>
    <xf numFmtId="0" fontId="2" fillId="14" borderId="0" xfId="0" applyFont="1" applyFill="1" applyAlignment="1">
      <alignment horizontal="center" vertical="center" wrapText="1"/>
    </xf>
    <xf numFmtId="0" fontId="2" fillId="4" borderId="0" xfId="0" applyFont="1" applyFill="1" applyAlignment="1">
      <alignment horizontal="center" vertical="center" wrapText="1"/>
    </xf>
    <xf numFmtId="0" fontId="45" fillId="26" borderId="0" xfId="0" applyFont="1" applyFill="1" applyAlignment="1">
      <alignment horizontal="center" vertical="center" wrapText="1"/>
    </xf>
    <xf numFmtId="0" fontId="2" fillId="27" borderId="0" xfId="0" applyFont="1" applyFill="1" applyAlignment="1">
      <alignment horizontal="center" vertical="center" wrapText="1"/>
    </xf>
    <xf numFmtId="0" fontId="2" fillId="28" borderId="0" xfId="0" applyFont="1" applyFill="1" applyAlignment="1">
      <alignment horizontal="center" vertical="center" wrapText="1"/>
    </xf>
    <xf numFmtId="0" fontId="2" fillId="29" borderId="0" xfId="0" applyFont="1" applyFill="1" applyAlignment="1">
      <alignment horizontal="center" vertical="center" wrapText="1"/>
    </xf>
    <xf numFmtId="0" fontId="0" fillId="0" borderId="0" xfId="0" applyAlignment="1">
      <alignment horizontal="center" vertical="center" wrapText="1"/>
    </xf>
    <xf numFmtId="0" fontId="46" fillId="0" borderId="0" xfId="0" applyFont="1" applyAlignment="1">
      <alignment horizontal="center" vertical="center" wrapText="1"/>
    </xf>
    <xf numFmtId="0" fontId="47" fillId="0" borderId="0" xfId="0" applyFont="1" applyAlignment="1">
      <alignment horizontal="center" vertical="center" wrapText="1"/>
    </xf>
    <xf numFmtId="0" fontId="0" fillId="0" borderId="0" xfId="0" applyFill="1" applyAlignment="1">
      <alignment vertical="center" wrapText="1"/>
    </xf>
    <xf numFmtId="0" fontId="47" fillId="26" borderId="0" xfId="0" applyFont="1" applyFill="1" applyAlignment="1">
      <alignment horizontal="center" vertical="center" wrapText="1"/>
    </xf>
    <xf numFmtId="0" fontId="2" fillId="30" borderId="0" xfId="0" applyFont="1" applyFill="1" applyAlignment="1">
      <alignment horizontal="center" vertical="center" wrapText="1"/>
    </xf>
    <xf numFmtId="0" fontId="50" fillId="12" borderId="0" xfId="0" applyFont="1" applyFill="1" applyAlignment="1">
      <alignment horizontal="center" vertical="center" wrapText="1"/>
    </xf>
    <xf numFmtId="0" fontId="31" fillId="0" borderId="2" xfId="9" applyFont="1" applyBorder="1" applyAlignment="1">
      <alignment vertical="center" wrapText="1"/>
    </xf>
    <xf numFmtId="0" fontId="31" fillId="0" borderId="2" xfId="9" applyFont="1" applyBorder="1" applyAlignment="1">
      <alignment vertical="center"/>
    </xf>
    <xf numFmtId="1" fontId="31" fillId="0" borderId="2" xfId="9" applyNumberFormat="1" applyFont="1" applyBorder="1" applyAlignment="1">
      <alignment vertical="center"/>
    </xf>
    <xf numFmtId="0" fontId="51" fillId="0" borderId="0" xfId="0" applyFont="1" applyAlignment="1">
      <alignment horizontal="center" vertical="center" wrapText="1"/>
    </xf>
    <xf numFmtId="0" fontId="6" fillId="4" borderId="11" xfId="9" applyFont="1" applyFill="1" applyBorder="1" applyAlignment="1">
      <alignment horizontal="center" vertical="top"/>
    </xf>
    <xf numFmtId="0" fontId="6" fillId="4" borderId="12" xfId="9" applyFont="1" applyFill="1" applyBorder="1" applyAlignment="1">
      <alignment horizontal="center" vertical="top"/>
    </xf>
    <xf numFmtId="0" fontId="6" fillId="4" borderId="6" xfId="9" applyFont="1" applyFill="1" applyBorder="1" applyAlignment="1">
      <alignment horizontal="center" vertical="top"/>
    </xf>
    <xf numFmtId="0" fontId="4" fillId="0" borderId="0" xfId="1" applyFont="1" applyAlignment="1">
      <alignment horizontal="left" vertical="center" wrapText="1"/>
    </xf>
    <xf numFmtId="0" fontId="4" fillId="0" borderId="0" xfId="1" applyFont="1" applyAlignment="1">
      <alignment vertical="center" wrapText="1"/>
    </xf>
    <xf numFmtId="0" fontId="3" fillId="0" borderId="0" xfId="1" applyAlignment="1">
      <alignment vertical="center" wrapText="1"/>
    </xf>
    <xf numFmtId="0" fontId="4" fillId="0" borderId="0" xfId="1" applyFont="1" applyAlignment="1">
      <alignment horizontal="justify" vertical="center" wrapText="1"/>
    </xf>
    <xf numFmtId="0" fontId="2" fillId="0" borderId="0" xfId="0" applyFont="1" applyAlignment="1">
      <alignment horizontal="left" vertical="center" wrapText="1"/>
    </xf>
    <xf numFmtId="14" fontId="0" fillId="0" borderId="1" xfId="0" applyNumberFormat="1" applyBorder="1" applyAlignment="1">
      <alignment horizontal="left" vertical="center"/>
    </xf>
    <xf numFmtId="3" fontId="31" fillId="0" borderId="11" xfId="9" applyNumberFormat="1" applyFont="1" applyBorder="1" applyAlignment="1">
      <alignment horizontal="center" vertical="center"/>
    </xf>
    <xf numFmtId="3" fontId="31" fillId="0" borderId="12" xfId="9" applyNumberFormat="1" applyFont="1" applyBorder="1" applyAlignment="1">
      <alignment horizontal="center" vertical="center"/>
    </xf>
    <xf numFmtId="3" fontId="31" fillId="0" borderId="6" xfId="9" applyNumberFormat="1" applyFont="1" applyBorder="1" applyAlignment="1">
      <alignment horizontal="center" vertical="center"/>
    </xf>
    <xf numFmtId="0" fontId="5" fillId="0" borderId="3" xfId="6" applyFont="1" applyBorder="1" applyAlignment="1">
      <alignment horizontal="left" vertical="center"/>
    </xf>
    <xf numFmtId="0" fontId="5" fillId="0" borderId="4" xfId="6" applyFont="1" applyBorder="1" applyAlignment="1">
      <alignment horizontal="left" vertical="center"/>
    </xf>
    <xf numFmtId="0" fontId="5" fillId="0" borderId="5" xfId="6" applyFont="1" applyBorder="1" applyAlignment="1">
      <alignment horizontal="left" vertical="center"/>
    </xf>
    <xf numFmtId="0" fontId="28" fillId="0" borderId="7" xfId="6" applyFont="1" applyFill="1" applyBorder="1" applyAlignment="1">
      <alignment horizontal="left" vertical="center" wrapText="1"/>
    </xf>
    <xf numFmtId="0" fontId="28" fillId="0" borderId="0" xfId="6" applyFont="1" applyFill="1" applyBorder="1" applyAlignment="1">
      <alignment horizontal="left" vertical="center" wrapText="1"/>
    </xf>
    <xf numFmtId="0" fontId="28" fillId="0" borderId="9" xfId="6" applyFont="1" applyFill="1" applyBorder="1" applyAlignment="1">
      <alignment horizontal="left" vertical="center" wrapText="1"/>
    </xf>
    <xf numFmtId="0" fontId="28" fillId="0" borderId="1" xfId="6" applyFont="1" applyFill="1" applyBorder="1" applyAlignment="1">
      <alignment horizontal="left" vertical="center" wrapText="1"/>
    </xf>
    <xf numFmtId="0" fontId="31" fillId="0" borderId="2" xfId="9" applyFont="1" applyBorder="1" applyAlignment="1">
      <alignment horizontal="center" vertical="center" wrapText="1"/>
    </xf>
    <xf numFmtId="0" fontId="31" fillId="0" borderId="2" xfId="9" applyFont="1" applyBorder="1" applyAlignment="1">
      <alignment horizontal="center" vertical="center"/>
    </xf>
    <xf numFmtId="167" fontId="32" fillId="0" borderId="11" xfId="5" applyFont="1" applyFill="1" applyBorder="1" applyAlignment="1">
      <alignment horizontal="center" vertical="top"/>
    </xf>
    <xf numFmtId="167" fontId="32" fillId="0" borderId="12" xfId="5" applyFont="1" applyFill="1" applyBorder="1" applyAlignment="1">
      <alignment horizontal="center" vertical="top"/>
    </xf>
    <xf numFmtId="167" fontId="32" fillId="0" borderId="6" xfId="5" applyFont="1" applyFill="1" applyBorder="1" applyAlignment="1">
      <alignment horizontal="center" vertical="top"/>
    </xf>
    <xf numFmtId="1" fontId="31" fillId="0" borderId="2" xfId="9" applyNumberFormat="1" applyFont="1" applyBorder="1" applyAlignment="1">
      <alignment horizontal="center" vertical="center"/>
    </xf>
    <xf numFmtId="0" fontId="28" fillId="0" borderId="11" xfId="6" applyFont="1" applyFill="1" applyBorder="1" applyAlignment="1">
      <alignment horizontal="right" vertical="center"/>
    </xf>
    <xf numFmtId="0" fontId="28" fillId="0" borderId="12" xfId="6" applyFont="1" applyFill="1" applyBorder="1" applyAlignment="1">
      <alignment horizontal="right" vertical="center"/>
    </xf>
    <xf numFmtId="0" fontId="28" fillId="0" borderId="6" xfId="6" applyFont="1" applyFill="1" applyBorder="1" applyAlignment="1">
      <alignment horizontal="right" vertical="center"/>
    </xf>
    <xf numFmtId="0" fontId="36" fillId="0" borderId="15" xfId="12" applyFont="1" applyBorder="1" applyAlignment="1">
      <alignment horizontal="center" wrapText="1"/>
    </xf>
    <xf numFmtId="0" fontId="36" fillId="0" borderId="16" xfId="12" applyFont="1" applyBorder="1" applyAlignment="1">
      <alignment horizontal="center" wrapText="1"/>
    </xf>
    <xf numFmtId="0" fontId="36" fillId="0" borderId="17" xfId="12" applyFont="1" applyBorder="1" applyAlignment="1">
      <alignment horizontal="center" wrapText="1"/>
    </xf>
    <xf numFmtId="0" fontId="36" fillId="0" borderId="18" xfId="12" applyFont="1" applyBorder="1" applyAlignment="1">
      <alignment horizontal="center" wrapText="1"/>
    </xf>
    <xf numFmtId="0" fontId="33" fillId="0" borderId="15" xfId="12" applyFont="1" applyBorder="1" applyAlignment="1">
      <alignment horizontal="center" vertical="center"/>
    </xf>
    <xf numFmtId="0" fontId="33" fillId="0" borderId="16" xfId="12" applyFont="1" applyBorder="1" applyAlignment="1">
      <alignment horizontal="center" vertical="center"/>
    </xf>
    <xf numFmtId="0" fontId="33" fillId="0" borderId="17" xfId="12" applyFont="1" applyBorder="1" applyAlignment="1">
      <alignment horizontal="center" vertical="center"/>
    </xf>
    <xf numFmtId="0" fontId="33" fillId="0" borderId="18" xfId="12" applyFont="1" applyBorder="1" applyAlignment="1">
      <alignment horizontal="center" vertical="center"/>
    </xf>
  </cellXfs>
  <cellStyles count="16">
    <cellStyle name="Comma [0] 2" xfId="10"/>
    <cellStyle name="Comma 2" xfId="5"/>
    <cellStyle name="Comma 2 2" xfId="14"/>
    <cellStyle name="Excel Built-in Normal 1" xfId="15"/>
    <cellStyle name="Excel Built-in Normal 2" xfId="7"/>
    <cellStyle name="Normal" xfId="0" builtinId="0"/>
    <cellStyle name="Normal 10" xfId="12"/>
    <cellStyle name="Normal 10 3" xfId="8"/>
    <cellStyle name="Normal 2" xfId="1"/>
    <cellStyle name="Normal 2 2" xfId="13"/>
    <cellStyle name="Normal 3" xfId="6"/>
    <cellStyle name="Normal 3 2" xfId="11"/>
    <cellStyle name="Normal_0425-WO-CR" xfId="4"/>
    <cellStyle name="Normal_2ND R.A BILL" xfId="9"/>
    <cellStyle name="Normal_BOQ_1" xfId="3"/>
    <cellStyle name="Percent 2" xfId="2"/>
  </cellStyles>
  <dxfs count="0"/>
  <tableStyles count="0" defaultTableStyle="TableStyleMedium2" defaultPivotStyle="PivotStyleMedium9"/>
  <colors>
    <mruColors>
      <color rgb="FFFF3399"/>
      <color rgb="FFFFFF66"/>
      <color rgb="FFD3B595"/>
      <color rgb="FFE8DBB8"/>
      <color rgb="FFEFF6AA"/>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cel-vadodara\Projects\Current%20Projects\2014%20LAVA%20CAST\CEL%20BILL\4th%20Bill\R%20A%204%20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VASU\7th%20&amp;%20Final%20Bill\Documents%20and%20Settings\User%20Account%201\Desktop\CEL%20BILL%20FOR%20WAREHOUSE\4th%20RA%20Bill\4th%20RA%20Cert.%20Bill%20_31.10.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Projects\Completed%20Projects\2013%20VASU%20HEALTHCARE\CEL%20Bills\CEL%20BILL%20FOR%20WAREHOUSE\7th%20&amp;%20Final%20Bill\Documents%20and%20Settings\User%20Account%201\Desktop\CEL%20BILL%20FOR%20WAREHOUSE\5th%20RA%20Bill\5th%20RA%20Bill%20_Adhoc%20Certified_26.12.201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Projects\Completed%20Projects\2013%20VASU%20HEALTHCARE\CEL%20Bills\CEL%20BILL%20FOR%20WAREHOUSE\7th%20&amp;%20Final%20Bill\Documents%20and%20Settings\User%20Account%201\Desktop\CEL%20BILL%20FOR%20WAREHOUSE\4th%20RA%20Bill\4th%20RA%20Cert.%20Bill%20_31.10.20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Projects\Completed%20Projects\2013%20VASU%20HEALTHCARE\CEL%20Bills\CEL%20BILL%20FOR%20WAREHOUSE\7th%20&amp;%20Final%20Bill\Documents%20and%20Settings\User%20Account%201\Desktop\CEL%20BILL%20FOR%20WAREHOUSE\3rd%20RA%20Bill\3rd%20RA%20CERT.Bill%20_08.10.201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Projects\Completed%20Projects\2013%20VASU%20HEALTHCARE\CEL%20Bills\CEL%20BILL%20FOR%20WAREHOUSE\7th%20&amp;%20Final%20Bill\Documents%20and%20Settings\User%20Account%201\Desktop\CEL%20BILL%20FOR%20WAREHOUSE\2nd%20RA%20%20Bill\2nd%20RA%20Corrected%20Bill%20_27.07.201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Y:\cel-vadodara\Projects\Completed%20Projects\2013%20VASU%20HEALTHCARE\CEL%20Bills\CEL%20BILL%20FOR%20WAREHOUSE\7th%20&amp;%20Final%20Bill\7th%20&amp;%20FINAL%20CORRECTED%20BILL%20_10.05.1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cel-vadodara\Projects\Completed%20Projects\2013%20VASU%20HEALTHCARE\CEL%20Bills\CEL%20BILL%20FOR%20WAREHOUSE\7th%20&amp;%20Final%20Bill\Documents%20and%20Settings\User%20Account%201\Desktop\CEL%20BILL%20FOR%20WAREHOUSE\3rd%20RA%20Bill\3rd%20RA%20CERT.Bill%20_08.10.201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cel-vadodara\Projects\Current%20Projects\2014%20VASU%20HO\Bill\shiva%20pharma\2nd%20R.A.Bill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Y:\Documents%20and%20Settings\Aracha\Local%20Settings\Temporary%20Internet%20Files\Content.IE5\4AET0MR5\cel-vadodara\Projects\Current%20Projects\2013%20ABB%20-%20PASS%20FACTORY\CEL%20Bills\5th%20R.A.%20Bill\5th%20R%20A%20Corrected%20Bill%20_%2001.08.201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Jayesh%20Pandya\Downloads\Vinit%20Shah\Reint%20(Practice%20Copy)%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Projects\Current%20Projects\2014%20LAVA%20CAST\CEL%20BILL\4th%20Bill\R%20A%204%20Fina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Y:\Users\Guest\Desktop\SHIVA%20PHARMACHEM\Final%20Bill\Block%20A,%20B%20Toilet%20PM%20office\1st%20RA%20Bill%20GDPL%2029-03-201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O:\Projects\Current%20Projects\2019%20Shaily%20Plastics_Halol\Bill\RA10\SCRUTINIZED%20RA%20BILL-10_10-08-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Documents%20and%20Settings\Aracha\Local%20Settings\Temporary%20Internet%20Files\Content.IE5\4AET0MR5\cel-vadodara\Projects\Current%20Projects\2014%20LAVA%20CAST\CEL%20BILL\4th%20Bill\R%20A%204%20Fi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VASU\7th%20&amp;%20Final%20Bill\Documents%20and%20Settings\User%20Account%201\Desktop\VASU\5th%20RA%20Bi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VASU\7th%20&amp;%20Final%20Bill\Documents%20and%20Settings\User%20Account%201\Desktop\CEL%20BILL%20FOR%20WAREHOUSE\5th%20RA%20Bill\5th%20RA%20Bill%20_Adhoc%20Certified_26.12.20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Projects\Completed%20Projects\2013%20VASU%20HEALTHCARE\CEL%20Bills\CEL%20BILL%20FOR%20WAREHOUSE\7th%20&amp;%20Final%20Bill\Documents%20and%20Settings\User%20Account%201\Desktop\VASU\5th%20RA%20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VASU\7th%20&amp;%20Final%20Bill\Documents%20and%20Settings\User%20Account%201\Desktop\CEL%20BILL%20FOR%20WAREHOUSE\5th%20RA%20Bill\5th%20RA%20Bill%20_Adhoc%20Certified_26.12.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cel-vadodara\Projects\Completed%20Projects\2013%20VASU%20HEALTHCARE\CEL%20Bills\CEL%20BILL%20FOR%20WAREHOUSE\7th%20&amp;%20Final%20Bill\Documents%20and%20Settings\User%20Account%201\Desktop\VASU\5th%20RA%20Bi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VASU\7th%20&amp;%20Final%20Bill\Documents%20and%20Settings\User%20Account%201\Desktop\VASU\5th%20RA%20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Invoice_4"/>
      <sheetName val="R A Bill certificate"/>
      <sheetName val="Abstract mach shop"/>
      <sheetName val="Meas. Machine shop"/>
      <sheetName val="Rein. Machine Shop"/>
      <sheetName val="Sheet3"/>
      <sheetName val="1st R.A. steel machine shop"/>
      <sheetName val="Abstract casting unit"/>
      <sheetName val="Masu casting unit"/>
      <sheetName val="Rein. Casting Unit"/>
      <sheetName val="cement reconsilation"/>
      <sheetName val="cement rate diff"/>
      <sheetName val="Basic rate diff. Annexure  A"/>
      <sheetName val=" Steel Rece. &amp; Reconsilation"/>
      <sheetName val="steel consumption stock wise"/>
      <sheetName val="Reinforcement diff"/>
      <sheetName val="Annexure C Steel adv"/>
      <sheetName val="Annexure C adv cement"/>
      <sheetName val="Annexure B "/>
      <sheetName val="Proforma Invoice_4 (BABR)"/>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row r="1">
          <cell r="A1" t="str">
            <v>Client :-  LAVA CAST PVT. LTD.,</v>
          </cell>
        </row>
        <row r="2">
          <cell r="A2" t="str">
            <v>Address :- 2/A, Gr. Floor, Film Centre Building, 68, Tardeo Road, Mumbai - 400 034, India.</v>
          </cell>
        </row>
        <row r="3">
          <cell r="A3" t="str">
            <v>Work:- Civil Work of Factory Plant Building, Machine Shop &amp; Other Allied Works at Phase-I at Kalol, Panchmahal.</v>
          </cell>
          <cell r="I3" t="str">
            <v>Bill Nos:</v>
          </cell>
          <cell r="J3" t="str">
            <v>4th R.A.</v>
          </cell>
        </row>
        <row r="4">
          <cell r="A4" t="str">
            <v>PMC :- B A Desai Associates</v>
          </cell>
        </row>
        <row r="5">
          <cell r="A5" t="str">
            <v>CASTING SHOP</v>
          </cell>
        </row>
        <row r="6">
          <cell r="A6" t="str">
            <v>Sr.No.</v>
          </cell>
          <cell r="B6" t="str">
            <v>ITEM</v>
          </cell>
          <cell r="C6" t="str">
            <v>PARTICULARS</v>
          </cell>
          <cell r="F6" t="str">
            <v>No</v>
          </cell>
          <cell r="G6" t="str">
            <v>Length</v>
          </cell>
          <cell r="H6" t="str">
            <v>Breadth</v>
          </cell>
          <cell r="I6" t="str">
            <v>Depth</v>
          </cell>
          <cell r="J6" t="str">
            <v>Quantity</v>
          </cell>
          <cell r="K6" t="str">
            <v>Total Quantity</v>
          </cell>
        </row>
        <row r="7">
          <cell r="A7">
            <v>1</v>
          </cell>
        </row>
        <row r="20">
          <cell r="A20">
            <v>30</v>
          </cell>
        </row>
        <row r="27">
          <cell r="A27">
            <v>34</v>
          </cell>
        </row>
        <row r="87">
          <cell r="A87">
            <v>38</v>
          </cell>
        </row>
        <row r="90">
          <cell r="A90">
            <v>40</v>
          </cell>
        </row>
        <row r="167">
          <cell r="A167">
            <v>41</v>
          </cell>
        </row>
        <row r="182">
          <cell r="A182">
            <v>53</v>
          </cell>
        </row>
        <row r="195">
          <cell r="A195">
            <v>79</v>
          </cell>
        </row>
      </sheetData>
      <sheetData sheetId="9" refreshError="1"/>
      <sheetData sheetId="10" refreshError="1"/>
      <sheetData sheetId="11" refreshError="1"/>
      <sheetData sheetId="12" refreshError="1"/>
      <sheetData sheetId="13" refreshError="1"/>
      <sheetData sheetId="14" refreshError="1"/>
      <sheetData sheetId="15">
        <row r="47">
          <cell r="F47">
            <v>94.787999999999997</v>
          </cell>
        </row>
      </sheetData>
      <sheetData sheetId="16"/>
      <sheetData sheetId="17"/>
      <sheetData sheetId="18" refreshError="1"/>
      <sheetData sheetId="1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_ROADWORK_Culver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M Sheet_COMPOUND WALL"/>
      <sheetName val="REIN_COMPOUND WALL"/>
      <sheetName val="M Sheet_ROADWORK_Culv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_ROADWORK_Culvert"/>
      <sheetName val="GB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M Sheet_ROADWORK_Culvert"/>
      <sheetName val="REIN CULV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 C_ WALL_BORED PILES (2)"/>
      <sheetName val="Bill Summary"/>
      <sheetName val="Abstract Sheet_2"/>
      <sheetName val="Service Tax"/>
      <sheetName val="M Sheet_WAREHOUSE"/>
      <sheetName val="REIN_ WAREHOUSE"/>
      <sheetName val="Str. Steel_Columns"/>
      <sheetName val="Str. Steel_Portal Frame"/>
      <sheetName val="M Sheet C_ WALL_BORED PILES"/>
      <sheetName val="M Sheet_ROADWORK_Culvert"/>
      <sheetName val="REIN CULVERT"/>
      <sheetName val="REIN COMPOUND W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Basic Rate Difference"/>
      <sheetName val="Reconsilation Sheet"/>
      <sheetName val="M Sheet_WAREHOUSE"/>
      <sheetName val="REIN_ WAREHOUSE"/>
      <sheetName val="182_Columns &amp; Beams"/>
      <sheetName val="183_Portal Frame"/>
      <sheetName val="185_Purlins"/>
      <sheetName val="186_Wind Bracing &amp; Runners"/>
      <sheetName val="188_Ladder"/>
      <sheetName val="190_Platforms"/>
      <sheetName val="M Sheet_COMPOUND WALL"/>
      <sheetName val="REIN_COMPOUND WALL"/>
      <sheetName val="M SHEET GATE COMP WALL"/>
      <sheetName val="M Sheet_ROADWORK"/>
      <sheetName val="REIN Sheet_CULVERT &amp; Road"/>
      <sheetName val="M Sheet_BORED PILES"/>
      <sheetName val="REIN Sheet_BORED PILES"/>
    </sheetNames>
    <sheetDataSet>
      <sheetData sheetId="0"/>
      <sheetData sheetId="1"/>
      <sheetData sheetId="2"/>
      <sheetData sheetId="3"/>
      <sheetData sheetId="4"/>
      <sheetData sheetId="5"/>
      <sheetData sheetId="6"/>
      <sheetData sheetId="7"/>
      <sheetData sheetId="8"/>
      <sheetData sheetId="9">
        <row r="1">
          <cell r="A1" t="str">
            <v>Client :-  VASU HEALTHCARE (P)  LTD.,</v>
          </cell>
        </row>
        <row r="2">
          <cell r="A2" t="str">
            <v>Address:896/A GIDC, Makarpura ,Vadodara.</v>
          </cell>
        </row>
        <row r="3">
          <cell r="A3" t="str">
            <v>Works :- Civil Construction Work of WareHouse at GIDC, Savli, Nr. Vadodara.</v>
          </cell>
          <cell r="M3" t="str">
            <v xml:space="preserve"> Final R.A. Bill</v>
          </cell>
        </row>
        <row r="4">
          <cell r="A4" t="str">
            <v>Work Order dt. 9th April 2012</v>
          </cell>
        </row>
        <row r="5">
          <cell r="A5" t="str">
            <v>Sr. No.</v>
          </cell>
          <cell r="B5" t="str">
            <v>Description / Location</v>
          </cell>
          <cell r="D5" t="str">
            <v>Size in (mm)</v>
          </cell>
          <cell r="E5" t="str">
            <v>No of Unit</v>
          </cell>
          <cell r="F5" t="str">
            <v>No Per Unit</v>
          </cell>
          <cell r="G5" t="str">
            <v>Length  ( M )</v>
          </cell>
          <cell r="H5" t="str">
            <v>Breadth  ( M )</v>
          </cell>
          <cell r="I5" t="str">
            <v>Unit Wt   (Kg/Rmt )</v>
          </cell>
          <cell r="J5" t="str">
            <v>6mm plate</v>
          </cell>
          <cell r="K5" t="str">
            <v>122x61x4.5mm pipe</v>
          </cell>
          <cell r="L5" t="str">
            <v>Angle 50x50x6</v>
          </cell>
          <cell r="M5" t="str">
            <v>Angle 90x90x6</v>
          </cell>
          <cell r="N5" t="str">
            <v>ISMC 125</v>
          </cell>
        </row>
        <row r="6">
          <cell r="J6">
            <v>47.1</v>
          </cell>
          <cell r="K6">
            <v>11.88</v>
          </cell>
          <cell r="L6">
            <v>4.5</v>
          </cell>
          <cell r="M6">
            <v>8.1999999999999993</v>
          </cell>
          <cell r="N6">
            <v>12.7</v>
          </cell>
        </row>
        <row r="7">
          <cell r="A7" t="str">
            <v xml:space="preserve">AS-8 </v>
          </cell>
          <cell r="B7" t="str">
            <v>Structural steel work</v>
          </cell>
        </row>
        <row r="8">
          <cell r="A8">
            <v>185</v>
          </cell>
        </row>
        <row r="38">
          <cell r="A38" t="str">
            <v>6th  R.A. Bill</v>
          </cell>
        </row>
        <row r="39">
          <cell r="A39" t="str">
            <v>Sr. No.</v>
          </cell>
        </row>
        <row r="40">
          <cell r="A40" t="str">
            <v xml:space="preserve">AS-8 </v>
          </cell>
        </row>
        <row r="41">
          <cell r="A41">
            <v>1.5</v>
          </cell>
        </row>
      </sheetData>
      <sheetData sheetId="10"/>
      <sheetData sheetId="11"/>
      <sheetData sheetId="12"/>
      <sheetData sheetId="13">
        <row r="1">
          <cell r="A1" t="str">
            <v>Client :-  VASU HEALTHCARE PVT. LTD.,</v>
          </cell>
          <cell r="J1" t="str">
            <v xml:space="preserve">Date: </v>
          </cell>
          <cell r="K1" t="str">
            <v>10-03-2013</v>
          </cell>
        </row>
        <row r="2">
          <cell r="A2" t="str">
            <v>Address :- 896/A, GIDC, Makarpura, Vadodara 390 010.</v>
          </cell>
          <cell r="J2" t="str">
            <v>WO Nos. : 9th April 2012</v>
          </cell>
          <cell r="K2" t="str">
            <v xml:space="preserve"> 750018590/16.06.2010</v>
          </cell>
        </row>
        <row r="3">
          <cell r="A3" t="str">
            <v>Work:- Civil Construction Work for COMPOUND WALL at GIDC, Savli,Vadodara</v>
          </cell>
          <cell r="J3" t="str">
            <v>Bill Nos:</v>
          </cell>
          <cell r="K3" t="str">
            <v xml:space="preserve"> Final R.A. Bill</v>
          </cell>
        </row>
        <row r="5">
          <cell r="A5" t="str">
            <v>Tender No</v>
          </cell>
          <cell r="B5" t="str">
            <v>ITEM</v>
          </cell>
          <cell r="C5" t="str">
            <v>PARTICULARS</v>
          </cell>
          <cell r="F5" t="str">
            <v>No</v>
          </cell>
          <cell r="G5" t="str">
            <v>Length</v>
          </cell>
          <cell r="H5" t="str">
            <v>Breadth</v>
          </cell>
          <cell r="I5" t="str">
            <v>Depth</v>
          </cell>
          <cell r="J5" t="str">
            <v>Quantity</v>
          </cell>
          <cell r="K5" t="str">
            <v>Unit</v>
          </cell>
          <cell r="L5" t="str">
            <v>Total Quantity</v>
          </cell>
        </row>
        <row r="6">
          <cell r="C6" t="str">
            <v>west Side Compound Wall</v>
          </cell>
        </row>
        <row r="7">
          <cell r="A7" t="str">
            <v>5</v>
          </cell>
          <cell r="B7" t="str">
            <v>1.2.1</v>
          </cell>
          <cell r="C7" t="str">
            <v>Excavation - 0.00 to 1.50M</v>
          </cell>
          <cell r="K7" t="str">
            <v>CM</v>
          </cell>
          <cell r="L7">
            <v>22.550999999999998</v>
          </cell>
        </row>
        <row r="8">
          <cell r="C8" t="str">
            <v>5th R.A.</v>
          </cell>
        </row>
        <row r="9">
          <cell r="C9" t="str">
            <v>B=1.05+ 2 x 0.075</v>
          </cell>
          <cell r="F9">
            <v>1</v>
          </cell>
          <cell r="G9">
            <v>59.6</v>
          </cell>
          <cell r="H9">
            <v>1.2</v>
          </cell>
          <cell r="I9">
            <v>0.3</v>
          </cell>
          <cell r="J9">
            <v>21.456</v>
          </cell>
        </row>
        <row r="10">
          <cell r="C10" t="str">
            <v>D = 99 – 98.475</v>
          </cell>
        </row>
        <row r="11">
          <cell r="C11" t="str">
            <v>6th R.A.</v>
          </cell>
        </row>
        <row r="12">
          <cell r="C12" t="str">
            <v>East sidecomp.wall Nr culvert</v>
          </cell>
          <cell r="F12">
            <v>1</v>
          </cell>
          <cell r="G12">
            <v>3.65</v>
          </cell>
          <cell r="H12">
            <v>0.5</v>
          </cell>
          <cell r="I12">
            <v>0.6</v>
          </cell>
          <cell r="J12">
            <v>1.095</v>
          </cell>
        </row>
        <row r="13">
          <cell r="J13">
            <v>22.550999999999998</v>
          </cell>
        </row>
        <row r="14">
          <cell r="A14" t="str">
            <v>8</v>
          </cell>
          <cell r="B14">
            <v>3.2</v>
          </cell>
          <cell r="C14" t="str">
            <v>In Proportion 1:3:6 ( M10)</v>
          </cell>
          <cell r="K14" t="str">
            <v>CM</v>
          </cell>
          <cell r="L14">
            <v>5.5008749999999997</v>
          </cell>
        </row>
        <row r="15">
          <cell r="C15" t="str">
            <v>5th R.A.</v>
          </cell>
        </row>
        <row r="16">
          <cell r="C16" t="str">
            <v>For Beam B=1.05+2*0.075</v>
          </cell>
          <cell r="F16">
            <v>1</v>
          </cell>
          <cell r="G16">
            <v>59.6</v>
          </cell>
          <cell r="H16">
            <v>1.2</v>
          </cell>
          <cell r="I16">
            <v>7.4999999999999997E-2</v>
          </cell>
          <cell r="J16">
            <v>5.3639999999999999</v>
          </cell>
        </row>
        <row r="17">
          <cell r="C17" t="str">
            <v>6th R.A.</v>
          </cell>
        </row>
        <row r="18">
          <cell r="C18" t="str">
            <v>East sidecomp.wall Nr culvert</v>
          </cell>
          <cell r="F18">
            <v>1</v>
          </cell>
          <cell r="G18">
            <v>3.65</v>
          </cell>
          <cell r="H18">
            <v>0.5</v>
          </cell>
          <cell r="I18">
            <v>7.4999999999999997E-2</v>
          </cell>
          <cell r="J18">
            <v>0.136875</v>
          </cell>
        </row>
        <row r="19">
          <cell r="J19">
            <v>5.5008749999999997</v>
          </cell>
        </row>
        <row r="20">
          <cell r="A20" t="str">
            <v>10</v>
          </cell>
          <cell r="B20">
            <v>4.0999999999999996</v>
          </cell>
          <cell r="C20" t="str">
            <v>P &amp; L R.C.C.  M200  Upto Plinth</v>
          </cell>
          <cell r="K20" t="str">
            <v>CM</v>
          </cell>
          <cell r="L20">
            <v>25.350599999999996</v>
          </cell>
        </row>
        <row r="21">
          <cell r="C21" t="str">
            <v>5th R.A.</v>
          </cell>
        </row>
        <row r="22">
          <cell r="C22" t="str">
            <v>Beam</v>
          </cell>
          <cell r="F22">
            <v>2</v>
          </cell>
          <cell r="G22">
            <v>59.6</v>
          </cell>
          <cell r="H22">
            <v>0.35</v>
          </cell>
          <cell r="I22">
            <v>0.3</v>
          </cell>
          <cell r="J22">
            <v>12.516</v>
          </cell>
        </row>
        <row r="23">
          <cell r="C23" t="str">
            <v>Slab</v>
          </cell>
          <cell r="F23">
            <v>1</v>
          </cell>
          <cell r="G23">
            <v>59.6</v>
          </cell>
          <cell r="H23">
            <v>1.05</v>
          </cell>
          <cell r="I23">
            <v>0.15</v>
          </cell>
          <cell r="J23">
            <v>9.3870000000000005</v>
          </cell>
        </row>
        <row r="24">
          <cell r="C24" t="str">
            <v>Coping</v>
          </cell>
          <cell r="F24">
            <v>1</v>
          </cell>
          <cell r="G24">
            <v>59.6</v>
          </cell>
          <cell r="H24">
            <v>0.46</v>
          </cell>
          <cell r="I24">
            <v>0.1</v>
          </cell>
          <cell r="J24">
            <v>2.7416</v>
          </cell>
        </row>
        <row r="25">
          <cell r="C25" t="str">
            <v>6th R.A.</v>
          </cell>
        </row>
        <row r="26">
          <cell r="C26" t="str">
            <v>Column</v>
          </cell>
          <cell r="F26">
            <v>2</v>
          </cell>
          <cell r="G26">
            <v>0.35</v>
          </cell>
          <cell r="H26">
            <v>0.35</v>
          </cell>
          <cell r="I26">
            <v>2</v>
          </cell>
          <cell r="J26">
            <v>0.49</v>
          </cell>
        </row>
        <row r="27">
          <cell r="C27" t="str">
            <v>Coping</v>
          </cell>
          <cell r="F27">
            <v>1</v>
          </cell>
          <cell r="G27">
            <v>7.2</v>
          </cell>
          <cell r="H27">
            <v>0.3</v>
          </cell>
          <cell r="I27">
            <v>0.1</v>
          </cell>
          <cell r="J27">
            <v>0.21600000000000003</v>
          </cell>
        </row>
        <row r="28">
          <cell r="J28">
            <v>25.350599999999996</v>
          </cell>
        </row>
        <row r="29">
          <cell r="A29" t="str">
            <v>11</v>
          </cell>
          <cell r="B29" t="str">
            <v>4.1.1</v>
          </cell>
          <cell r="C29" t="str">
            <v>P &amp; L R.C.C.  M200  upto 1.2mt from G.L. - Comp. Wall</v>
          </cell>
          <cell r="K29" t="str">
            <v>CM</v>
          </cell>
          <cell r="L29">
            <v>3.3383099999999999</v>
          </cell>
        </row>
        <row r="30">
          <cell r="C30" t="str">
            <v>5th R.A.</v>
          </cell>
        </row>
        <row r="31">
          <cell r="C31" t="str">
            <v>Coping</v>
          </cell>
          <cell r="F31">
            <v>1</v>
          </cell>
          <cell r="G31">
            <v>59.6</v>
          </cell>
          <cell r="H31">
            <v>0.23</v>
          </cell>
          <cell r="I31">
            <v>0.15</v>
          </cell>
          <cell r="J31">
            <v>2.0562</v>
          </cell>
        </row>
        <row r="32">
          <cell r="C32" t="str">
            <v>"</v>
          </cell>
          <cell r="F32">
            <v>24</v>
          </cell>
          <cell r="G32">
            <v>0.35</v>
          </cell>
          <cell r="H32">
            <v>0.12</v>
          </cell>
          <cell r="I32">
            <v>0.15</v>
          </cell>
          <cell r="J32">
            <v>0.1512</v>
          </cell>
        </row>
        <row r="33">
          <cell r="C33" t="str">
            <v>At Existing IOT Compound wall Coln</v>
          </cell>
          <cell r="F33">
            <v>7</v>
          </cell>
          <cell r="G33">
            <v>0.23</v>
          </cell>
          <cell r="H33">
            <v>0.23</v>
          </cell>
          <cell r="I33">
            <v>1.2</v>
          </cell>
          <cell r="J33">
            <v>0.44436000000000003</v>
          </cell>
        </row>
        <row r="34">
          <cell r="C34" t="str">
            <v>Coping</v>
          </cell>
          <cell r="F34">
            <v>1</v>
          </cell>
          <cell r="G34">
            <v>19.899999999999999</v>
          </cell>
          <cell r="H34">
            <v>0.23</v>
          </cell>
          <cell r="I34">
            <v>0.15</v>
          </cell>
          <cell r="J34">
            <v>0.68654999999999999</v>
          </cell>
        </row>
        <row r="35">
          <cell r="J35">
            <v>3.3383099999999999</v>
          </cell>
        </row>
        <row r="36">
          <cell r="A36" t="str">
            <v>15</v>
          </cell>
          <cell r="B36">
            <v>11.1</v>
          </cell>
          <cell r="C36" t="str">
            <v>Centering and Shuttering Upto Plinth Lvl</v>
          </cell>
          <cell r="K36" t="str">
            <v>SM</v>
          </cell>
          <cell r="L36">
            <v>96.544999999999987</v>
          </cell>
        </row>
        <row r="37">
          <cell r="C37" t="str">
            <v>5th R.A.</v>
          </cell>
        </row>
        <row r="38">
          <cell r="C38" t="str">
            <v>Beam I/S</v>
          </cell>
          <cell r="F38">
            <v>2</v>
          </cell>
          <cell r="G38">
            <v>59.6</v>
          </cell>
          <cell r="I38">
            <v>0.3</v>
          </cell>
          <cell r="J38">
            <v>35.76</v>
          </cell>
        </row>
        <row r="39">
          <cell r="C39" t="str">
            <v>Beam I/S</v>
          </cell>
          <cell r="F39">
            <v>2</v>
          </cell>
          <cell r="G39">
            <v>59.6</v>
          </cell>
          <cell r="I39">
            <v>0.45</v>
          </cell>
          <cell r="J39">
            <v>53.64</v>
          </cell>
        </row>
        <row r="40">
          <cell r="C40" t="str">
            <v>Both End</v>
          </cell>
          <cell r="F40">
            <v>4</v>
          </cell>
          <cell r="G40">
            <v>0.35</v>
          </cell>
          <cell r="I40">
            <v>0.35</v>
          </cell>
          <cell r="J40">
            <v>0.48999999999999994</v>
          </cell>
        </row>
        <row r="41">
          <cell r="C41" t="str">
            <v>Slab both Side</v>
          </cell>
          <cell r="F41">
            <v>2</v>
          </cell>
          <cell r="G41">
            <v>1.05</v>
          </cell>
          <cell r="I41">
            <v>0.15</v>
          </cell>
          <cell r="J41">
            <v>0.315</v>
          </cell>
        </row>
        <row r="42">
          <cell r="C42" t="str">
            <v>6th R.A.</v>
          </cell>
        </row>
        <row r="43">
          <cell r="C43" t="str">
            <v>Column L=4*0.35</v>
          </cell>
          <cell r="F43">
            <v>1</v>
          </cell>
          <cell r="G43">
            <v>1.4</v>
          </cell>
          <cell r="I43">
            <v>2</v>
          </cell>
          <cell r="J43">
            <v>2.8</v>
          </cell>
        </row>
        <row r="44">
          <cell r="C44" t="str">
            <v>Column L=3*0.35</v>
          </cell>
          <cell r="F44">
            <v>1</v>
          </cell>
          <cell r="G44">
            <v>1.05</v>
          </cell>
          <cell r="I44">
            <v>2</v>
          </cell>
          <cell r="J44">
            <v>2.1</v>
          </cell>
        </row>
        <row r="45">
          <cell r="C45" t="str">
            <v>Coping</v>
          </cell>
          <cell r="F45">
            <v>2</v>
          </cell>
          <cell r="G45">
            <v>7.2</v>
          </cell>
          <cell r="I45">
            <v>0.1</v>
          </cell>
          <cell r="J45">
            <v>1.44</v>
          </cell>
        </row>
        <row r="46">
          <cell r="J46">
            <v>96.544999999999987</v>
          </cell>
        </row>
        <row r="47">
          <cell r="A47" t="str">
            <v>16</v>
          </cell>
          <cell r="B47" t="str">
            <v>11.1.1</v>
          </cell>
          <cell r="C47" t="str">
            <v>Centering and Shuttering upto 1.2m from G.L.</v>
          </cell>
          <cell r="K47" t="str">
            <v>SM</v>
          </cell>
          <cell r="L47">
            <v>28.577999999999999</v>
          </cell>
        </row>
        <row r="48">
          <cell r="C48" t="str">
            <v>5th R.A.</v>
          </cell>
        </row>
        <row r="49">
          <cell r="C49" t="str">
            <v>Coping</v>
          </cell>
          <cell r="F49">
            <v>2</v>
          </cell>
          <cell r="G49">
            <v>59.6</v>
          </cell>
          <cell r="I49">
            <v>0.15</v>
          </cell>
          <cell r="J49">
            <v>17.88</v>
          </cell>
        </row>
        <row r="50">
          <cell r="F50">
            <v>48</v>
          </cell>
          <cell r="G50">
            <v>0.12</v>
          </cell>
          <cell r="I50">
            <v>0.15</v>
          </cell>
          <cell r="J50">
            <v>0.86399999999999999</v>
          </cell>
        </row>
        <row r="51">
          <cell r="C51" t="str">
            <v>At Existing IOT Compound wall Coln</v>
          </cell>
          <cell r="F51">
            <v>14</v>
          </cell>
          <cell r="G51">
            <v>0.23</v>
          </cell>
          <cell r="I51">
            <v>1.2</v>
          </cell>
          <cell r="J51">
            <v>3.8639999999999999</v>
          </cell>
        </row>
        <row r="52">
          <cell r="C52" t="str">
            <v>Coping</v>
          </cell>
          <cell r="F52">
            <v>2</v>
          </cell>
          <cell r="G52">
            <v>19.899999999999999</v>
          </cell>
          <cell r="I52">
            <v>0.15</v>
          </cell>
          <cell r="J52">
            <v>5.97</v>
          </cell>
        </row>
        <row r="54">
          <cell r="A54" t="str">
            <v>23</v>
          </cell>
          <cell r="B54" t="str">
            <v>1.2</v>
          </cell>
          <cell r="C54" t="str">
            <v>Brickwork – Compound Wall Foundation</v>
          </cell>
          <cell r="K54" t="str">
            <v>CM</v>
          </cell>
          <cell r="L54">
            <v>54.825900000000004</v>
          </cell>
        </row>
        <row r="55">
          <cell r="C55" t="str">
            <v>5th R.A.</v>
          </cell>
        </row>
        <row r="56">
          <cell r="F56">
            <v>1</v>
          </cell>
          <cell r="G56">
            <v>59.6</v>
          </cell>
          <cell r="H56">
            <v>1.05</v>
          </cell>
          <cell r="I56">
            <v>0.35</v>
          </cell>
          <cell r="J56">
            <v>21.903000000000002</v>
          </cell>
        </row>
        <row r="57">
          <cell r="F57">
            <v>1</v>
          </cell>
          <cell r="G57">
            <v>59.6</v>
          </cell>
          <cell r="H57">
            <v>0.82</v>
          </cell>
          <cell r="I57">
            <v>0.35</v>
          </cell>
          <cell r="J57">
            <v>17.1052</v>
          </cell>
        </row>
        <row r="58">
          <cell r="F58">
            <v>1</v>
          </cell>
          <cell r="G58">
            <v>59.6</v>
          </cell>
          <cell r="H58">
            <v>0.61</v>
          </cell>
          <cell r="I58">
            <v>0.27500000000000002</v>
          </cell>
          <cell r="J58">
            <v>9.9979000000000013</v>
          </cell>
        </row>
        <row r="59">
          <cell r="F59">
            <v>1</v>
          </cell>
          <cell r="G59">
            <v>59.6</v>
          </cell>
          <cell r="H59">
            <v>0.46</v>
          </cell>
          <cell r="I59">
            <v>0.17499999999999999</v>
          </cell>
          <cell r="J59">
            <v>4.7977999999999996</v>
          </cell>
        </row>
        <row r="60">
          <cell r="C60" t="str">
            <v>6th R.A.</v>
          </cell>
        </row>
        <row r="61">
          <cell r="C61" t="str">
            <v>East sidecomp.wall Nr culvert</v>
          </cell>
          <cell r="F61">
            <v>1</v>
          </cell>
          <cell r="G61">
            <v>3.65</v>
          </cell>
          <cell r="H61">
            <v>0.35</v>
          </cell>
          <cell r="I61">
            <v>0.8</v>
          </cell>
          <cell r="J61">
            <v>1.022</v>
          </cell>
        </row>
        <row r="62">
          <cell r="J62">
            <v>54.825900000000004</v>
          </cell>
        </row>
        <row r="63">
          <cell r="A63" t="str">
            <v>24</v>
          </cell>
          <cell r="B63" t="str">
            <v>1.3</v>
          </cell>
          <cell r="C63" t="str">
            <v>Brickwork in super structure</v>
          </cell>
          <cell r="K63" t="str">
            <v>CM</v>
          </cell>
          <cell r="L63">
            <v>33.418120000000002</v>
          </cell>
        </row>
        <row r="64">
          <cell r="C64" t="str">
            <v>5th R.A.</v>
          </cell>
        </row>
        <row r="65">
          <cell r="F65">
            <v>1</v>
          </cell>
          <cell r="G65">
            <v>59.6</v>
          </cell>
          <cell r="H65">
            <v>0.23</v>
          </cell>
          <cell r="I65">
            <v>1.83</v>
          </cell>
          <cell r="J65">
            <v>25.085640000000001</v>
          </cell>
        </row>
        <row r="66">
          <cell r="F66">
            <v>24</v>
          </cell>
          <cell r="G66">
            <v>0.35</v>
          </cell>
          <cell r="H66">
            <v>0.12</v>
          </cell>
          <cell r="I66">
            <v>1.83</v>
          </cell>
          <cell r="J66">
            <v>1.8446400000000001</v>
          </cell>
        </row>
        <row r="67">
          <cell r="C67" t="str">
            <v>At Existing IOT Compound wall</v>
          </cell>
          <cell r="F67">
            <v>1</v>
          </cell>
          <cell r="G67">
            <v>19.899999999999999</v>
          </cell>
          <cell r="H67">
            <v>0.23</v>
          </cell>
          <cell r="I67">
            <v>1.2</v>
          </cell>
          <cell r="J67">
            <v>5.4923999999999999</v>
          </cell>
        </row>
        <row r="68">
          <cell r="C68" t="str">
            <v>Less Column</v>
          </cell>
          <cell r="F68">
            <v>-7</v>
          </cell>
          <cell r="G68">
            <v>0.23</v>
          </cell>
          <cell r="H68">
            <v>0.23</v>
          </cell>
          <cell r="I68">
            <v>1.2</v>
          </cell>
          <cell r="J68">
            <v>-0.44436000000000003</v>
          </cell>
        </row>
        <row r="69">
          <cell r="C69" t="str">
            <v>6th R.A.</v>
          </cell>
        </row>
        <row r="70">
          <cell r="C70" t="str">
            <v>Culvert Side</v>
          </cell>
          <cell r="F70">
            <v>1</v>
          </cell>
          <cell r="G70">
            <v>3.05</v>
          </cell>
          <cell r="H70">
            <v>0.23</v>
          </cell>
          <cell r="I70">
            <v>0.45</v>
          </cell>
          <cell r="J70">
            <v>0.31567500000000004</v>
          </cell>
        </row>
        <row r="71">
          <cell r="C71" t="str">
            <v>Nr Gate</v>
          </cell>
          <cell r="F71">
            <v>1</v>
          </cell>
          <cell r="G71">
            <v>2.0499999999999998</v>
          </cell>
          <cell r="H71">
            <v>0.23</v>
          </cell>
          <cell r="I71">
            <v>1.85</v>
          </cell>
          <cell r="J71">
            <v>0.87227500000000002</v>
          </cell>
        </row>
        <row r="72">
          <cell r="C72" t="str">
            <v>For chanel Supporting</v>
          </cell>
          <cell r="F72">
            <v>1</v>
          </cell>
          <cell r="G72">
            <v>3.65</v>
          </cell>
          <cell r="H72">
            <v>0.23</v>
          </cell>
          <cell r="I72">
            <v>0.3</v>
          </cell>
          <cell r="J72">
            <v>0.25185000000000002</v>
          </cell>
        </row>
        <row r="73">
          <cell r="J73">
            <v>33.418120000000002</v>
          </cell>
        </row>
        <row r="75">
          <cell r="A75" t="str">
            <v>27</v>
          </cell>
          <cell r="B75" t="str">
            <v>1.1</v>
          </cell>
          <cell r="C75" t="str">
            <v>P &amp; L 12 to 15mm thk Cement Plaster</v>
          </cell>
          <cell r="K75" t="str">
            <v>SM</v>
          </cell>
          <cell r="L75">
            <v>5.0614999999999997</v>
          </cell>
        </row>
        <row r="76">
          <cell r="C76" t="str">
            <v>6th R.A.</v>
          </cell>
        </row>
        <row r="77">
          <cell r="E77" t="str">
            <v>Top</v>
          </cell>
          <cell r="F77">
            <v>1</v>
          </cell>
          <cell r="G77">
            <v>3.65</v>
          </cell>
          <cell r="I77">
            <v>0.5</v>
          </cell>
          <cell r="J77">
            <v>1.825</v>
          </cell>
        </row>
        <row r="78">
          <cell r="E78" t="str">
            <v>Side</v>
          </cell>
          <cell r="F78">
            <v>1</v>
          </cell>
          <cell r="G78">
            <v>3.65</v>
          </cell>
          <cell r="I78">
            <v>0.6</v>
          </cell>
          <cell r="J78">
            <v>2.19</v>
          </cell>
        </row>
        <row r="79">
          <cell r="C79" t="str">
            <v>Culvert side wall</v>
          </cell>
          <cell r="F79">
            <v>1</v>
          </cell>
          <cell r="G79">
            <v>2.0499999999999998</v>
          </cell>
          <cell r="H79">
            <v>0.23</v>
          </cell>
          <cell r="J79">
            <v>0.47149999999999997</v>
          </cell>
        </row>
        <row r="80">
          <cell r="C80" t="str">
            <v>" Top</v>
          </cell>
          <cell r="F80">
            <v>1</v>
          </cell>
          <cell r="G80">
            <v>0.23</v>
          </cell>
          <cell r="I80">
            <v>0.45</v>
          </cell>
          <cell r="J80">
            <v>0.10350000000000001</v>
          </cell>
        </row>
        <row r="81">
          <cell r="F81">
            <v>1</v>
          </cell>
          <cell r="G81">
            <v>2.0499999999999998</v>
          </cell>
          <cell r="H81">
            <v>0.23</v>
          </cell>
          <cell r="J81">
            <v>0.47149999999999997</v>
          </cell>
        </row>
        <row r="83">
          <cell r="A83" t="str">
            <v>29</v>
          </cell>
          <cell r="B83">
            <v>3.1</v>
          </cell>
          <cell r="C83" t="str">
            <v>P &amp; L 20 to 25mm thk wooden gutka paster intwo coats</v>
          </cell>
          <cell r="K83" t="str">
            <v>SM</v>
          </cell>
          <cell r="L83">
            <v>14.315</v>
          </cell>
        </row>
        <row r="84">
          <cell r="C84" t="str">
            <v>6th R.A.</v>
          </cell>
        </row>
        <row r="85">
          <cell r="C85" t="str">
            <v>Coln Side</v>
          </cell>
          <cell r="F85">
            <v>7</v>
          </cell>
          <cell r="G85">
            <v>0.35</v>
          </cell>
          <cell r="I85">
            <v>2</v>
          </cell>
          <cell r="J85">
            <v>4.9000000000000004</v>
          </cell>
        </row>
        <row r="86">
          <cell r="C86" t="str">
            <v>wall side</v>
          </cell>
          <cell r="F86">
            <v>2</v>
          </cell>
          <cell r="G86">
            <v>2.0499999999999998</v>
          </cell>
          <cell r="I86">
            <v>1.85</v>
          </cell>
          <cell r="J86">
            <v>7.585</v>
          </cell>
        </row>
        <row r="87">
          <cell r="C87" t="str">
            <v>Culvert side wall</v>
          </cell>
          <cell r="F87">
            <v>1</v>
          </cell>
          <cell r="G87">
            <v>3.05</v>
          </cell>
          <cell r="I87">
            <v>0.6</v>
          </cell>
          <cell r="J87">
            <v>1.83</v>
          </cell>
        </row>
        <row r="89">
          <cell r="A89" t="str">
            <v>33</v>
          </cell>
          <cell r="B89">
            <v>4.12</v>
          </cell>
          <cell r="C89" t="str">
            <v>Waterproof Cement Paint</v>
          </cell>
          <cell r="K89" t="str">
            <v>SM</v>
          </cell>
          <cell r="L89">
            <v>16.035999999999998</v>
          </cell>
        </row>
        <row r="90">
          <cell r="C90" t="str">
            <v>6th R.A.</v>
          </cell>
        </row>
        <row r="91">
          <cell r="C91" t="str">
            <v>Qty as per Item No. 3.1</v>
          </cell>
          <cell r="J91">
            <v>14.315</v>
          </cell>
        </row>
        <row r="92">
          <cell r="C92" t="str">
            <v>Qty as per Item No. 4.1</v>
          </cell>
          <cell r="J92">
            <v>1.7209999999999999</v>
          </cell>
        </row>
        <row r="94">
          <cell r="A94" t="str">
            <v>35</v>
          </cell>
          <cell r="B94">
            <v>6.1</v>
          </cell>
          <cell r="C94" t="str">
            <v>P&amp;F GI Barbed wire Fencing</v>
          </cell>
          <cell r="K94" t="str">
            <v>RM</v>
          </cell>
          <cell r="L94">
            <v>79.5</v>
          </cell>
        </row>
        <row r="95">
          <cell r="C95" t="str">
            <v>6th R.A.</v>
          </cell>
        </row>
        <row r="96">
          <cell r="C96" t="str">
            <v>West side Comp.wall L=19.90+59.60</v>
          </cell>
        </row>
        <row r="97">
          <cell r="F97">
            <v>1</v>
          </cell>
          <cell r="G97">
            <v>79.5</v>
          </cell>
          <cell r="J97">
            <v>79.5</v>
          </cell>
        </row>
        <row r="98">
          <cell r="A98" t="str">
            <v>36</v>
          </cell>
          <cell r="B98">
            <v>6.3</v>
          </cell>
          <cell r="C98" t="str">
            <v>P&amp;F GI Barbed wire Fencing</v>
          </cell>
          <cell r="K98" t="str">
            <v>RM</v>
          </cell>
          <cell r="L98">
            <v>78.95</v>
          </cell>
        </row>
        <row r="99">
          <cell r="C99" t="str">
            <v>6th R.A.</v>
          </cell>
        </row>
        <row r="100">
          <cell r="C100" t="str">
            <v>East side Comp.wall L=3.65+21.15+43.35</v>
          </cell>
        </row>
        <row r="101">
          <cell r="C101" t="str">
            <v>Nortside Comp.wall</v>
          </cell>
          <cell r="F101">
            <v>1</v>
          </cell>
          <cell r="G101">
            <v>68.150000000000006</v>
          </cell>
          <cell r="J101">
            <v>68.150000000000006</v>
          </cell>
        </row>
        <row r="102">
          <cell r="F102">
            <v>1</v>
          </cell>
          <cell r="G102">
            <v>10.8</v>
          </cell>
          <cell r="J102">
            <v>10.8</v>
          </cell>
        </row>
        <row r="104">
          <cell r="A104" t="str">
            <v>W.H -11</v>
          </cell>
          <cell r="B104">
            <v>2.2999999999999998</v>
          </cell>
          <cell r="C104" t="str">
            <v>Earth filling in plinth With Outside earth</v>
          </cell>
          <cell r="K104" t="str">
            <v>CM</v>
          </cell>
          <cell r="L104">
            <v>6.258</v>
          </cell>
        </row>
        <row r="105">
          <cell r="C105" t="str">
            <v>5th R.A.</v>
          </cell>
        </row>
        <row r="106">
          <cell r="C106" t="str">
            <v>Betn Two Bream</v>
          </cell>
          <cell r="F106">
            <v>1</v>
          </cell>
          <cell r="G106">
            <v>59.6</v>
          </cell>
          <cell r="H106">
            <v>0.35</v>
          </cell>
          <cell r="I106">
            <v>0.3</v>
          </cell>
          <cell r="J106">
            <v>6.258</v>
          </cell>
        </row>
        <row r="108">
          <cell r="A108" t="str">
            <v>W.H -126</v>
          </cell>
          <cell r="B108">
            <v>4.0999999999999996</v>
          </cell>
          <cell r="C108" t="str">
            <v>P&amp;L 15to20mm thk  Mala paster in two coats</v>
          </cell>
          <cell r="K108" t="str">
            <v>SM</v>
          </cell>
          <cell r="L108">
            <v>1.7209999999999999</v>
          </cell>
        </row>
        <row r="109">
          <cell r="C109" t="str">
            <v>Culvert side wall</v>
          </cell>
          <cell r="F109">
            <v>1</v>
          </cell>
          <cell r="G109">
            <v>3.05</v>
          </cell>
          <cell r="I109">
            <v>0.45</v>
          </cell>
          <cell r="J109">
            <v>1.3725000000000001</v>
          </cell>
        </row>
        <row r="110">
          <cell r="C110" t="str">
            <v>side</v>
          </cell>
          <cell r="F110">
            <v>1</v>
          </cell>
          <cell r="G110">
            <v>0.23</v>
          </cell>
          <cell r="I110">
            <v>0.45</v>
          </cell>
          <cell r="J110">
            <v>0.10350000000000001</v>
          </cell>
        </row>
        <row r="111">
          <cell r="C111" t="str">
            <v>wall Top</v>
          </cell>
          <cell r="F111">
            <v>2</v>
          </cell>
          <cell r="G111">
            <v>0.35</v>
          </cell>
          <cell r="H111">
            <v>0.35</v>
          </cell>
          <cell r="J111">
            <v>0.245</v>
          </cell>
        </row>
        <row r="113">
          <cell r="A113" t="str">
            <v>W.H -132</v>
          </cell>
          <cell r="B113">
            <v>8</v>
          </cell>
          <cell r="C113" t="str">
            <v>MS Insert Plate</v>
          </cell>
          <cell r="K113" t="str">
            <v>Kg</v>
          </cell>
          <cell r="L113">
            <v>55.206000000000003</v>
          </cell>
        </row>
        <row r="114">
          <cell r="I114" t="str">
            <v>Ut. /Wt</v>
          </cell>
        </row>
        <row r="115">
          <cell r="C115" t="str">
            <v>10mm thk Plate</v>
          </cell>
          <cell r="F115">
            <v>9</v>
          </cell>
          <cell r="G115">
            <v>0.3</v>
          </cell>
          <cell r="H115">
            <v>0.2</v>
          </cell>
          <cell r="I115">
            <v>78.5</v>
          </cell>
          <cell r="J115">
            <v>42.39</v>
          </cell>
        </row>
        <row r="116">
          <cell r="C116" t="str">
            <v>Lugs - 12dia.</v>
          </cell>
          <cell r="F116">
            <v>18</v>
          </cell>
          <cell r="G116">
            <v>0.8</v>
          </cell>
          <cell r="I116">
            <v>0.89</v>
          </cell>
          <cell r="J116">
            <v>12.816000000000001</v>
          </cell>
        </row>
        <row r="117">
          <cell r="A117" t="str">
            <v>W.H -192</v>
          </cell>
          <cell r="B117">
            <v>29.2</v>
          </cell>
          <cell r="C117" t="str">
            <v>P&amp;F 110mm dia PVC Pipe</v>
          </cell>
          <cell r="K117" t="str">
            <v>RM</v>
          </cell>
          <cell r="L117">
            <v>20.8</v>
          </cell>
        </row>
        <row r="118">
          <cell r="C118" t="str">
            <v>West side Comp.wall</v>
          </cell>
        </row>
        <row r="119">
          <cell r="F119">
            <v>32</v>
          </cell>
          <cell r="G119">
            <v>0.65</v>
          </cell>
          <cell r="J119">
            <v>20.8</v>
          </cell>
        </row>
      </sheetData>
      <sheetData sheetId="14">
        <row r="1">
          <cell r="A1" t="str">
            <v>Client :-  VASU HEALTHCARE (P)  LTD.,</v>
          </cell>
        </row>
        <row r="2">
          <cell r="A2" t="str">
            <v>Address:896/A GIDC, Makarpura ,Vadodara.</v>
          </cell>
        </row>
        <row r="3">
          <cell r="A3" t="str">
            <v>Works :- Civil Construction Work of WareHouse at GIDC, Savli, Nr. Vadodara.</v>
          </cell>
          <cell r="J3" t="str">
            <v xml:space="preserve">Bill Nos: </v>
          </cell>
          <cell r="K3" t="str">
            <v>7th &amp;Final  Bill</v>
          </cell>
        </row>
        <row r="4">
          <cell r="A4" t="str">
            <v>Work Order dt. 9th April 2012</v>
          </cell>
          <cell r="J4" t="str">
            <v>Bill Date:-</v>
          </cell>
        </row>
        <row r="5">
          <cell r="A5" t="str">
            <v>SCHEDULES OF BARS OF “COMPOUND WALL”</v>
          </cell>
        </row>
        <row r="6">
          <cell r="A6" t="str">
            <v>Sr. No.</v>
          </cell>
          <cell r="B6" t="str">
            <v>Description / Location</v>
          </cell>
          <cell r="C6" t="str">
            <v>Dia of Bar in (mm)</v>
          </cell>
          <cell r="D6" t="str">
            <v>No of Unit</v>
          </cell>
          <cell r="E6" t="str">
            <v>No Per Unit</v>
          </cell>
          <cell r="F6" t="str">
            <v>Length  ( M )</v>
          </cell>
          <cell r="G6" t="str">
            <v>Total Length  ( M )</v>
          </cell>
          <cell r="H6" t="str">
            <v>Unit Wt   (Kg/Rmt )</v>
          </cell>
          <cell r="I6">
            <v>8</v>
          </cell>
          <cell r="J6">
            <v>10</v>
          </cell>
          <cell r="K6">
            <v>12</v>
          </cell>
          <cell r="L6">
            <v>16</v>
          </cell>
          <cell r="M6">
            <v>20</v>
          </cell>
          <cell r="N6">
            <v>25</v>
          </cell>
        </row>
        <row r="7">
          <cell r="F7" t="str">
            <v>Unit Wt in Kg/ Rmt</v>
          </cell>
          <cell r="I7">
            <v>0.39500000000000002</v>
          </cell>
          <cell r="J7">
            <v>0.61699999999999999</v>
          </cell>
          <cell r="K7">
            <v>0.88800000000000001</v>
          </cell>
          <cell r="L7">
            <v>1.58</v>
          </cell>
          <cell r="M7">
            <v>2.4700000000000002</v>
          </cell>
          <cell r="N7">
            <v>3.85</v>
          </cell>
        </row>
        <row r="8">
          <cell r="A8">
            <v>1</v>
          </cell>
          <cell r="D8" t="str">
            <v>A</v>
          </cell>
          <cell r="E8" t="str">
            <v>a</v>
          </cell>
          <cell r="F8" t="str">
            <v>b</v>
          </cell>
          <cell r="G8" t="str">
            <v>C = a x b</v>
          </cell>
          <cell r="H8" t="str">
            <v>D</v>
          </cell>
          <cell r="I8" t="str">
            <v xml:space="preserve"> 'E = A x C x D</v>
          </cell>
        </row>
        <row r="9">
          <cell r="A9">
            <v>17.2</v>
          </cell>
        </row>
      </sheetData>
      <sheetData sheetId="15"/>
      <sheetData sheetId="16"/>
      <sheetData sheetId="17"/>
      <sheetData sheetId="18"/>
      <sheetData sheetId="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M Sheet_ROADWORK_Culvert"/>
      <sheetName val="REIN CULV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
      <sheetName val="Individual Summary"/>
      <sheetName val="Service Tax"/>
      <sheetName val="Cement Const"/>
      <sheetName val="M Sheet_TEMPLE"/>
      <sheetName val="REIN_Temple"/>
      <sheetName val="M Sheet_ADMIN"/>
      <sheetName val="REIN_Admin."/>
      <sheetName val="M Sheet_PLANT-1"/>
      <sheetName val="REIN_PLANT-1"/>
      <sheetName val="M Sheet_SECURITY BLDG"/>
      <sheetName val="REIN_ WAREHO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A1" t="str">
            <v>Client - Shiva Pharmachem - PLANT - 1</v>
          </cell>
          <cell r="J1" t="str">
            <v xml:space="preserve">Bill Nos. 2nd RA </v>
          </cell>
        </row>
        <row r="2">
          <cell r="J2" t="str">
            <v>Bill Dt. :- 04.02.2013</v>
          </cell>
        </row>
        <row r="4">
          <cell r="A4" t="str">
            <v>Tender No</v>
          </cell>
          <cell r="B4" t="str">
            <v>ITEM</v>
          </cell>
          <cell r="C4" t="str">
            <v>PARTICULARS</v>
          </cell>
          <cell r="F4" t="str">
            <v>No</v>
          </cell>
          <cell r="G4" t="str">
            <v>Length</v>
          </cell>
          <cell r="H4" t="str">
            <v>Breadth</v>
          </cell>
          <cell r="I4" t="str">
            <v>Depth</v>
          </cell>
          <cell r="J4" t="str">
            <v>Quantity</v>
          </cell>
          <cell r="K4" t="str">
            <v>Unit</v>
          </cell>
          <cell r="L4" t="str">
            <v>Total Quantity</v>
          </cell>
        </row>
        <row r="5">
          <cell r="A5" t="str">
            <v>A-01</v>
          </cell>
          <cell r="B5" t="str">
            <v xml:space="preserve">Ground Scraping </v>
          </cell>
          <cell r="K5" t="str">
            <v>SM</v>
          </cell>
          <cell r="L5">
            <v>748</v>
          </cell>
        </row>
        <row r="6">
          <cell r="C6" t="str">
            <v>Plant - 1</v>
          </cell>
          <cell r="F6">
            <v>1</v>
          </cell>
          <cell r="G6">
            <v>44</v>
          </cell>
          <cell r="H6">
            <v>17</v>
          </cell>
          <cell r="J6">
            <v>748</v>
          </cell>
          <cell r="K6" t="str">
            <v>SM</v>
          </cell>
        </row>
        <row r="7">
          <cell r="C7" t="str">
            <v>L=40+2+2=44</v>
          </cell>
        </row>
        <row r="8">
          <cell r="C8" t="str">
            <v>B=13+2+2=17</v>
          </cell>
        </row>
        <row r="10">
          <cell r="A10" t="str">
            <v>A-02(a)</v>
          </cell>
          <cell r="B10" t="str">
            <v>Excavation - 0.00 to 1.50M</v>
          </cell>
          <cell r="K10" t="str">
            <v>CM</v>
          </cell>
          <cell r="L10">
            <v>450.59395050000012</v>
          </cell>
        </row>
        <row r="11">
          <cell r="C11" t="str">
            <v>Drg No. 299_F_S1.00  Rev-2</v>
          </cell>
        </row>
        <row r="12">
          <cell r="C12" t="str">
            <v>FFL 100.00mtr Level</v>
          </cell>
        </row>
        <row r="13">
          <cell r="C13" t="str">
            <v>OGL 98.800mtr Level</v>
          </cell>
        </row>
        <row r="14">
          <cell r="C14" t="str">
            <v>Excavation level 96.400mtr</v>
          </cell>
        </row>
        <row r="15">
          <cell r="C15" t="str">
            <v>D=98.8-96.4=2.4</v>
          </cell>
        </row>
        <row r="16">
          <cell r="C16" t="str">
            <v>Footing</v>
          </cell>
        </row>
        <row r="17">
          <cell r="C17" t="str">
            <v>PD6</v>
          </cell>
          <cell r="F17">
            <v>2</v>
          </cell>
          <cell r="G17">
            <v>2.1</v>
          </cell>
          <cell r="H17">
            <v>2.1</v>
          </cell>
          <cell r="I17">
            <v>1.5</v>
          </cell>
          <cell r="J17">
            <v>13.23</v>
          </cell>
          <cell r="K17" t="str">
            <v>CM</v>
          </cell>
        </row>
        <row r="18">
          <cell r="C18" t="str">
            <v>PD8</v>
          </cell>
          <cell r="F18">
            <v>2</v>
          </cell>
          <cell r="G18">
            <v>2.2999999999999998</v>
          </cell>
          <cell r="H18">
            <v>2.2999999999999998</v>
          </cell>
          <cell r="I18">
            <v>1.5</v>
          </cell>
          <cell r="J18">
            <v>15.869999999999997</v>
          </cell>
          <cell r="K18" t="str">
            <v>CM</v>
          </cell>
        </row>
        <row r="19">
          <cell r="C19" t="str">
            <v>PD4</v>
          </cell>
          <cell r="F19">
            <v>4</v>
          </cell>
          <cell r="G19">
            <v>2.1</v>
          </cell>
          <cell r="H19">
            <v>2.1</v>
          </cell>
          <cell r="I19">
            <v>1.5</v>
          </cell>
          <cell r="J19">
            <v>26.46</v>
          </cell>
          <cell r="K19" t="str">
            <v>CM</v>
          </cell>
        </row>
        <row r="20">
          <cell r="C20" t="str">
            <v>PD7</v>
          </cell>
          <cell r="F20">
            <v>4</v>
          </cell>
          <cell r="G20">
            <v>2.2999999999999998</v>
          </cell>
          <cell r="H20">
            <v>2.2999999999999998</v>
          </cell>
          <cell r="I20">
            <v>1.5</v>
          </cell>
          <cell r="J20">
            <v>31.739999999999995</v>
          </cell>
          <cell r="K20" t="str">
            <v>CM</v>
          </cell>
        </row>
        <row r="21">
          <cell r="C21" t="str">
            <v>PD3</v>
          </cell>
          <cell r="F21">
            <v>2</v>
          </cell>
          <cell r="G21">
            <v>3</v>
          </cell>
          <cell r="H21">
            <v>3</v>
          </cell>
          <cell r="I21">
            <v>1.5</v>
          </cell>
          <cell r="J21">
            <v>27</v>
          </cell>
          <cell r="K21" t="str">
            <v>CM</v>
          </cell>
        </row>
        <row r="22">
          <cell r="C22" t="str">
            <v>PD10</v>
          </cell>
          <cell r="F22">
            <v>2</v>
          </cell>
          <cell r="G22">
            <v>3.3</v>
          </cell>
          <cell r="H22">
            <v>3.4</v>
          </cell>
          <cell r="I22">
            <v>1.5</v>
          </cell>
          <cell r="J22">
            <v>33.659999999999997</v>
          </cell>
          <cell r="K22" t="str">
            <v>CM</v>
          </cell>
        </row>
        <row r="23">
          <cell r="C23" t="str">
            <v>PD5</v>
          </cell>
          <cell r="F23">
            <v>2</v>
          </cell>
          <cell r="G23">
            <v>2.2999999999999998</v>
          </cell>
          <cell r="H23">
            <v>2.2999999999999998</v>
          </cell>
          <cell r="I23">
            <v>1.5</v>
          </cell>
          <cell r="J23">
            <v>15.869999999999997</v>
          </cell>
          <cell r="K23" t="str">
            <v>CM</v>
          </cell>
        </row>
        <row r="24">
          <cell r="C24" t="str">
            <v>PD2</v>
          </cell>
          <cell r="F24">
            <v>8</v>
          </cell>
          <cell r="G24">
            <v>2.7</v>
          </cell>
          <cell r="H24">
            <v>2.7</v>
          </cell>
          <cell r="I24">
            <v>1.5</v>
          </cell>
          <cell r="J24">
            <v>87.480000000000018</v>
          </cell>
          <cell r="K24" t="str">
            <v>CM</v>
          </cell>
        </row>
        <row r="25">
          <cell r="C25" t="str">
            <v>PD9</v>
          </cell>
          <cell r="F25">
            <v>8</v>
          </cell>
          <cell r="G25">
            <v>3.2</v>
          </cell>
          <cell r="H25">
            <v>3.2</v>
          </cell>
          <cell r="I25">
            <v>1.5</v>
          </cell>
          <cell r="J25">
            <v>122.88000000000002</v>
          </cell>
          <cell r="K25" t="str">
            <v>CM</v>
          </cell>
        </row>
        <row r="26">
          <cell r="C26" t="str">
            <v>PD1</v>
          </cell>
          <cell r="F26">
            <v>2</v>
          </cell>
          <cell r="G26">
            <v>2.8</v>
          </cell>
          <cell r="H26">
            <v>2.8</v>
          </cell>
          <cell r="I26">
            <v>1.5</v>
          </cell>
          <cell r="J26">
            <v>23.519999999999996</v>
          </cell>
          <cell r="K26" t="str">
            <v>CM</v>
          </cell>
        </row>
        <row r="27">
          <cell r="C27" t="str">
            <v>PD11</v>
          </cell>
          <cell r="F27">
            <v>2</v>
          </cell>
          <cell r="G27">
            <v>3.3</v>
          </cell>
          <cell r="H27">
            <v>3.4</v>
          </cell>
          <cell r="I27">
            <v>1.5</v>
          </cell>
          <cell r="J27">
            <v>33.659999999999997</v>
          </cell>
          <cell r="K27" t="str">
            <v>CM</v>
          </cell>
        </row>
        <row r="28">
          <cell r="C28" t="str">
            <v>Ground Beam</v>
          </cell>
          <cell r="F28">
            <v>38</v>
          </cell>
        </row>
        <row r="29">
          <cell r="C29" t="str">
            <v>Horizontal grid</v>
          </cell>
        </row>
        <row r="30">
          <cell r="C30" t="str">
            <v>A-Grid GB3</v>
          </cell>
          <cell r="F30">
            <v>2</v>
          </cell>
          <cell r="G30">
            <v>1.833</v>
          </cell>
          <cell r="H30">
            <v>0.86499999999999999</v>
          </cell>
          <cell r="I30">
            <v>0.3</v>
          </cell>
          <cell r="J30">
            <v>0.95132699999999992</v>
          </cell>
          <cell r="K30" t="str">
            <v>CM</v>
          </cell>
        </row>
        <row r="31">
          <cell r="C31" t="str">
            <v>GB4</v>
          </cell>
          <cell r="F31">
            <v>1</v>
          </cell>
          <cell r="G31">
            <v>2.0329999999999999</v>
          </cell>
          <cell r="H31">
            <v>0.86499999999999999</v>
          </cell>
          <cell r="I31">
            <v>0.3</v>
          </cell>
          <cell r="J31">
            <v>0.52756349999999996</v>
          </cell>
          <cell r="K31" t="str">
            <v>CM</v>
          </cell>
        </row>
        <row r="32">
          <cell r="C32" t="str">
            <v xml:space="preserve">TB2 at B Grid </v>
          </cell>
          <cell r="F32">
            <v>1</v>
          </cell>
          <cell r="G32">
            <v>2.0329999999999999</v>
          </cell>
          <cell r="H32">
            <v>0.6</v>
          </cell>
          <cell r="I32">
            <v>0.3</v>
          </cell>
          <cell r="J32">
            <v>0.36593999999999999</v>
          </cell>
          <cell r="K32" t="str">
            <v>CM</v>
          </cell>
        </row>
        <row r="33">
          <cell r="C33" t="str">
            <v xml:space="preserve">TB2 at C/1-2 Grid </v>
          </cell>
          <cell r="F33">
            <v>1</v>
          </cell>
          <cell r="G33">
            <v>1.833</v>
          </cell>
          <cell r="H33">
            <v>0.6</v>
          </cell>
          <cell r="I33">
            <v>0.3</v>
          </cell>
          <cell r="J33">
            <v>0.32993999999999996</v>
          </cell>
          <cell r="K33" t="str">
            <v>CM</v>
          </cell>
        </row>
        <row r="34">
          <cell r="C34" t="str">
            <v xml:space="preserve">TB2 at C/2-3 Grid  </v>
          </cell>
          <cell r="F34">
            <v>1</v>
          </cell>
          <cell r="G34">
            <v>2.0329999999999999</v>
          </cell>
          <cell r="H34">
            <v>0.6</v>
          </cell>
          <cell r="I34">
            <v>0.3</v>
          </cell>
          <cell r="J34">
            <v>0.36593999999999999</v>
          </cell>
          <cell r="K34" t="str">
            <v>CM</v>
          </cell>
        </row>
        <row r="35">
          <cell r="C35" t="str">
            <v xml:space="preserve">TB2 at C/3-4 Grid </v>
          </cell>
          <cell r="F35">
            <v>1</v>
          </cell>
          <cell r="G35">
            <v>1.833</v>
          </cell>
          <cell r="H35">
            <v>0.6</v>
          </cell>
          <cell r="I35">
            <v>0.3</v>
          </cell>
          <cell r="J35">
            <v>0.32993999999999996</v>
          </cell>
          <cell r="K35" t="str">
            <v>CM</v>
          </cell>
        </row>
        <row r="36">
          <cell r="C36" t="str">
            <v xml:space="preserve">GB3 at D/1-2 Grid </v>
          </cell>
          <cell r="F36">
            <v>1</v>
          </cell>
          <cell r="G36">
            <v>1.55</v>
          </cell>
          <cell r="H36">
            <v>0.6</v>
          </cell>
          <cell r="I36">
            <v>0.3</v>
          </cell>
          <cell r="J36">
            <v>0.27899999999999997</v>
          </cell>
          <cell r="K36" t="str">
            <v>CM</v>
          </cell>
        </row>
        <row r="37">
          <cell r="C37" t="str">
            <v xml:space="preserve">GB3 at D/3-4 Grid </v>
          </cell>
          <cell r="F37">
            <v>1</v>
          </cell>
          <cell r="G37">
            <v>1.55</v>
          </cell>
          <cell r="H37">
            <v>0.6</v>
          </cell>
          <cell r="I37">
            <v>0.3</v>
          </cell>
          <cell r="J37">
            <v>0.27899999999999997</v>
          </cell>
          <cell r="K37" t="str">
            <v>CM</v>
          </cell>
        </row>
        <row r="38">
          <cell r="C38" t="str">
            <v xml:space="preserve">TB1 at E/1-2 &amp; E/3-4 Grid </v>
          </cell>
          <cell r="F38">
            <v>2</v>
          </cell>
          <cell r="G38">
            <v>1.75</v>
          </cell>
          <cell r="H38">
            <v>0.6</v>
          </cell>
          <cell r="I38">
            <v>0.3</v>
          </cell>
          <cell r="J38">
            <v>0.63</v>
          </cell>
          <cell r="K38" t="str">
            <v>CM</v>
          </cell>
        </row>
        <row r="39">
          <cell r="C39" t="str">
            <v xml:space="preserve">TB1 at G/1-2 &amp; G/3-4 Grid </v>
          </cell>
          <cell r="F39">
            <v>2</v>
          </cell>
          <cell r="G39">
            <v>1.75</v>
          </cell>
          <cell r="H39">
            <v>0.6</v>
          </cell>
          <cell r="I39">
            <v>0.3</v>
          </cell>
          <cell r="J39">
            <v>0.63</v>
          </cell>
          <cell r="K39" t="str">
            <v>CM</v>
          </cell>
        </row>
        <row r="40">
          <cell r="C40" t="str">
            <v xml:space="preserve">GB1 at I/1-2 &amp; I/3-4 Grid </v>
          </cell>
          <cell r="F40">
            <v>2</v>
          </cell>
          <cell r="G40">
            <v>1.65</v>
          </cell>
          <cell r="H40">
            <v>0.6</v>
          </cell>
          <cell r="I40">
            <v>0.3</v>
          </cell>
          <cell r="J40">
            <v>0.59399999999999986</v>
          </cell>
          <cell r="K40" t="str">
            <v>CM</v>
          </cell>
        </row>
        <row r="42">
          <cell r="C42" t="str">
            <v>Vertical grid</v>
          </cell>
        </row>
        <row r="43">
          <cell r="C43" t="str">
            <v xml:space="preserve">GB5 at 1/A-B &amp; 4/A-B Grid </v>
          </cell>
          <cell r="F43">
            <v>2</v>
          </cell>
          <cell r="G43">
            <v>2.15</v>
          </cell>
          <cell r="H43">
            <v>0.86499999999999999</v>
          </cell>
          <cell r="I43">
            <v>0.3</v>
          </cell>
          <cell r="J43">
            <v>1.11585</v>
          </cell>
          <cell r="K43" t="str">
            <v>CM</v>
          </cell>
        </row>
        <row r="44">
          <cell r="C44" t="str">
            <v xml:space="preserve">TB1 at 2/A-B &amp; 3/A-B Grid </v>
          </cell>
          <cell r="F44">
            <v>2</v>
          </cell>
          <cell r="G44">
            <v>1.95</v>
          </cell>
          <cell r="H44">
            <v>0.6</v>
          </cell>
          <cell r="I44">
            <v>0.3</v>
          </cell>
          <cell r="J44">
            <v>0.70199999999999996</v>
          </cell>
          <cell r="K44" t="str">
            <v>CM</v>
          </cell>
        </row>
        <row r="45">
          <cell r="C45" t="str">
            <v>GB5 &amp; GB3 at 1/B-C &amp; 4/B-C</v>
          </cell>
          <cell r="F45">
            <v>2</v>
          </cell>
          <cell r="G45">
            <v>2.4</v>
          </cell>
          <cell r="H45">
            <v>0.86499999999999999</v>
          </cell>
          <cell r="I45">
            <v>0.3</v>
          </cell>
          <cell r="J45">
            <v>1.2456</v>
          </cell>
          <cell r="K45" t="str">
            <v>CM</v>
          </cell>
        </row>
        <row r="46">
          <cell r="C46" t="str">
            <v>TB1 at 2/B-C &amp; 3/B-C</v>
          </cell>
          <cell r="F46">
            <v>2</v>
          </cell>
          <cell r="G46">
            <v>2.2000000000000002</v>
          </cell>
          <cell r="H46">
            <v>0.6</v>
          </cell>
          <cell r="I46">
            <v>0.3</v>
          </cell>
          <cell r="J46">
            <v>0.79200000000000004</v>
          </cell>
          <cell r="K46" t="str">
            <v>CM</v>
          </cell>
        </row>
        <row r="47">
          <cell r="C47" t="str">
            <v>GB5 &amp; GB3 at 1/C-D &amp; 4/C-D</v>
          </cell>
          <cell r="F47">
            <v>2</v>
          </cell>
          <cell r="G47">
            <v>1.95</v>
          </cell>
          <cell r="H47">
            <v>0.86499999999999999</v>
          </cell>
          <cell r="I47">
            <v>0.3</v>
          </cell>
          <cell r="J47">
            <v>1.0120499999999999</v>
          </cell>
          <cell r="K47" t="str">
            <v>CM</v>
          </cell>
        </row>
        <row r="48">
          <cell r="C48" t="str">
            <v>TB1 at C to D / 2 to 4</v>
          </cell>
          <cell r="F48">
            <v>2</v>
          </cell>
          <cell r="G48">
            <v>1.7</v>
          </cell>
          <cell r="H48">
            <v>0.6</v>
          </cell>
          <cell r="I48">
            <v>0.3</v>
          </cell>
          <cell r="J48">
            <v>0.61199999999999999</v>
          </cell>
          <cell r="K48" t="str">
            <v>CM</v>
          </cell>
        </row>
        <row r="50">
          <cell r="C50" t="str">
            <v xml:space="preserve">Bet'n D to E GB6 </v>
          </cell>
          <cell r="F50">
            <v>1</v>
          </cell>
          <cell r="G50">
            <v>0.2</v>
          </cell>
          <cell r="H50">
            <v>0.86499999999999999</v>
          </cell>
          <cell r="I50">
            <v>0.3</v>
          </cell>
          <cell r="J50">
            <v>5.1900000000000002E-2</v>
          </cell>
          <cell r="K50" t="str">
            <v>CM</v>
          </cell>
        </row>
        <row r="51">
          <cell r="F51">
            <v>1</v>
          </cell>
          <cell r="G51">
            <v>0.15</v>
          </cell>
          <cell r="H51">
            <v>0.86499999999999999</v>
          </cell>
          <cell r="I51">
            <v>0.3</v>
          </cell>
          <cell r="J51">
            <v>3.8925000000000001E-2</v>
          </cell>
          <cell r="K51" t="str">
            <v>CM</v>
          </cell>
        </row>
        <row r="52">
          <cell r="C52" t="str">
            <v>TB1</v>
          </cell>
          <cell r="F52">
            <v>2</v>
          </cell>
          <cell r="G52">
            <v>2.2000000000000002</v>
          </cell>
          <cell r="H52">
            <v>0.6</v>
          </cell>
          <cell r="I52">
            <v>0.3</v>
          </cell>
          <cell r="J52">
            <v>0.79200000000000004</v>
          </cell>
          <cell r="K52" t="str">
            <v>CM</v>
          </cell>
        </row>
        <row r="53">
          <cell r="C53" t="str">
            <v>GB8</v>
          </cell>
          <cell r="F53">
            <v>1</v>
          </cell>
          <cell r="G53">
            <v>2.65</v>
          </cell>
          <cell r="H53">
            <v>0.86499999999999999</v>
          </cell>
          <cell r="I53">
            <v>0.3</v>
          </cell>
          <cell r="J53">
            <v>0.68767500000000004</v>
          </cell>
          <cell r="K53" t="str">
            <v>CM</v>
          </cell>
        </row>
        <row r="54">
          <cell r="C54" t="str">
            <v>Bet'n   E to F  GB1</v>
          </cell>
          <cell r="F54">
            <v>2</v>
          </cell>
          <cell r="G54">
            <v>2.2999999999999998</v>
          </cell>
          <cell r="H54">
            <v>0.86499999999999999</v>
          </cell>
          <cell r="I54">
            <v>0.3</v>
          </cell>
          <cell r="J54">
            <v>1.1936999999999998</v>
          </cell>
          <cell r="K54" t="str">
            <v>CM</v>
          </cell>
        </row>
        <row r="55">
          <cell r="C55" t="str">
            <v>TB1</v>
          </cell>
          <cell r="F55">
            <v>2</v>
          </cell>
          <cell r="G55">
            <v>1.8</v>
          </cell>
          <cell r="H55">
            <v>0.6</v>
          </cell>
          <cell r="I55">
            <v>0.3</v>
          </cell>
          <cell r="J55">
            <v>0.64800000000000002</v>
          </cell>
          <cell r="K55" t="str">
            <v>CM</v>
          </cell>
        </row>
        <row r="56">
          <cell r="C56" t="str">
            <v>Bet'n F to G GB1</v>
          </cell>
          <cell r="F56">
            <v>2</v>
          </cell>
          <cell r="G56">
            <v>2.2999999999999998</v>
          </cell>
          <cell r="H56">
            <v>0.86499999999999999</v>
          </cell>
          <cell r="I56">
            <v>0.3</v>
          </cell>
          <cell r="J56">
            <v>1.1936999999999998</v>
          </cell>
          <cell r="K56" t="str">
            <v>CM</v>
          </cell>
        </row>
        <row r="57">
          <cell r="C57" t="str">
            <v>TB1</v>
          </cell>
          <cell r="F57">
            <v>2</v>
          </cell>
          <cell r="G57">
            <v>1.8</v>
          </cell>
          <cell r="H57">
            <v>0.6</v>
          </cell>
          <cell r="I57">
            <v>0.3</v>
          </cell>
          <cell r="J57">
            <v>0.64800000000000002</v>
          </cell>
          <cell r="K57" t="str">
            <v>CM</v>
          </cell>
        </row>
        <row r="58">
          <cell r="C58" t="str">
            <v>Bet'n G to H GB1</v>
          </cell>
          <cell r="F58">
            <v>2</v>
          </cell>
          <cell r="G58">
            <v>2.2999999999999998</v>
          </cell>
          <cell r="H58">
            <v>0.86499999999999999</v>
          </cell>
          <cell r="I58">
            <v>0.3</v>
          </cell>
          <cell r="J58">
            <v>1.1936999999999998</v>
          </cell>
          <cell r="K58" t="str">
            <v>CM</v>
          </cell>
        </row>
        <row r="59">
          <cell r="C59" t="str">
            <v>TB1</v>
          </cell>
          <cell r="F59">
            <v>2</v>
          </cell>
          <cell r="G59">
            <v>1.8</v>
          </cell>
          <cell r="H59">
            <v>0.6</v>
          </cell>
          <cell r="I59">
            <v>0.3</v>
          </cell>
          <cell r="J59">
            <v>0.64800000000000002</v>
          </cell>
          <cell r="K59" t="str">
            <v>CM</v>
          </cell>
        </row>
        <row r="60">
          <cell r="C60" t="str">
            <v>Bet'n H to I   GB7</v>
          </cell>
          <cell r="F60">
            <v>1</v>
          </cell>
          <cell r="G60">
            <v>2.95</v>
          </cell>
          <cell r="H60">
            <v>0.86499999999999999</v>
          </cell>
          <cell r="I60">
            <v>0.3</v>
          </cell>
          <cell r="J60">
            <v>0.76552500000000001</v>
          </cell>
          <cell r="K60" t="str">
            <v>CM</v>
          </cell>
        </row>
        <row r="61">
          <cell r="C61" t="str">
            <v>GB6</v>
          </cell>
          <cell r="F61">
            <v>1</v>
          </cell>
          <cell r="G61">
            <v>0.35</v>
          </cell>
          <cell r="H61">
            <v>0.86499999999999999</v>
          </cell>
          <cell r="I61">
            <v>0.3</v>
          </cell>
          <cell r="J61">
            <v>9.0824999999999989E-2</v>
          </cell>
          <cell r="K61" t="str">
            <v>CM</v>
          </cell>
        </row>
        <row r="62">
          <cell r="F62">
            <v>1</v>
          </cell>
          <cell r="G62">
            <v>0.3</v>
          </cell>
          <cell r="H62">
            <v>0.86499999999999999</v>
          </cell>
          <cell r="I62">
            <v>0.3</v>
          </cell>
          <cell r="J62">
            <v>7.7850000000000003E-2</v>
          </cell>
          <cell r="K62" t="str">
            <v>CM</v>
          </cell>
        </row>
        <row r="63">
          <cell r="C63" t="str">
            <v>TB1</v>
          </cell>
          <cell r="F63">
            <v>1</v>
          </cell>
          <cell r="G63">
            <v>2.4</v>
          </cell>
          <cell r="H63">
            <v>0.6</v>
          </cell>
          <cell r="I63">
            <v>0.3</v>
          </cell>
          <cell r="J63">
            <v>0.432</v>
          </cell>
          <cell r="K63" t="str">
            <v>CM</v>
          </cell>
        </row>
        <row r="66">
          <cell r="A66" t="str">
            <v>A-02(b)</v>
          </cell>
          <cell r="B66" t="str">
            <v>Excavation – 1.50 to 3.00M</v>
          </cell>
          <cell r="K66" t="str">
            <v>CM</v>
          </cell>
          <cell r="L66">
            <v>202.185</v>
          </cell>
        </row>
        <row r="67">
          <cell r="C67" t="str">
            <v>Footings</v>
          </cell>
        </row>
        <row r="68">
          <cell r="C68" t="str">
            <v>D = 98.8 - 96.4 = 2.4 - 1.5 = 0.9</v>
          </cell>
        </row>
        <row r="69">
          <cell r="C69" t="str">
            <v>PD6</v>
          </cell>
          <cell r="F69">
            <v>2</v>
          </cell>
          <cell r="G69">
            <v>2.1</v>
          </cell>
          <cell r="H69">
            <v>2.1</v>
          </cell>
          <cell r="I69">
            <v>0.75</v>
          </cell>
          <cell r="J69">
            <v>6.6150000000000002</v>
          </cell>
          <cell r="K69" t="str">
            <v>CM</v>
          </cell>
        </row>
        <row r="70">
          <cell r="C70" t="str">
            <v>PD8</v>
          </cell>
          <cell r="F70">
            <v>2</v>
          </cell>
          <cell r="G70">
            <v>2.2999999999999998</v>
          </cell>
          <cell r="H70">
            <v>2.2999999999999998</v>
          </cell>
          <cell r="I70">
            <v>0.75</v>
          </cell>
          <cell r="J70">
            <v>7.9349999999999987</v>
          </cell>
          <cell r="K70" t="str">
            <v>CM</v>
          </cell>
        </row>
        <row r="71">
          <cell r="C71" t="str">
            <v>PD4</v>
          </cell>
          <cell r="F71">
            <v>4</v>
          </cell>
          <cell r="G71">
            <v>2.1</v>
          </cell>
          <cell r="H71">
            <v>2.1</v>
          </cell>
          <cell r="I71">
            <v>0.75</v>
          </cell>
          <cell r="J71">
            <v>13.23</v>
          </cell>
          <cell r="K71" t="str">
            <v>CM</v>
          </cell>
        </row>
        <row r="72">
          <cell r="C72" t="str">
            <v>PD7</v>
          </cell>
          <cell r="F72">
            <v>4</v>
          </cell>
          <cell r="G72">
            <v>2.2999999999999998</v>
          </cell>
          <cell r="H72">
            <v>2.2999999999999998</v>
          </cell>
          <cell r="I72">
            <v>0.75</v>
          </cell>
          <cell r="J72">
            <v>15.869999999999997</v>
          </cell>
          <cell r="K72" t="str">
            <v>CM</v>
          </cell>
        </row>
        <row r="73">
          <cell r="C73" t="str">
            <v>PD10</v>
          </cell>
          <cell r="F73">
            <v>2</v>
          </cell>
          <cell r="G73">
            <v>3.3</v>
          </cell>
          <cell r="H73">
            <v>3.4</v>
          </cell>
          <cell r="I73">
            <v>0.75</v>
          </cell>
          <cell r="J73">
            <v>16.829999999999998</v>
          </cell>
          <cell r="K73" t="str">
            <v>CM</v>
          </cell>
        </row>
        <row r="74">
          <cell r="C74" t="str">
            <v>PD5</v>
          </cell>
          <cell r="F74">
            <v>2</v>
          </cell>
          <cell r="G74">
            <v>2.2999999999999998</v>
          </cell>
          <cell r="H74">
            <v>2.2999999999999998</v>
          </cell>
          <cell r="I74">
            <v>0.75</v>
          </cell>
          <cell r="J74">
            <v>7.9349999999999987</v>
          </cell>
          <cell r="K74" t="str">
            <v>CM</v>
          </cell>
        </row>
        <row r="75">
          <cell r="C75" t="str">
            <v>PD2</v>
          </cell>
          <cell r="F75">
            <v>8</v>
          </cell>
          <cell r="G75">
            <v>2.7</v>
          </cell>
          <cell r="H75">
            <v>2.7</v>
          </cell>
          <cell r="I75">
            <v>0.75</v>
          </cell>
          <cell r="J75">
            <v>43.740000000000009</v>
          </cell>
          <cell r="K75" t="str">
            <v>CM</v>
          </cell>
        </row>
        <row r="76">
          <cell r="C76" t="str">
            <v>PD9</v>
          </cell>
          <cell r="F76">
            <v>8</v>
          </cell>
          <cell r="G76">
            <v>3.2</v>
          </cell>
          <cell r="H76">
            <v>3.2</v>
          </cell>
          <cell r="I76">
            <v>0.75</v>
          </cell>
          <cell r="J76">
            <v>61.440000000000012</v>
          </cell>
          <cell r="K76" t="str">
            <v>CM</v>
          </cell>
        </row>
        <row r="77">
          <cell r="C77" t="str">
            <v>PD1</v>
          </cell>
          <cell r="F77">
            <v>2</v>
          </cell>
          <cell r="G77">
            <v>2.8</v>
          </cell>
          <cell r="H77">
            <v>2.8</v>
          </cell>
          <cell r="I77">
            <v>0.75</v>
          </cell>
          <cell r="J77">
            <v>11.759999999999998</v>
          </cell>
          <cell r="K77" t="str">
            <v>CM</v>
          </cell>
        </row>
        <row r="78">
          <cell r="C78" t="str">
            <v>PD11</v>
          </cell>
          <cell r="F78">
            <v>2</v>
          </cell>
          <cell r="G78">
            <v>3.3</v>
          </cell>
          <cell r="H78">
            <v>3.4</v>
          </cell>
          <cell r="I78">
            <v>0.75</v>
          </cell>
          <cell r="J78">
            <v>16.829999999999998</v>
          </cell>
          <cell r="K78" t="str">
            <v>CM</v>
          </cell>
        </row>
        <row r="80">
          <cell r="A80" t="str">
            <v>B-01-a</v>
          </cell>
          <cell r="B80" t="str">
            <v xml:space="preserve">PCC 1:4:8 </v>
          </cell>
          <cell r="K80" t="str">
            <v>CM</v>
          </cell>
          <cell r="L80">
            <v>28.596378250000004</v>
          </cell>
        </row>
        <row r="81">
          <cell r="C81" t="str">
            <v>Footings</v>
          </cell>
        </row>
        <row r="82">
          <cell r="C82" t="str">
            <v>PD6</v>
          </cell>
          <cell r="F82">
            <v>2</v>
          </cell>
          <cell r="G82">
            <v>1.85</v>
          </cell>
          <cell r="H82">
            <v>1.85</v>
          </cell>
          <cell r="I82">
            <v>0.1</v>
          </cell>
          <cell r="J82">
            <v>0.68450000000000011</v>
          </cell>
          <cell r="K82" t="str">
            <v>CM</v>
          </cell>
        </row>
        <row r="83">
          <cell r="C83" t="str">
            <v>PD8</v>
          </cell>
          <cell r="F83">
            <v>2</v>
          </cell>
          <cell r="G83">
            <v>2.0499999999999998</v>
          </cell>
          <cell r="H83">
            <v>2.0499999999999998</v>
          </cell>
          <cell r="I83">
            <v>0.1</v>
          </cell>
          <cell r="J83">
            <v>0.84050000000000002</v>
          </cell>
          <cell r="K83" t="str">
            <v>CM</v>
          </cell>
        </row>
        <row r="84">
          <cell r="C84" t="str">
            <v>PD4</v>
          </cell>
          <cell r="F84">
            <v>4</v>
          </cell>
          <cell r="G84">
            <v>1.85</v>
          </cell>
          <cell r="H84">
            <v>1.85</v>
          </cell>
          <cell r="I84">
            <v>0.1</v>
          </cell>
          <cell r="J84">
            <v>1.3690000000000002</v>
          </cell>
          <cell r="K84" t="str">
            <v>CM</v>
          </cell>
        </row>
        <row r="85">
          <cell r="C85" t="str">
            <v>PD7</v>
          </cell>
          <cell r="F85">
            <v>4</v>
          </cell>
          <cell r="G85">
            <v>2.0499999999999998</v>
          </cell>
          <cell r="H85">
            <v>2.0499999999999998</v>
          </cell>
          <cell r="I85">
            <v>0.1</v>
          </cell>
          <cell r="J85">
            <v>1.681</v>
          </cell>
          <cell r="K85" t="str">
            <v>CM</v>
          </cell>
        </row>
        <row r="86">
          <cell r="C86" t="str">
            <v>PD3</v>
          </cell>
          <cell r="F86">
            <v>2</v>
          </cell>
          <cell r="G86">
            <v>2.75</v>
          </cell>
          <cell r="H86">
            <v>2.75</v>
          </cell>
          <cell r="I86">
            <v>0.1</v>
          </cell>
          <cell r="J86">
            <v>1.5125000000000002</v>
          </cell>
          <cell r="K86" t="str">
            <v>CM</v>
          </cell>
        </row>
        <row r="87">
          <cell r="C87" t="str">
            <v>PD10</v>
          </cell>
          <cell r="F87">
            <v>2</v>
          </cell>
          <cell r="G87">
            <v>3.05</v>
          </cell>
          <cell r="H87">
            <v>3.05</v>
          </cell>
          <cell r="I87">
            <v>0.1</v>
          </cell>
          <cell r="J87">
            <v>1.8604999999999998</v>
          </cell>
          <cell r="K87" t="str">
            <v>CM</v>
          </cell>
        </row>
        <row r="88">
          <cell r="C88" t="str">
            <v>PD5</v>
          </cell>
          <cell r="F88">
            <v>2</v>
          </cell>
          <cell r="G88">
            <v>2.0499999999999998</v>
          </cell>
          <cell r="H88">
            <v>2.0499999999999998</v>
          </cell>
          <cell r="I88">
            <v>0.1</v>
          </cell>
          <cell r="J88">
            <v>0.84050000000000002</v>
          </cell>
          <cell r="K88" t="str">
            <v>CM</v>
          </cell>
        </row>
        <row r="89">
          <cell r="C89" t="str">
            <v>PD2</v>
          </cell>
          <cell r="F89">
            <v>8</v>
          </cell>
          <cell r="G89">
            <v>2.4500000000000002</v>
          </cell>
          <cell r="H89">
            <v>2.4500000000000002</v>
          </cell>
          <cell r="I89">
            <v>0.1</v>
          </cell>
          <cell r="J89">
            <v>4.8020000000000014</v>
          </cell>
          <cell r="K89" t="str">
            <v>CM</v>
          </cell>
        </row>
        <row r="90">
          <cell r="C90" t="str">
            <v>PD9</v>
          </cell>
          <cell r="F90">
            <v>8</v>
          </cell>
          <cell r="G90">
            <v>2.0499999999999998</v>
          </cell>
          <cell r="H90">
            <v>2.0499999999999998</v>
          </cell>
          <cell r="I90">
            <v>0.1</v>
          </cell>
          <cell r="J90">
            <v>3.3620000000000001</v>
          </cell>
          <cell r="K90" t="str">
            <v>CM</v>
          </cell>
        </row>
        <row r="91">
          <cell r="C91" t="str">
            <v>PD1</v>
          </cell>
          <cell r="F91">
            <v>2</v>
          </cell>
          <cell r="G91">
            <v>2.5499999999999998</v>
          </cell>
          <cell r="H91">
            <v>2.5499999999999998</v>
          </cell>
          <cell r="I91">
            <v>0.1</v>
          </cell>
          <cell r="J91">
            <v>1.3005</v>
          </cell>
          <cell r="K91" t="str">
            <v>CM</v>
          </cell>
        </row>
        <row r="92">
          <cell r="C92" t="str">
            <v>PD11</v>
          </cell>
          <cell r="F92">
            <v>2</v>
          </cell>
          <cell r="G92">
            <v>3.05</v>
          </cell>
          <cell r="H92">
            <v>3.15</v>
          </cell>
          <cell r="I92">
            <v>0.1</v>
          </cell>
          <cell r="J92">
            <v>1.9215</v>
          </cell>
          <cell r="K92" t="str">
            <v>CM</v>
          </cell>
        </row>
        <row r="94">
          <cell r="C94" t="str">
            <v>Ground Beam</v>
          </cell>
        </row>
        <row r="95">
          <cell r="C95" t="str">
            <v>Horizontal grid</v>
          </cell>
        </row>
        <row r="96">
          <cell r="C96" t="str">
            <v xml:space="preserve">GB3   A-Grid </v>
          </cell>
          <cell r="F96">
            <v>2</v>
          </cell>
          <cell r="G96">
            <v>3.4329999999999998</v>
          </cell>
          <cell r="H96">
            <v>0.56499999999999995</v>
          </cell>
          <cell r="I96">
            <v>7.4999999999999997E-2</v>
          </cell>
          <cell r="J96">
            <v>0.29094674999999992</v>
          </cell>
          <cell r="K96" t="str">
            <v>CM</v>
          </cell>
        </row>
        <row r="97">
          <cell r="C97" t="str">
            <v xml:space="preserve">GB4    A-Grid </v>
          </cell>
          <cell r="F97">
            <v>1</v>
          </cell>
          <cell r="G97">
            <v>3.7330000000000001</v>
          </cell>
          <cell r="H97">
            <v>0.56499999999999995</v>
          </cell>
          <cell r="I97">
            <v>7.4999999999999997E-2</v>
          </cell>
          <cell r="J97">
            <v>0.15818587499999998</v>
          </cell>
          <cell r="K97" t="str">
            <v>CM</v>
          </cell>
        </row>
        <row r="98">
          <cell r="C98" t="str">
            <v xml:space="preserve">TB2 at B Grid </v>
          </cell>
          <cell r="F98">
            <v>1</v>
          </cell>
          <cell r="G98">
            <v>3.7330000000000001</v>
          </cell>
          <cell r="H98">
            <v>0.45</v>
          </cell>
          <cell r="I98">
            <v>7.4999999999999997E-2</v>
          </cell>
          <cell r="J98">
            <v>0.12598875000000001</v>
          </cell>
          <cell r="K98" t="str">
            <v>CM</v>
          </cell>
        </row>
        <row r="99">
          <cell r="C99" t="str">
            <v xml:space="preserve">TB2 at C/1-2 &amp; C/3-4 Grid </v>
          </cell>
          <cell r="F99">
            <v>2</v>
          </cell>
          <cell r="G99">
            <v>3.4329999999999998</v>
          </cell>
          <cell r="H99">
            <v>0.45</v>
          </cell>
          <cell r="I99">
            <v>7.4999999999999997E-2</v>
          </cell>
          <cell r="J99">
            <v>0.2317275</v>
          </cell>
          <cell r="K99" t="str">
            <v>CM</v>
          </cell>
        </row>
        <row r="100">
          <cell r="C100" t="str">
            <v xml:space="preserve">TB2 at C/2-3 Grid  </v>
          </cell>
          <cell r="F100">
            <v>1</v>
          </cell>
          <cell r="G100">
            <v>3.7330000000000001</v>
          </cell>
          <cell r="H100">
            <v>0.45</v>
          </cell>
          <cell r="I100">
            <v>7.4999999999999997E-2</v>
          </cell>
          <cell r="J100">
            <v>0.12598875000000001</v>
          </cell>
          <cell r="K100" t="str">
            <v>CM</v>
          </cell>
        </row>
        <row r="101">
          <cell r="C101" t="str">
            <v xml:space="preserve">GB3 at D/1-2 Grid </v>
          </cell>
          <cell r="F101">
            <v>2</v>
          </cell>
          <cell r="G101">
            <v>4.0999999999999996</v>
          </cell>
          <cell r="H101">
            <v>0.45</v>
          </cell>
          <cell r="I101">
            <v>7.4999999999999997E-2</v>
          </cell>
          <cell r="J101">
            <v>0.27675</v>
          </cell>
          <cell r="K101" t="str">
            <v>CM</v>
          </cell>
        </row>
        <row r="102">
          <cell r="C102" t="str">
            <v xml:space="preserve">GB3 at D/3-4 Grid </v>
          </cell>
          <cell r="F102">
            <v>1</v>
          </cell>
          <cell r="G102">
            <v>2.4</v>
          </cell>
          <cell r="H102">
            <v>0.45</v>
          </cell>
          <cell r="I102">
            <v>7.4999999999999997E-2</v>
          </cell>
          <cell r="J102">
            <v>8.1000000000000003E-2</v>
          </cell>
          <cell r="K102" t="str">
            <v>CM</v>
          </cell>
        </row>
        <row r="103">
          <cell r="C103" t="str">
            <v xml:space="preserve">TB1 at E/1-2, E/3-4, G/1-2, G/3-4 Grid </v>
          </cell>
          <cell r="F103">
            <v>4</v>
          </cell>
          <cell r="G103">
            <v>4.0999999999999996</v>
          </cell>
          <cell r="H103">
            <v>0.45</v>
          </cell>
          <cell r="I103">
            <v>7.4999999999999997E-2</v>
          </cell>
          <cell r="J103">
            <v>0.55349999999999999</v>
          </cell>
          <cell r="K103" t="str">
            <v>CM</v>
          </cell>
        </row>
        <row r="104">
          <cell r="C104" t="str">
            <v>TB2</v>
          </cell>
          <cell r="F104">
            <v>2</v>
          </cell>
          <cell r="G104">
            <v>2.4</v>
          </cell>
          <cell r="H104">
            <v>0.45</v>
          </cell>
          <cell r="I104">
            <v>7.4999999999999997E-2</v>
          </cell>
          <cell r="J104">
            <v>0.16200000000000001</v>
          </cell>
          <cell r="K104" t="str">
            <v>CM</v>
          </cell>
        </row>
        <row r="105">
          <cell r="C105" t="str">
            <v xml:space="preserve">GB1 at I/1-2 &amp; I/3-4 Grid </v>
          </cell>
          <cell r="F105">
            <v>2</v>
          </cell>
          <cell r="G105">
            <v>4.0999999999999996</v>
          </cell>
          <cell r="H105">
            <v>0.56499999999999995</v>
          </cell>
          <cell r="I105">
            <v>7.4999999999999997E-2</v>
          </cell>
          <cell r="J105">
            <v>0.34747499999999992</v>
          </cell>
          <cell r="K105" t="str">
            <v>CM</v>
          </cell>
        </row>
        <row r="106">
          <cell r="F106">
            <v>1</v>
          </cell>
          <cell r="G106">
            <v>2.4</v>
          </cell>
          <cell r="H106">
            <v>0.56499999999999995</v>
          </cell>
          <cell r="I106">
            <v>7.4999999999999997E-2</v>
          </cell>
          <cell r="J106">
            <v>0.10169999999999998</v>
          </cell>
          <cell r="K106" t="str">
            <v>CM</v>
          </cell>
        </row>
        <row r="108">
          <cell r="C108" t="str">
            <v>Vertical grid</v>
          </cell>
        </row>
        <row r="109">
          <cell r="C109" t="str">
            <v xml:space="preserve">GB5 at 1/A-B &amp; 4/A-B Grid </v>
          </cell>
          <cell r="F109">
            <v>2</v>
          </cell>
          <cell r="G109">
            <v>3.75</v>
          </cell>
          <cell r="H109">
            <v>0.86499999999999999</v>
          </cell>
          <cell r="I109">
            <v>7.4999999999999997E-2</v>
          </cell>
          <cell r="J109">
            <v>0.48656249999999995</v>
          </cell>
          <cell r="K109" t="str">
            <v>CM</v>
          </cell>
        </row>
        <row r="110">
          <cell r="C110" t="str">
            <v xml:space="preserve">TB1 at 2/A-B &amp; 3/A-B Grid </v>
          </cell>
          <cell r="F110">
            <v>2</v>
          </cell>
          <cell r="G110">
            <v>3.75</v>
          </cell>
          <cell r="H110">
            <v>0.6</v>
          </cell>
          <cell r="I110">
            <v>7.4999999999999997E-2</v>
          </cell>
          <cell r="J110">
            <v>0.33749999999999997</v>
          </cell>
          <cell r="K110" t="str">
            <v>CM</v>
          </cell>
        </row>
        <row r="111">
          <cell r="C111" t="str">
            <v>GB5 &amp; GB3 at 1/B-C &amp; 4/B-C</v>
          </cell>
          <cell r="F111">
            <v>2</v>
          </cell>
          <cell r="G111">
            <v>4</v>
          </cell>
          <cell r="H111">
            <v>0.86499999999999999</v>
          </cell>
          <cell r="I111">
            <v>7.4999999999999997E-2</v>
          </cell>
          <cell r="J111">
            <v>0.51900000000000002</v>
          </cell>
          <cell r="K111" t="str">
            <v>CM</v>
          </cell>
        </row>
        <row r="112">
          <cell r="C112" t="str">
            <v>TB1 at 2/B-C &amp; 3/B-C</v>
          </cell>
          <cell r="F112">
            <v>2</v>
          </cell>
          <cell r="G112">
            <v>4</v>
          </cell>
          <cell r="H112">
            <v>0.6</v>
          </cell>
          <cell r="I112">
            <v>7.4999999999999997E-2</v>
          </cell>
          <cell r="J112">
            <v>0.36</v>
          </cell>
          <cell r="K112" t="str">
            <v>CM</v>
          </cell>
        </row>
        <row r="113">
          <cell r="C113" t="str">
            <v>GB5 &amp; GB3 at 1/C-D &amp; 4/C-D</v>
          </cell>
          <cell r="F113">
            <v>2</v>
          </cell>
          <cell r="G113">
            <v>3.95</v>
          </cell>
          <cell r="H113">
            <v>0.86499999999999999</v>
          </cell>
          <cell r="I113">
            <v>7.4999999999999997E-2</v>
          </cell>
          <cell r="J113">
            <v>0.51251249999999993</v>
          </cell>
          <cell r="K113" t="str">
            <v>CM</v>
          </cell>
        </row>
        <row r="114">
          <cell r="C114" t="str">
            <v>TB1 at C to D / 2 to 4</v>
          </cell>
          <cell r="F114">
            <v>2</v>
          </cell>
          <cell r="G114">
            <v>3.95</v>
          </cell>
          <cell r="H114">
            <v>0.6</v>
          </cell>
          <cell r="I114">
            <v>7.4999999999999997E-2</v>
          </cell>
          <cell r="J114">
            <v>0.35549999999999998</v>
          </cell>
          <cell r="K114" t="str">
            <v>CM</v>
          </cell>
        </row>
        <row r="116">
          <cell r="C116" t="str">
            <v xml:space="preserve">Bet'n D to E GB6 </v>
          </cell>
          <cell r="F116">
            <v>1</v>
          </cell>
          <cell r="G116">
            <v>2.3250000000000002</v>
          </cell>
          <cell r="H116">
            <v>0.56499999999999995</v>
          </cell>
          <cell r="I116">
            <v>7.4999999999999997E-2</v>
          </cell>
          <cell r="J116">
            <v>9.8521874999999995E-2</v>
          </cell>
          <cell r="K116" t="str">
            <v>CM</v>
          </cell>
        </row>
        <row r="117">
          <cell r="F117">
            <v>1</v>
          </cell>
          <cell r="G117">
            <v>2.125</v>
          </cell>
          <cell r="H117">
            <v>0.56499999999999995</v>
          </cell>
          <cell r="I117">
            <v>7.4999999999999997E-2</v>
          </cell>
          <cell r="J117">
            <v>9.0046874999999985E-2</v>
          </cell>
          <cell r="K117" t="str">
            <v>CM</v>
          </cell>
        </row>
        <row r="118">
          <cell r="C118" t="str">
            <v>TB1</v>
          </cell>
          <cell r="F118">
            <v>2</v>
          </cell>
          <cell r="G118">
            <v>4.9000000000000004</v>
          </cell>
          <cell r="H118">
            <v>0.45</v>
          </cell>
          <cell r="I118">
            <v>7.4999999999999997E-2</v>
          </cell>
          <cell r="J118">
            <v>0.33074999999999999</v>
          </cell>
          <cell r="K118" t="str">
            <v>CM</v>
          </cell>
        </row>
        <row r="119">
          <cell r="C119" t="str">
            <v>GB8</v>
          </cell>
          <cell r="F119">
            <v>1</v>
          </cell>
          <cell r="G119">
            <v>4.9000000000000004</v>
          </cell>
          <cell r="H119">
            <v>0.56499999999999995</v>
          </cell>
          <cell r="I119">
            <v>7.4999999999999997E-2</v>
          </cell>
          <cell r="J119">
            <v>0.2076375</v>
          </cell>
          <cell r="K119" t="str">
            <v>CM</v>
          </cell>
        </row>
        <row r="120">
          <cell r="C120" t="str">
            <v>Bet'n   E to F  GB1</v>
          </cell>
          <cell r="F120">
            <v>2</v>
          </cell>
          <cell r="G120">
            <v>4.4000000000000004</v>
          </cell>
          <cell r="H120">
            <v>0.56499999999999995</v>
          </cell>
          <cell r="I120">
            <v>7.4999999999999997E-2</v>
          </cell>
          <cell r="J120">
            <v>0.37289999999999995</v>
          </cell>
          <cell r="K120" t="str">
            <v>CM</v>
          </cell>
        </row>
        <row r="121">
          <cell r="C121" t="str">
            <v>TB1</v>
          </cell>
          <cell r="F121">
            <v>2</v>
          </cell>
          <cell r="G121">
            <v>4.4000000000000004</v>
          </cell>
          <cell r="H121">
            <v>0.45</v>
          </cell>
          <cell r="I121">
            <v>7.4999999999999997E-2</v>
          </cell>
          <cell r="J121">
            <v>0.29700000000000004</v>
          </cell>
          <cell r="K121" t="str">
            <v>CM</v>
          </cell>
        </row>
        <row r="122">
          <cell r="C122" t="str">
            <v>Bet'n F to G GB1</v>
          </cell>
          <cell r="F122">
            <v>2</v>
          </cell>
          <cell r="G122">
            <v>4.4000000000000004</v>
          </cell>
          <cell r="H122">
            <v>0.56499999999999995</v>
          </cell>
          <cell r="I122">
            <v>7.4999999999999997E-2</v>
          </cell>
          <cell r="J122">
            <v>0.37289999999999995</v>
          </cell>
          <cell r="K122" t="str">
            <v>CM</v>
          </cell>
        </row>
        <row r="123">
          <cell r="C123" t="str">
            <v>TB1</v>
          </cell>
          <cell r="F123">
            <v>2</v>
          </cell>
          <cell r="G123">
            <v>4.4000000000000004</v>
          </cell>
          <cell r="H123">
            <v>0.45</v>
          </cell>
          <cell r="I123">
            <v>7.4999999999999997E-2</v>
          </cell>
          <cell r="J123">
            <v>0.29700000000000004</v>
          </cell>
          <cell r="K123" t="str">
            <v>CM</v>
          </cell>
        </row>
        <row r="124">
          <cell r="C124" t="str">
            <v>Bet'n G to H GB1</v>
          </cell>
          <cell r="F124">
            <v>2</v>
          </cell>
          <cell r="G124">
            <v>4.4000000000000004</v>
          </cell>
          <cell r="H124">
            <v>0.56499999999999995</v>
          </cell>
          <cell r="I124">
            <v>7.4999999999999997E-2</v>
          </cell>
          <cell r="J124">
            <v>0.37289999999999995</v>
          </cell>
          <cell r="K124" t="str">
            <v>CM</v>
          </cell>
        </row>
        <row r="125">
          <cell r="C125" t="str">
            <v>TB1</v>
          </cell>
          <cell r="F125">
            <v>2</v>
          </cell>
          <cell r="G125">
            <v>4.4000000000000004</v>
          </cell>
          <cell r="H125">
            <v>0.45</v>
          </cell>
          <cell r="I125">
            <v>7.4999999999999997E-2</v>
          </cell>
          <cell r="J125">
            <v>0.29700000000000004</v>
          </cell>
          <cell r="K125" t="str">
            <v>CM</v>
          </cell>
        </row>
        <row r="126">
          <cell r="C126" t="str">
            <v>Bet'n H to I   GB7</v>
          </cell>
          <cell r="F126">
            <v>1</v>
          </cell>
          <cell r="G126">
            <v>5.0999999999999996</v>
          </cell>
          <cell r="H126">
            <v>0.56499999999999995</v>
          </cell>
          <cell r="I126">
            <v>7.4999999999999997E-2</v>
          </cell>
          <cell r="J126">
            <v>0.21611249999999996</v>
          </cell>
          <cell r="K126" t="str">
            <v>CM</v>
          </cell>
        </row>
        <row r="127">
          <cell r="C127" t="str">
            <v>GB6</v>
          </cell>
          <cell r="F127">
            <v>1</v>
          </cell>
          <cell r="G127">
            <v>2.3250000000000002</v>
          </cell>
          <cell r="H127">
            <v>0.56499999999999995</v>
          </cell>
          <cell r="I127">
            <v>7.4999999999999997E-2</v>
          </cell>
          <cell r="J127">
            <v>9.8521874999999995E-2</v>
          </cell>
          <cell r="K127" t="str">
            <v>CM</v>
          </cell>
        </row>
        <row r="128">
          <cell r="C128" t="str">
            <v>TB1</v>
          </cell>
          <cell r="F128">
            <v>2</v>
          </cell>
          <cell r="G128">
            <v>5.0999999999999996</v>
          </cell>
          <cell r="H128">
            <v>0.45</v>
          </cell>
          <cell r="I128">
            <v>7.4999999999999997E-2</v>
          </cell>
          <cell r="J128">
            <v>0.34425</v>
          </cell>
          <cell r="K128" t="str">
            <v>CM</v>
          </cell>
        </row>
        <row r="131">
          <cell r="A131" t="str">
            <v>B-03-b</v>
          </cell>
          <cell r="B131" t="str">
            <v>P &amp; L R.C.C.  M25  Upto Plinth ( FFL)</v>
          </cell>
          <cell r="K131" t="str">
            <v>CM</v>
          </cell>
          <cell r="L131">
            <v>112.29570000000001</v>
          </cell>
        </row>
        <row r="132">
          <cell r="C132" t="str">
            <v>Footings</v>
          </cell>
        </row>
        <row r="133">
          <cell r="C133" t="str">
            <v>PD6</v>
          </cell>
          <cell r="F133">
            <v>2</v>
          </cell>
          <cell r="G133">
            <v>1.7</v>
          </cell>
          <cell r="H133">
            <v>1.7</v>
          </cell>
          <cell r="I133">
            <v>0.4</v>
          </cell>
          <cell r="J133">
            <v>2.3119999999999998</v>
          </cell>
          <cell r="K133" t="str">
            <v>CM</v>
          </cell>
        </row>
        <row r="134">
          <cell r="C134" t="str">
            <v>PD8</v>
          </cell>
          <cell r="F134">
            <v>2</v>
          </cell>
          <cell r="G134">
            <v>1.9</v>
          </cell>
          <cell r="H134">
            <v>1.9</v>
          </cell>
          <cell r="I134">
            <v>0.23</v>
          </cell>
          <cell r="J134">
            <v>1.6606000000000001</v>
          </cell>
          <cell r="K134" t="str">
            <v>CM</v>
          </cell>
        </row>
        <row r="135">
          <cell r="C135" t="str">
            <v>Trapazoidal part =0.32/3*(3.61+0.487+SQRT(3.61*0.487))=0.578</v>
          </cell>
          <cell r="F135">
            <v>2</v>
          </cell>
          <cell r="G135">
            <v>0.57799999999999996</v>
          </cell>
          <cell r="J135">
            <v>1.1559999999999999</v>
          </cell>
          <cell r="K135" t="str">
            <v>CM</v>
          </cell>
        </row>
        <row r="136">
          <cell r="C136" t="str">
            <v>PD4</v>
          </cell>
          <cell r="F136">
            <v>4</v>
          </cell>
          <cell r="G136">
            <v>1.7</v>
          </cell>
          <cell r="H136">
            <v>1.7</v>
          </cell>
          <cell r="I136">
            <v>0.4</v>
          </cell>
          <cell r="J136">
            <v>4.6239999999999997</v>
          </cell>
          <cell r="K136" t="str">
            <v>CM</v>
          </cell>
        </row>
        <row r="137">
          <cell r="C137" t="str">
            <v>PD7</v>
          </cell>
          <cell r="F137">
            <v>4</v>
          </cell>
          <cell r="G137">
            <v>1.9</v>
          </cell>
          <cell r="H137">
            <v>1.9</v>
          </cell>
          <cell r="I137">
            <v>0.23</v>
          </cell>
          <cell r="J137">
            <v>3.3212000000000002</v>
          </cell>
          <cell r="K137" t="str">
            <v>CM</v>
          </cell>
        </row>
        <row r="138">
          <cell r="C138" t="str">
            <v>Trapazoidal part =0.32/3*(3.61+0.487+SQRT(3.61*0.487))=0.578</v>
          </cell>
          <cell r="F138">
            <v>2</v>
          </cell>
          <cell r="G138">
            <v>0.57799999999999996</v>
          </cell>
          <cell r="J138">
            <v>1.1559999999999999</v>
          </cell>
          <cell r="K138" t="str">
            <v>CM</v>
          </cell>
        </row>
        <row r="139">
          <cell r="C139" t="str">
            <v>PD3</v>
          </cell>
          <cell r="F139">
            <v>2</v>
          </cell>
          <cell r="G139">
            <v>2.6</v>
          </cell>
          <cell r="H139">
            <v>2.6</v>
          </cell>
          <cell r="I139">
            <v>0.23</v>
          </cell>
          <cell r="J139">
            <v>3.1096000000000004</v>
          </cell>
          <cell r="K139" t="str">
            <v>CM</v>
          </cell>
        </row>
        <row r="140">
          <cell r="C140" t="str">
            <v>Trapazoidal part =0.47/3*(6.76+0.562+SQRT(6.76*0.562))=1.452</v>
          </cell>
          <cell r="F140">
            <v>2</v>
          </cell>
          <cell r="G140">
            <v>1.452</v>
          </cell>
          <cell r="J140">
            <v>2.9039999999999999</v>
          </cell>
          <cell r="K140" t="str">
            <v>CM</v>
          </cell>
        </row>
        <row r="141">
          <cell r="C141" t="str">
            <v>PD10</v>
          </cell>
          <cell r="F141">
            <v>2</v>
          </cell>
          <cell r="G141">
            <v>2.9</v>
          </cell>
          <cell r="H141">
            <v>3</v>
          </cell>
          <cell r="I141">
            <v>0.23</v>
          </cell>
          <cell r="J141">
            <v>4.0019999999999998</v>
          </cell>
          <cell r="K141" t="str">
            <v>CM</v>
          </cell>
        </row>
        <row r="142">
          <cell r="C142" t="str">
            <v>Trapazoidal part =0.65/3*(8.7+0.562+SQRT(8.7*0.562))=2.486</v>
          </cell>
          <cell r="F142">
            <v>2</v>
          </cell>
          <cell r="G142">
            <v>2.4860000000000002</v>
          </cell>
          <cell r="J142">
            <v>4.9720000000000004</v>
          </cell>
          <cell r="K142" t="str">
            <v>CM</v>
          </cell>
        </row>
        <row r="143">
          <cell r="C143" t="str">
            <v>PD5</v>
          </cell>
          <cell r="F143">
            <v>2</v>
          </cell>
          <cell r="G143">
            <v>1.9</v>
          </cell>
          <cell r="H143">
            <v>1.9</v>
          </cell>
          <cell r="I143">
            <v>0.23</v>
          </cell>
          <cell r="J143">
            <v>1.6606000000000001</v>
          </cell>
          <cell r="K143" t="str">
            <v>CM</v>
          </cell>
        </row>
        <row r="144">
          <cell r="C144" t="str">
            <v>Trapazoidal part =0.32/3*(3.61+0.45+SQRT(3.61*0.45))=0.569</v>
          </cell>
          <cell r="F144">
            <v>2</v>
          </cell>
          <cell r="G144">
            <v>0.56899999999999995</v>
          </cell>
          <cell r="J144">
            <v>1.1379999999999999</v>
          </cell>
          <cell r="K144" t="str">
            <v>CM</v>
          </cell>
        </row>
        <row r="145">
          <cell r="C145" t="str">
            <v>PD2</v>
          </cell>
          <cell r="F145">
            <v>8</v>
          </cell>
          <cell r="G145">
            <v>2.2999999999999998</v>
          </cell>
          <cell r="H145">
            <v>2.2999999999999998</v>
          </cell>
          <cell r="I145">
            <v>0.23</v>
          </cell>
          <cell r="J145">
            <v>9.7335999999999991</v>
          </cell>
          <cell r="K145" t="str">
            <v>CM</v>
          </cell>
        </row>
        <row r="146">
          <cell r="C146" t="str">
            <v>Trapazoidal part =0.42/3*(5.29+0.562+SQRT(5.29*0.562))=1.061</v>
          </cell>
          <cell r="F146">
            <v>8</v>
          </cell>
          <cell r="G146">
            <v>1.0609999999999999</v>
          </cell>
          <cell r="J146">
            <v>8.4879999999999995</v>
          </cell>
          <cell r="K146" t="str">
            <v>CM</v>
          </cell>
        </row>
        <row r="148">
          <cell r="C148" t="str">
            <v>PD9</v>
          </cell>
          <cell r="F148">
            <v>8</v>
          </cell>
          <cell r="G148">
            <v>2.8</v>
          </cell>
          <cell r="H148">
            <v>2.8</v>
          </cell>
          <cell r="I148">
            <v>0.3</v>
          </cell>
          <cell r="J148">
            <v>18.815999999999995</v>
          </cell>
          <cell r="K148" t="str">
            <v>CM</v>
          </cell>
        </row>
        <row r="149">
          <cell r="C149" t="str">
            <v>Trapazoidal part =0.6/3*(7.84+0.562+SQRT(7.84*0.562))=2.1</v>
          </cell>
          <cell r="F149">
            <v>8</v>
          </cell>
          <cell r="G149">
            <v>2.1</v>
          </cell>
          <cell r="J149">
            <v>16.8</v>
          </cell>
          <cell r="K149" t="str">
            <v>CM</v>
          </cell>
        </row>
        <row r="150">
          <cell r="C150" t="str">
            <v>PD1</v>
          </cell>
          <cell r="F150">
            <v>2</v>
          </cell>
          <cell r="G150">
            <v>2.4</v>
          </cell>
          <cell r="H150">
            <v>2.4</v>
          </cell>
          <cell r="I150">
            <v>0.23</v>
          </cell>
          <cell r="J150">
            <v>2.6496</v>
          </cell>
          <cell r="K150" t="str">
            <v>CM</v>
          </cell>
        </row>
        <row r="151">
          <cell r="C151" t="str">
            <v>Trapazoidal part =0.47/3*(5.76+0.562+SQRT(5.76*0.562))=1.272</v>
          </cell>
          <cell r="F151">
            <v>2</v>
          </cell>
          <cell r="G151">
            <v>1.272</v>
          </cell>
          <cell r="J151">
            <v>2.544</v>
          </cell>
          <cell r="K151" t="str">
            <v>CM</v>
          </cell>
        </row>
        <row r="152">
          <cell r="C152" t="str">
            <v>PD11</v>
          </cell>
          <cell r="F152">
            <v>2</v>
          </cell>
          <cell r="G152">
            <v>2.9</v>
          </cell>
          <cell r="H152">
            <v>0.3</v>
          </cell>
          <cell r="I152">
            <v>0.3</v>
          </cell>
          <cell r="J152">
            <v>0.52200000000000002</v>
          </cell>
          <cell r="K152" t="str">
            <v>CM</v>
          </cell>
        </row>
        <row r="153">
          <cell r="C153" t="str">
            <v>Trapazoidal part =0.65/3*(8.7+0.562+SQRT(8.7*0.562))=2.486</v>
          </cell>
          <cell r="F153">
            <v>2</v>
          </cell>
          <cell r="G153">
            <v>2.4860000000000002</v>
          </cell>
          <cell r="J153">
            <v>4.9720000000000004</v>
          </cell>
          <cell r="K153" t="str">
            <v>CM</v>
          </cell>
        </row>
        <row r="155">
          <cell r="C155" t="str">
            <v>Pedestal upto G.B. Bottom</v>
          </cell>
        </row>
        <row r="156">
          <cell r="C156" t="str">
            <v>PD6</v>
          </cell>
          <cell r="F156">
            <v>2</v>
          </cell>
          <cell r="G156">
            <v>0.6</v>
          </cell>
          <cell r="H156">
            <v>0.5</v>
          </cell>
          <cell r="I156">
            <v>1.5249999999999999</v>
          </cell>
          <cell r="J156">
            <v>0.91499999999999992</v>
          </cell>
          <cell r="K156" t="str">
            <v>CM</v>
          </cell>
        </row>
        <row r="157">
          <cell r="C157" t="str">
            <v>PD8</v>
          </cell>
          <cell r="F157">
            <v>2</v>
          </cell>
          <cell r="G157">
            <v>0.6</v>
          </cell>
          <cell r="H157">
            <v>0.5</v>
          </cell>
          <cell r="I157">
            <v>1.375</v>
          </cell>
          <cell r="J157">
            <v>0.82499999999999996</v>
          </cell>
          <cell r="K157" t="str">
            <v>CM</v>
          </cell>
        </row>
        <row r="158">
          <cell r="C158" t="str">
            <v>PD4</v>
          </cell>
          <cell r="F158">
            <v>4</v>
          </cell>
          <cell r="G158">
            <v>0.6</v>
          </cell>
          <cell r="H158">
            <v>0.5</v>
          </cell>
          <cell r="I158">
            <v>1.5249999999999999</v>
          </cell>
          <cell r="J158">
            <v>1.8299999999999998</v>
          </cell>
          <cell r="K158" t="str">
            <v>CM</v>
          </cell>
        </row>
        <row r="159">
          <cell r="C159" t="str">
            <v>PD7</v>
          </cell>
          <cell r="F159">
            <v>4</v>
          </cell>
          <cell r="G159">
            <v>0.6</v>
          </cell>
          <cell r="H159">
            <v>0.5</v>
          </cell>
          <cell r="I159">
            <v>1.375</v>
          </cell>
          <cell r="J159">
            <v>1.65</v>
          </cell>
          <cell r="K159" t="str">
            <v>CM</v>
          </cell>
        </row>
        <row r="160">
          <cell r="C160" t="str">
            <v>PD3</v>
          </cell>
          <cell r="F160">
            <v>2</v>
          </cell>
          <cell r="G160">
            <v>0.6</v>
          </cell>
          <cell r="H160">
            <v>0.6</v>
          </cell>
          <cell r="I160">
            <v>1.2250000000000001</v>
          </cell>
          <cell r="J160">
            <v>0.88200000000000001</v>
          </cell>
          <cell r="K160" t="str">
            <v>CM</v>
          </cell>
        </row>
        <row r="161">
          <cell r="C161" t="str">
            <v>PD10</v>
          </cell>
          <cell r="F161">
            <v>2</v>
          </cell>
          <cell r="G161">
            <v>0.6</v>
          </cell>
          <cell r="H161">
            <v>0.6</v>
          </cell>
          <cell r="I161">
            <v>0.97499999999999998</v>
          </cell>
          <cell r="J161">
            <v>0.70199999999999996</v>
          </cell>
          <cell r="K161" t="str">
            <v>CM</v>
          </cell>
        </row>
        <row r="162">
          <cell r="C162" t="str">
            <v>PD5</v>
          </cell>
          <cell r="F162">
            <v>2</v>
          </cell>
          <cell r="G162">
            <v>0.6</v>
          </cell>
          <cell r="H162">
            <v>0.45</v>
          </cell>
          <cell r="I162">
            <v>1.375</v>
          </cell>
          <cell r="J162">
            <v>0.74250000000000005</v>
          </cell>
          <cell r="K162" t="str">
            <v>CM</v>
          </cell>
        </row>
        <row r="163">
          <cell r="C163" t="str">
            <v>PD2</v>
          </cell>
          <cell r="F163">
            <v>8</v>
          </cell>
          <cell r="G163">
            <v>0.6</v>
          </cell>
          <cell r="H163">
            <v>0.6</v>
          </cell>
          <cell r="I163">
            <v>1.2749999999999999</v>
          </cell>
          <cell r="J163">
            <v>3.6719999999999997</v>
          </cell>
          <cell r="K163" t="str">
            <v>CM</v>
          </cell>
        </row>
        <row r="164">
          <cell r="C164" t="str">
            <v>PD9</v>
          </cell>
          <cell r="F164">
            <v>8</v>
          </cell>
          <cell r="G164">
            <v>0.6</v>
          </cell>
          <cell r="H164">
            <v>0.6</v>
          </cell>
          <cell r="I164">
            <v>1.0249999999999999</v>
          </cell>
          <cell r="J164">
            <v>2.9519999999999995</v>
          </cell>
          <cell r="K164" t="str">
            <v>CM</v>
          </cell>
        </row>
        <row r="165">
          <cell r="C165" t="str">
            <v>PD1</v>
          </cell>
          <cell r="F165">
            <v>2</v>
          </cell>
          <cell r="G165">
            <v>0.6</v>
          </cell>
          <cell r="H165">
            <v>0.6</v>
          </cell>
          <cell r="I165">
            <v>1.2250000000000001</v>
          </cell>
          <cell r="J165">
            <v>0.88200000000000001</v>
          </cell>
          <cell r="K165" t="str">
            <v>CM</v>
          </cell>
        </row>
        <row r="166">
          <cell r="C166" t="str">
            <v>PD11</v>
          </cell>
          <cell r="F166">
            <v>2</v>
          </cell>
          <cell r="G166">
            <v>0.6</v>
          </cell>
          <cell r="H166">
            <v>0.6</v>
          </cell>
          <cell r="I166">
            <v>0.97499999999999998</v>
          </cell>
          <cell r="J166">
            <v>0.70199999999999996</v>
          </cell>
          <cell r="K166" t="str">
            <v>CM</v>
          </cell>
        </row>
        <row r="167">
          <cell r="C167" t="str">
            <v>Ground Beam</v>
          </cell>
        </row>
        <row r="168">
          <cell r="C168" t="str">
            <v>Horizontal grid</v>
          </cell>
        </row>
        <row r="169">
          <cell r="C169" t="str">
            <v xml:space="preserve">GB3   A-Grid </v>
          </cell>
          <cell r="F169">
            <v>2</v>
          </cell>
          <cell r="G169">
            <v>3.4329999999999998</v>
          </cell>
          <cell r="H169">
            <v>0.56499999999999995</v>
          </cell>
          <cell r="I169">
            <v>7.4999999999999997E-2</v>
          </cell>
          <cell r="J169">
            <v>0.29094674999999992</v>
          </cell>
          <cell r="K169" t="str">
            <v>CM</v>
          </cell>
        </row>
        <row r="170">
          <cell r="C170" t="str">
            <v xml:space="preserve">GB4    A-Grid </v>
          </cell>
          <cell r="F170">
            <v>1</v>
          </cell>
          <cell r="G170">
            <v>3.7330000000000001</v>
          </cell>
          <cell r="H170">
            <v>0.56499999999999995</v>
          </cell>
          <cell r="I170">
            <v>7.4999999999999997E-2</v>
          </cell>
          <cell r="J170">
            <v>0.15818587499999998</v>
          </cell>
          <cell r="K170" t="str">
            <v>CM</v>
          </cell>
        </row>
        <row r="171">
          <cell r="C171" t="str">
            <v xml:space="preserve">TB2 at B Grid </v>
          </cell>
          <cell r="F171">
            <v>1</v>
          </cell>
          <cell r="G171">
            <v>3.7330000000000001</v>
          </cell>
          <cell r="H171">
            <v>0.45</v>
          </cell>
          <cell r="I171">
            <v>7.4999999999999997E-2</v>
          </cell>
          <cell r="J171">
            <v>0.12598875000000001</v>
          </cell>
          <cell r="K171" t="str">
            <v>CM</v>
          </cell>
        </row>
        <row r="172">
          <cell r="C172" t="str">
            <v xml:space="preserve">TB2 at C/1-2 &amp; C/3-4 Grid </v>
          </cell>
          <cell r="F172">
            <v>2</v>
          </cell>
          <cell r="G172">
            <v>3.4329999999999998</v>
          </cell>
          <cell r="H172">
            <v>0.45</v>
          </cell>
          <cell r="I172">
            <v>7.4999999999999997E-2</v>
          </cell>
          <cell r="J172">
            <v>0.2317275</v>
          </cell>
          <cell r="K172" t="str">
            <v>CM</v>
          </cell>
        </row>
        <row r="173">
          <cell r="C173" t="str">
            <v xml:space="preserve">TB2 at C/2-3 Grid  </v>
          </cell>
          <cell r="F173">
            <v>1</v>
          </cell>
          <cell r="G173">
            <v>3.7330000000000001</v>
          </cell>
          <cell r="H173">
            <v>0.45</v>
          </cell>
          <cell r="I173">
            <v>7.4999999999999997E-2</v>
          </cell>
          <cell r="J173">
            <v>0.12598875000000001</v>
          </cell>
          <cell r="K173" t="str">
            <v>CM</v>
          </cell>
        </row>
        <row r="174">
          <cell r="C174" t="str">
            <v xml:space="preserve">GB3 at D/1-2 Grid </v>
          </cell>
          <cell r="F174">
            <v>2</v>
          </cell>
          <cell r="G174">
            <v>4.0999999999999996</v>
          </cell>
          <cell r="H174">
            <v>0.45</v>
          </cell>
          <cell r="I174">
            <v>7.4999999999999997E-2</v>
          </cell>
          <cell r="J174">
            <v>0.27675</v>
          </cell>
          <cell r="K174" t="str">
            <v>CM</v>
          </cell>
        </row>
        <row r="175">
          <cell r="C175" t="str">
            <v xml:space="preserve">GB3 at D/3-4 Grid </v>
          </cell>
          <cell r="F175">
            <v>1</v>
          </cell>
          <cell r="G175">
            <v>2.4</v>
          </cell>
          <cell r="H175">
            <v>0.45</v>
          </cell>
          <cell r="I175">
            <v>7.4999999999999997E-2</v>
          </cell>
          <cell r="J175">
            <v>8.1000000000000003E-2</v>
          </cell>
          <cell r="K175" t="str">
            <v>CM</v>
          </cell>
        </row>
        <row r="176">
          <cell r="C176" t="str">
            <v xml:space="preserve">TB1 at E/1-2, E/3-4, G/1-2, G/3-4 Grid </v>
          </cell>
          <cell r="F176">
            <v>4</v>
          </cell>
          <cell r="G176">
            <v>4.0999999999999996</v>
          </cell>
          <cell r="H176">
            <v>0.45</v>
          </cell>
          <cell r="I176">
            <v>7.4999999999999997E-2</v>
          </cell>
          <cell r="J176">
            <v>0.55349999999999999</v>
          </cell>
          <cell r="K176" t="str">
            <v>CM</v>
          </cell>
        </row>
        <row r="177">
          <cell r="C177" t="str">
            <v>TB2</v>
          </cell>
          <cell r="F177">
            <v>2</v>
          </cell>
          <cell r="G177">
            <v>2.4</v>
          </cell>
          <cell r="H177">
            <v>0.45</v>
          </cell>
          <cell r="I177">
            <v>7.4999999999999997E-2</v>
          </cell>
          <cell r="J177">
            <v>0.16200000000000001</v>
          </cell>
          <cell r="K177" t="str">
            <v>CM</v>
          </cell>
        </row>
        <row r="178">
          <cell r="C178" t="str">
            <v xml:space="preserve">GB1 at I/1-2 &amp; I/3-4 Grid </v>
          </cell>
          <cell r="F178">
            <v>2</v>
          </cell>
          <cell r="G178">
            <v>4.0999999999999996</v>
          </cell>
          <cell r="H178">
            <v>0.56499999999999995</v>
          </cell>
          <cell r="I178">
            <v>7.4999999999999997E-2</v>
          </cell>
          <cell r="J178">
            <v>0.34747499999999992</v>
          </cell>
          <cell r="K178" t="str">
            <v>CM</v>
          </cell>
        </row>
        <row r="179">
          <cell r="F179">
            <v>1</v>
          </cell>
          <cell r="G179">
            <v>2.4</v>
          </cell>
          <cell r="H179">
            <v>0.56499999999999995</v>
          </cell>
          <cell r="I179">
            <v>7.4999999999999997E-2</v>
          </cell>
          <cell r="J179">
            <v>0.10169999999999998</v>
          </cell>
          <cell r="K179" t="str">
            <v>CM</v>
          </cell>
        </row>
        <row r="181">
          <cell r="C181" t="str">
            <v>Vertical grid</v>
          </cell>
        </row>
        <row r="182">
          <cell r="C182" t="str">
            <v xml:space="preserve">GB5 at 1/A-B &amp; 4/A-B Grid </v>
          </cell>
          <cell r="F182">
            <v>2</v>
          </cell>
          <cell r="G182">
            <v>3.75</v>
          </cell>
          <cell r="H182">
            <v>0.86499999999999999</v>
          </cell>
          <cell r="I182">
            <v>7.4999999999999997E-2</v>
          </cell>
          <cell r="J182">
            <v>0.48656249999999995</v>
          </cell>
          <cell r="K182" t="str">
            <v>CM</v>
          </cell>
        </row>
        <row r="183">
          <cell r="C183" t="str">
            <v xml:space="preserve">TB1 at 2/A-B &amp; 3/A-B Grid </v>
          </cell>
          <cell r="F183">
            <v>2</v>
          </cell>
          <cell r="G183">
            <v>3.75</v>
          </cell>
          <cell r="H183">
            <v>0.6</v>
          </cell>
          <cell r="I183">
            <v>7.4999999999999997E-2</v>
          </cell>
          <cell r="J183">
            <v>0.33749999999999997</v>
          </cell>
          <cell r="K183" t="str">
            <v>CM</v>
          </cell>
        </row>
        <row r="184">
          <cell r="C184" t="str">
            <v>GB5 &amp; GB3 at 1/B-C &amp; 4/B-C</v>
          </cell>
          <cell r="F184">
            <v>2</v>
          </cell>
          <cell r="G184">
            <v>4</v>
          </cell>
          <cell r="H184">
            <v>0.86499999999999999</v>
          </cell>
          <cell r="I184">
            <v>7.4999999999999997E-2</v>
          </cell>
          <cell r="J184">
            <v>0.51900000000000002</v>
          </cell>
          <cell r="K184" t="str">
            <v>CM</v>
          </cell>
        </row>
        <row r="185">
          <cell r="C185" t="str">
            <v>TB1 at 2/B-C &amp; 3/B-C</v>
          </cell>
          <cell r="F185">
            <v>2</v>
          </cell>
          <cell r="G185">
            <v>4</v>
          </cell>
          <cell r="H185">
            <v>0.6</v>
          </cell>
          <cell r="I185">
            <v>7.4999999999999997E-2</v>
          </cell>
          <cell r="J185">
            <v>0.36</v>
          </cell>
          <cell r="K185" t="str">
            <v>CM</v>
          </cell>
        </row>
        <row r="186">
          <cell r="C186" t="str">
            <v>GB5 &amp; GB3 at 1/C-D &amp; 4/C-D</v>
          </cell>
          <cell r="F186">
            <v>2</v>
          </cell>
          <cell r="G186">
            <v>3.95</v>
          </cell>
          <cell r="H186">
            <v>0.86499999999999999</v>
          </cell>
          <cell r="I186">
            <v>7.4999999999999997E-2</v>
          </cell>
          <cell r="J186">
            <v>0.51251249999999993</v>
          </cell>
          <cell r="K186" t="str">
            <v>CM</v>
          </cell>
        </row>
        <row r="187">
          <cell r="C187" t="str">
            <v>TB1 at C to D / 2 to 4</v>
          </cell>
          <cell r="F187">
            <v>2</v>
          </cell>
          <cell r="G187">
            <v>3.95</v>
          </cell>
          <cell r="H187">
            <v>0.6</v>
          </cell>
          <cell r="I187">
            <v>7.4999999999999997E-2</v>
          </cell>
          <cell r="J187">
            <v>0.35549999999999998</v>
          </cell>
          <cell r="K187" t="str">
            <v>CM</v>
          </cell>
        </row>
        <row r="189">
          <cell r="C189" t="str">
            <v xml:space="preserve">Bet'n D to E GB6 </v>
          </cell>
          <cell r="F189">
            <v>1</v>
          </cell>
          <cell r="G189">
            <v>2.3250000000000002</v>
          </cell>
          <cell r="H189">
            <v>0.56499999999999995</v>
          </cell>
          <cell r="I189">
            <v>7.4999999999999997E-2</v>
          </cell>
          <cell r="J189">
            <v>9.8521874999999995E-2</v>
          </cell>
          <cell r="K189" t="str">
            <v>CM</v>
          </cell>
        </row>
        <row r="190">
          <cell r="F190">
            <v>1</v>
          </cell>
          <cell r="G190">
            <v>2.125</v>
          </cell>
          <cell r="H190">
            <v>0.56499999999999995</v>
          </cell>
          <cell r="I190">
            <v>7.4999999999999997E-2</v>
          </cell>
          <cell r="J190">
            <v>9.0046874999999985E-2</v>
          </cell>
          <cell r="K190" t="str">
            <v>CM</v>
          </cell>
        </row>
        <row r="191">
          <cell r="C191" t="str">
            <v>TB1</v>
          </cell>
          <cell r="F191">
            <v>2</v>
          </cell>
          <cell r="G191">
            <v>4.9000000000000004</v>
          </cell>
          <cell r="H191">
            <v>0.45</v>
          </cell>
          <cell r="I191">
            <v>7.4999999999999997E-2</v>
          </cell>
          <cell r="J191">
            <v>0.33074999999999999</v>
          </cell>
          <cell r="K191" t="str">
            <v>CM</v>
          </cell>
        </row>
        <row r="192">
          <cell r="C192" t="str">
            <v>GB8</v>
          </cell>
          <cell r="F192">
            <v>1</v>
          </cell>
          <cell r="G192">
            <v>4.9000000000000004</v>
          </cell>
          <cell r="H192">
            <v>0.56499999999999995</v>
          </cell>
          <cell r="I192">
            <v>7.4999999999999997E-2</v>
          </cell>
          <cell r="J192">
            <v>0.2076375</v>
          </cell>
          <cell r="K192" t="str">
            <v>CM</v>
          </cell>
        </row>
        <row r="193">
          <cell r="C193" t="str">
            <v>Bet'n   E to F  GB1</v>
          </cell>
          <cell r="F193">
            <v>2</v>
          </cell>
          <cell r="G193">
            <v>4.4000000000000004</v>
          </cell>
          <cell r="H193">
            <v>0.56499999999999995</v>
          </cell>
          <cell r="I193">
            <v>7.4999999999999997E-2</v>
          </cell>
          <cell r="J193">
            <v>0.37289999999999995</v>
          </cell>
          <cell r="K193" t="str">
            <v>CM</v>
          </cell>
        </row>
        <row r="194">
          <cell r="C194" t="str">
            <v>TB1</v>
          </cell>
          <cell r="F194">
            <v>2</v>
          </cell>
          <cell r="G194">
            <v>4.4000000000000004</v>
          </cell>
          <cell r="H194">
            <v>0.45</v>
          </cell>
          <cell r="I194">
            <v>7.4999999999999997E-2</v>
          </cell>
          <cell r="J194">
            <v>0.29700000000000004</v>
          </cell>
          <cell r="K194" t="str">
            <v>CM</v>
          </cell>
        </row>
        <row r="195">
          <cell r="C195" t="str">
            <v>Bet'n F to G GB1</v>
          </cell>
          <cell r="F195">
            <v>2</v>
          </cell>
          <cell r="G195">
            <v>4.4000000000000004</v>
          </cell>
          <cell r="H195">
            <v>0.56499999999999995</v>
          </cell>
          <cell r="I195">
            <v>7.4999999999999997E-2</v>
          </cell>
          <cell r="J195">
            <v>0.37289999999999995</v>
          </cell>
          <cell r="K195" t="str">
            <v>CM</v>
          </cell>
        </row>
        <row r="196">
          <cell r="C196" t="str">
            <v>TB1</v>
          </cell>
          <cell r="F196">
            <v>2</v>
          </cell>
          <cell r="G196">
            <v>4.4000000000000004</v>
          </cell>
          <cell r="H196">
            <v>0.45</v>
          </cell>
          <cell r="I196">
            <v>7.4999999999999997E-2</v>
          </cell>
          <cell r="J196">
            <v>0.29700000000000004</v>
          </cell>
          <cell r="K196" t="str">
            <v>CM</v>
          </cell>
        </row>
        <row r="197">
          <cell r="C197" t="str">
            <v>Bet'n G to H GB1</v>
          </cell>
          <cell r="F197">
            <v>2</v>
          </cell>
          <cell r="G197">
            <v>4.4000000000000004</v>
          </cell>
          <cell r="H197">
            <v>0.56499999999999995</v>
          </cell>
          <cell r="I197">
            <v>7.4999999999999997E-2</v>
          </cell>
          <cell r="J197">
            <v>0.37289999999999995</v>
          </cell>
          <cell r="K197" t="str">
            <v>CM</v>
          </cell>
        </row>
        <row r="198">
          <cell r="C198" t="str">
            <v>TB1</v>
          </cell>
          <cell r="F198">
            <v>2</v>
          </cell>
          <cell r="G198">
            <v>4.4000000000000004</v>
          </cell>
          <cell r="H198">
            <v>0.45</v>
          </cell>
          <cell r="I198">
            <v>7.4999999999999997E-2</v>
          </cell>
          <cell r="J198">
            <v>0.29700000000000004</v>
          </cell>
          <cell r="K198" t="str">
            <v>CM</v>
          </cell>
        </row>
        <row r="199">
          <cell r="C199" t="str">
            <v>Bet'n H to I   GB7</v>
          </cell>
          <cell r="F199">
            <v>1</v>
          </cell>
          <cell r="G199">
            <v>5.0999999999999996</v>
          </cell>
          <cell r="H199">
            <v>0.56499999999999995</v>
          </cell>
          <cell r="I199">
            <v>7.4999999999999997E-2</v>
          </cell>
          <cell r="J199">
            <v>0.21611249999999996</v>
          </cell>
          <cell r="K199" t="str">
            <v>CM</v>
          </cell>
        </row>
        <row r="200">
          <cell r="C200" t="str">
            <v>GB6</v>
          </cell>
          <cell r="F200">
            <v>1</v>
          </cell>
          <cell r="G200">
            <v>2.3250000000000002</v>
          </cell>
          <cell r="H200">
            <v>0.56499999999999995</v>
          </cell>
          <cell r="I200">
            <v>7.4999999999999997E-2</v>
          </cell>
          <cell r="J200">
            <v>9.8521874999999995E-2</v>
          </cell>
          <cell r="K200" t="str">
            <v>CM</v>
          </cell>
        </row>
        <row r="201">
          <cell r="C201" t="str">
            <v>TB1</v>
          </cell>
          <cell r="F201">
            <v>2</v>
          </cell>
          <cell r="G201">
            <v>5.0999999999999996</v>
          </cell>
          <cell r="H201">
            <v>0.45</v>
          </cell>
          <cell r="I201">
            <v>7.4999999999999997E-2</v>
          </cell>
          <cell r="J201">
            <v>0.34425</v>
          </cell>
          <cell r="K201" t="str">
            <v>CM</v>
          </cell>
        </row>
        <row r="203">
          <cell r="A203" t="str">
            <v>B-06(i)</v>
          </cell>
          <cell r="B203" t="str">
            <v>Shuttering Upto Plinth Lvl</v>
          </cell>
          <cell r="K203" t="str">
            <v>SM</v>
          </cell>
          <cell r="L203">
            <v>201.91500000000002</v>
          </cell>
        </row>
        <row r="204">
          <cell r="C204" t="str">
            <v>Footings</v>
          </cell>
        </row>
        <row r="205">
          <cell r="C205" t="str">
            <v>PD6</v>
          </cell>
          <cell r="F205">
            <v>2</v>
          </cell>
          <cell r="G205">
            <v>6.8</v>
          </cell>
          <cell r="I205">
            <v>0.4</v>
          </cell>
          <cell r="J205">
            <v>5.44</v>
          </cell>
          <cell r="K205" t="str">
            <v>SM</v>
          </cell>
        </row>
        <row r="206">
          <cell r="C206" t="str">
            <v>PD8</v>
          </cell>
          <cell r="F206">
            <v>2</v>
          </cell>
          <cell r="G206">
            <v>7.6</v>
          </cell>
          <cell r="I206">
            <v>0.23</v>
          </cell>
          <cell r="J206">
            <v>3.496</v>
          </cell>
          <cell r="K206" t="str">
            <v>SM</v>
          </cell>
        </row>
        <row r="207">
          <cell r="C207" t="str">
            <v>PD4</v>
          </cell>
          <cell r="F207">
            <v>4</v>
          </cell>
          <cell r="G207">
            <v>6.8</v>
          </cell>
          <cell r="I207">
            <v>0.4</v>
          </cell>
          <cell r="J207">
            <v>10.88</v>
          </cell>
          <cell r="K207" t="str">
            <v>SM</v>
          </cell>
        </row>
        <row r="208">
          <cell r="C208" t="str">
            <v>PD7</v>
          </cell>
          <cell r="F208">
            <v>4</v>
          </cell>
          <cell r="G208">
            <v>7.6</v>
          </cell>
          <cell r="I208">
            <v>0.23</v>
          </cell>
          <cell r="J208">
            <v>6.992</v>
          </cell>
          <cell r="K208" t="str">
            <v>SM</v>
          </cell>
        </row>
        <row r="209">
          <cell r="C209" t="str">
            <v>PD3</v>
          </cell>
          <cell r="F209">
            <v>2</v>
          </cell>
          <cell r="G209">
            <v>10.4</v>
          </cell>
          <cell r="I209">
            <v>0.23</v>
          </cell>
          <cell r="J209">
            <v>4.7840000000000007</v>
          </cell>
          <cell r="K209" t="str">
            <v>SM</v>
          </cell>
        </row>
        <row r="210">
          <cell r="C210" t="str">
            <v>PD10</v>
          </cell>
          <cell r="F210">
            <v>2</v>
          </cell>
          <cell r="G210">
            <v>11.8</v>
          </cell>
          <cell r="I210">
            <v>0.23</v>
          </cell>
          <cell r="J210">
            <v>5.4280000000000008</v>
          </cell>
          <cell r="K210" t="str">
            <v>SM</v>
          </cell>
        </row>
        <row r="211">
          <cell r="C211" t="str">
            <v>PD5</v>
          </cell>
          <cell r="F211">
            <v>2</v>
          </cell>
          <cell r="G211">
            <v>7.6</v>
          </cell>
          <cell r="I211">
            <v>0.23</v>
          </cell>
          <cell r="J211">
            <v>3.496</v>
          </cell>
          <cell r="K211" t="str">
            <v>SM</v>
          </cell>
        </row>
        <row r="212">
          <cell r="C212" t="str">
            <v>PD2</v>
          </cell>
          <cell r="F212">
            <v>8</v>
          </cell>
          <cell r="G212">
            <v>9.1999999999999993</v>
          </cell>
          <cell r="I212">
            <v>0.23</v>
          </cell>
          <cell r="J212">
            <v>16.928000000000001</v>
          </cell>
          <cell r="K212" t="str">
            <v>SM</v>
          </cell>
        </row>
        <row r="214">
          <cell r="C214" t="str">
            <v>PD9</v>
          </cell>
          <cell r="F214">
            <v>8</v>
          </cell>
          <cell r="G214">
            <v>11.2</v>
          </cell>
          <cell r="I214">
            <v>0.3</v>
          </cell>
          <cell r="J214">
            <v>26.88</v>
          </cell>
          <cell r="K214" t="str">
            <v>SM</v>
          </cell>
        </row>
        <row r="215">
          <cell r="C215" t="str">
            <v>PD1</v>
          </cell>
          <cell r="F215">
            <v>2</v>
          </cell>
          <cell r="G215">
            <v>9.6</v>
          </cell>
          <cell r="I215">
            <v>0.23</v>
          </cell>
          <cell r="J215">
            <v>4.4160000000000004</v>
          </cell>
          <cell r="K215" t="str">
            <v>SM</v>
          </cell>
        </row>
        <row r="216">
          <cell r="C216" t="str">
            <v>PD11</v>
          </cell>
          <cell r="F216">
            <v>2</v>
          </cell>
          <cell r="G216">
            <v>6.3999999999999995</v>
          </cell>
          <cell r="I216">
            <v>0.3</v>
          </cell>
          <cell r="J216">
            <v>3.8399999999999994</v>
          </cell>
          <cell r="K216" t="str">
            <v>SM</v>
          </cell>
        </row>
        <row r="218">
          <cell r="C218" t="str">
            <v>Pedestal upto G.B. Bottom</v>
          </cell>
        </row>
        <row r="219">
          <cell r="C219" t="str">
            <v>PD6</v>
          </cell>
          <cell r="F219">
            <v>2</v>
          </cell>
          <cell r="G219">
            <v>2.2000000000000002</v>
          </cell>
          <cell r="I219">
            <v>1.5249999999999999</v>
          </cell>
          <cell r="J219">
            <v>6.71</v>
          </cell>
          <cell r="K219" t="str">
            <v>SM</v>
          </cell>
        </row>
        <row r="220">
          <cell r="C220" t="str">
            <v>PD8</v>
          </cell>
          <cell r="F220">
            <v>2</v>
          </cell>
          <cell r="G220">
            <v>2.2000000000000002</v>
          </cell>
          <cell r="I220">
            <v>1.375</v>
          </cell>
          <cell r="J220">
            <v>6.0500000000000007</v>
          </cell>
          <cell r="K220" t="str">
            <v>SM</v>
          </cell>
        </row>
        <row r="221">
          <cell r="C221" t="str">
            <v>PD4</v>
          </cell>
          <cell r="F221">
            <v>4</v>
          </cell>
          <cell r="G221">
            <v>2.2000000000000002</v>
          </cell>
          <cell r="I221">
            <v>1.5249999999999999</v>
          </cell>
          <cell r="J221">
            <v>13.42</v>
          </cell>
          <cell r="K221" t="str">
            <v>SM</v>
          </cell>
        </row>
        <row r="222">
          <cell r="C222" t="str">
            <v>PD7</v>
          </cell>
          <cell r="F222">
            <v>4</v>
          </cell>
          <cell r="G222">
            <v>2.2000000000000002</v>
          </cell>
          <cell r="I222">
            <v>1.375</v>
          </cell>
          <cell r="J222">
            <v>12.100000000000001</v>
          </cell>
          <cell r="K222" t="str">
            <v>SM</v>
          </cell>
        </row>
        <row r="223">
          <cell r="C223" t="str">
            <v>PD3</v>
          </cell>
          <cell r="F223">
            <v>2</v>
          </cell>
          <cell r="G223">
            <v>2.4</v>
          </cell>
          <cell r="I223">
            <v>1.2250000000000001</v>
          </cell>
          <cell r="J223">
            <v>5.88</v>
          </cell>
          <cell r="K223" t="str">
            <v>SM</v>
          </cell>
        </row>
        <row r="224">
          <cell r="C224" t="str">
            <v>PD10</v>
          </cell>
          <cell r="F224">
            <v>2</v>
          </cell>
          <cell r="G224">
            <v>2.4</v>
          </cell>
          <cell r="I224">
            <v>0.97499999999999998</v>
          </cell>
          <cell r="J224">
            <v>4.68</v>
          </cell>
          <cell r="K224" t="str">
            <v>SM</v>
          </cell>
        </row>
        <row r="225">
          <cell r="C225" t="str">
            <v>PD5</v>
          </cell>
          <cell r="F225">
            <v>2</v>
          </cell>
          <cell r="G225">
            <v>2.1</v>
          </cell>
          <cell r="I225">
            <v>1.375</v>
          </cell>
          <cell r="J225">
            <v>5.7750000000000004</v>
          </cell>
          <cell r="K225" t="str">
            <v>SM</v>
          </cell>
        </row>
        <row r="226">
          <cell r="C226" t="str">
            <v>PD2</v>
          </cell>
          <cell r="F226">
            <v>8</v>
          </cell>
          <cell r="G226">
            <v>2.4</v>
          </cell>
          <cell r="I226">
            <v>1.2749999999999999</v>
          </cell>
          <cell r="J226">
            <v>24.479999999999997</v>
          </cell>
          <cell r="K226" t="str">
            <v>SM</v>
          </cell>
        </row>
        <row r="227">
          <cell r="C227" t="str">
            <v>PD9</v>
          </cell>
          <cell r="F227">
            <v>8</v>
          </cell>
          <cell r="G227">
            <v>2.4</v>
          </cell>
          <cell r="I227">
            <v>1.0249999999999999</v>
          </cell>
          <cell r="J227">
            <v>19.679999999999996</v>
          </cell>
          <cell r="K227" t="str">
            <v>SM</v>
          </cell>
        </row>
        <row r="228">
          <cell r="C228" t="str">
            <v>PD1</v>
          </cell>
          <cell r="F228">
            <v>2</v>
          </cell>
          <cell r="G228">
            <v>2.4</v>
          </cell>
          <cell r="I228">
            <v>1.2250000000000001</v>
          </cell>
          <cell r="J228">
            <v>5.88</v>
          </cell>
          <cell r="K228" t="str">
            <v>SM</v>
          </cell>
        </row>
        <row r="229">
          <cell r="C229" t="str">
            <v>PD11</v>
          </cell>
          <cell r="F229">
            <v>2</v>
          </cell>
          <cell r="G229">
            <v>2.4</v>
          </cell>
          <cell r="I229">
            <v>0.97499999999999998</v>
          </cell>
          <cell r="J229">
            <v>4.68</v>
          </cell>
          <cell r="K229" t="str">
            <v>SM</v>
          </cell>
        </row>
        <row r="230">
          <cell r="C230" t="str">
            <v>Ground Beam</v>
          </cell>
        </row>
        <row r="231">
          <cell r="C231" t="str">
            <v>Horizontal grid</v>
          </cell>
        </row>
        <row r="232">
          <cell r="C232" t="str">
            <v xml:space="preserve">GB3   A-Grid </v>
          </cell>
          <cell r="F232">
            <v>2</v>
          </cell>
          <cell r="G232">
            <v>3.4329999999999998</v>
          </cell>
          <cell r="H232">
            <v>0.56499999999999995</v>
          </cell>
          <cell r="I232">
            <v>7.4999999999999997E-2</v>
          </cell>
          <cell r="J232">
            <v>0.29094674999999992</v>
          </cell>
          <cell r="K232" t="str">
            <v>CM</v>
          </cell>
        </row>
        <row r="233">
          <cell r="C233" t="str">
            <v xml:space="preserve">GB4    A-Grid </v>
          </cell>
          <cell r="F233">
            <v>1</v>
          </cell>
          <cell r="G233">
            <v>3.7330000000000001</v>
          </cell>
          <cell r="H233">
            <v>0.56499999999999995</v>
          </cell>
          <cell r="I233">
            <v>7.4999999999999997E-2</v>
          </cell>
          <cell r="J233">
            <v>0.15818587499999998</v>
          </cell>
          <cell r="K233" t="str">
            <v>CM</v>
          </cell>
        </row>
        <row r="234">
          <cell r="C234" t="str">
            <v xml:space="preserve">TB2 at B Grid </v>
          </cell>
          <cell r="F234">
            <v>1</v>
          </cell>
          <cell r="G234">
            <v>3.7330000000000001</v>
          </cell>
          <cell r="H234">
            <v>0.45</v>
          </cell>
          <cell r="I234">
            <v>7.4999999999999997E-2</v>
          </cell>
          <cell r="J234">
            <v>0.12598875000000001</v>
          </cell>
          <cell r="K234" t="str">
            <v>CM</v>
          </cell>
        </row>
        <row r="235">
          <cell r="C235" t="str">
            <v xml:space="preserve">TB2 at C/1-2 &amp; C/3-4 Grid </v>
          </cell>
          <cell r="F235">
            <v>2</v>
          </cell>
          <cell r="G235">
            <v>3.4329999999999998</v>
          </cell>
          <cell r="H235">
            <v>0.45</v>
          </cell>
          <cell r="I235">
            <v>7.4999999999999997E-2</v>
          </cell>
          <cell r="J235">
            <v>0.2317275</v>
          </cell>
          <cell r="K235" t="str">
            <v>CM</v>
          </cell>
        </row>
        <row r="236">
          <cell r="C236" t="str">
            <v xml:space="preserve">TB2 at C/2-3 Grid  </v>
          </cell>
          <cell r="F236">
            <v>1</v>
          </cell>
          <cell r="G236">
            <v>3.7330000000000001</v>
          </cell>
          <cell r="H236">
            <v>0.45</v>
          </cell>
          <cell r="I236">
            <v>7.4999999999999997E-2</v>
          </cell>
          <cell r="J236">
            <v>0.12598875000000001</v>
          </cell>
          <cell r="K236" t="str">
            <v>CM</v>
          </cell>
        </row>
        <row r="237">
          <cell r="C237" t="str">
            <v xml:space="preserve">GB3 at D/1-2 Grid </v>
          </cell>
          <cell r="F237">
            <v>2</v>
          </cell>
          <cell r="G237">
            <v>4.0999999999999996</v>
          </cell>
          <cell r="H237">
            <v>0.45</v>
          </cell>
          <cell r="I237">
            <v>7.4999999999999997E-2</v>
          </cell>
          <cell r="J237">
            <v>0.27675</v>
          </cell>
          <cell r="K237" t="str">
            <v>CM</v>
          </cell>
        </row>
        <row r="238">
          <cell r="C238" t="str">
            <v xml:space="preserve">GB3 at D/3-4 Grid </v>
          </cell>
          <cell r="F238">
            <v>1</v>
          </cell>
          <cell r="G238">
            <v>2.4</v>
          </cell>
          <cell r="H238">
            <v>0.45</v>
          </cell>
          <cell r="I238">
            <v>7.4999999999999997E-2</v>
          </cell>
          <cell r="J238">
            <v>8.1000000000000003E-2</v>
          </cell>
          <cell r="K238" t="str">
            <v>CM</v>
          </cell>
        </row>
        <row r="239">
          <cell r="C239" t="str">
            <v xml:space="preserve">TB1 at E/1-2, E/3-4, G/1-2, G/3-4 Grid </v>
          </cell>
          <cell r="F239">
            <v>4</v>
          </cell>
          <cell r="G239">
            <v>4.0999999999999996</v>
          </cell>
          <cell r="H239">
            <v>0.45</v>
          </cell>
          <cell r="I239">
            <v>7.4999999999999997E-2</v>
          </cell>
          <cell r="J239">
            <v>0.55349999999999999</v>
          </cell>
          <cell r="K239" t="str">
            <v>CM</v>
          </cell>
        </row>
        <row r="240">
          <cell r="C240" t="str">
            <v>TB2</v>
          </cell>
          <cell r="F240">
            <v>2</v>
          </cell>
          <cell r="G240">
            <v>2.4</v>
          </cell>
          <cell r="H240">
            <v>0.45</v>
          </cell>
          <cell r="I240">
            <v>7.4999999999999997E-2</v>
          </cell>
          <cell r="J240">
            <v>0.16200000000000001</v>
          </cell>
          <cell r="K240" t="str">
            <v>CM</v>
          </cell>
        </row>
        <row r="241">
          <cell r="C241" t="str">
            <v xml:space="preserve">GB1 at I/1-2 &amp; I/3-4 Grid </v>
          </cell>
          <cell r="F241">
            <v>2</v>
          </cell>
          <cell r="G241">
            <v>4.0999999999999996</v>
          </cell>
          <cell r="H241">
            <v>0.56499999999999995</v>
          </cell>
          <cell r="I241">
            <v>7.4999999999999997E-2</v>
          </cell>
          <cell r="J241">
            <v>0.34747499999999992</v>
          </cell>
          <cell r="K241" t="str">
            <v>CM</v>
          </cell>
        </row>
        <row r="242">
          <cell r="F242">
            <v>1</v>
          </cell>
          <cell r="G242">
            <v>2.4</v>
          </cell>
          <cell r="H242">
            <v>0.56499999999999995</v>
          </cell>
          <cell r="I242">
            <v>7.4999999999999997E-2</v>
          </cell>
          <cell r="J242">
            <v>0.10169999999999998</v>
          </cell>
          <cell r="K242" t="str">
            <v>CM</v>
          </cell>
        </row>
        <row r="244">
          <cell r="C244" t="str">
            <v>Vertical grid</v>
          </cell>
        </row>
        <row r="245">
          <cell r="C245" t="str">
            <v xml:space="preserve">GB5 at 1/A-B &amp; 4/A-B Grid </v>
          </cell>
          <cell r="F245">
            <v>2</v>
          </cell>
          <cell r="G245">
            <v>3.75</v>
          </cell>
          <cell r="H245">
            <v>0.86499999999999999</v>
          </cell>
          <cell r="I245">
            <v>7.4999999999999997E-2</v>
          </cell>
          <cell r="J245">
            <v>0.48656249999999995</v>
          </cell>
          <cell r="K245" t="str">
            <v>CM</v>
          </cell>
        </row>
        <row r="246">
          <cell r="C246" t="str">
            <v xml:space="preserve">TB1 at 2/A-B &amp; 3/A-B Grid </v>
          </cell>
          <cell r="F246">
            <v>2</v>
          </cell>
          <cell r="G246">
            <v>3.75</v>
          </cell>
          <cell r="H246">
            <v>0.6</v>
          </cell>
          <cell r="I246">
            <v>7.4999999999999997E-2</v>
          </cell>
          <cell r="J246">
            <v>0.33749999999999997</v>
          </cell>
          <cell r="K246" t="str">
            <v>CM</v>
          </cell>
        </row>
        <row r="247">
          <cell r="C247" t="str">
            <v>GB5 &amp; GB3 at 1/B-C &amp; 4/B-C</v>
          </cell>
          <cell r="F247">
            <v>2</v>
          </cell>
          <cell r="G247">
            <v>4</v>
          </cell>
          <cell r="H247">
            <v>0.86499999999999999</v>
          </cell>
          <cell r="I247">
            <v>7.4999999999999997E-2</v>
          </cell>
          <cell r="J247">
            <v>0.51900000000000002</v>
          </cell>
          <cell r="K247" t="str">
            <v>CM</v>
          </cell>
        </row>
        <row r="248">
          <cell r="C248" t="str">
            <v>TB1 at 2/B-C &amp; 3/B-C</v>
          </cell>
          <cell r="F248">
            <v>2</v>
          </cell>
          <cell r="G248">
            <v>4</v>
          </cell>
          <cell r="H248">
            <v>0.6</v>
          </cell>
          <cell r="I248">
            <v>7.4999999999999997E-2</v>
          </cell>
          <cell r="J248">
            <v>0.36</v>
          </cell>
          <cell r="K248" t="str">
            <v>CM</v>
          </cell>
        </row>
        <row r="249">
          <cell r="C249" t="str">
            <v>GB5 &amp; GB3 at 1/C-D &amp; 4/C-D</v>
          </cell>
          <cell r="F249">
            <v>2</v>
          </cell>
          <cell r="G249">
            <v>3.95</v>
          </cell>
          <cell r="H249">
            <v>0.86499999999999999</v>
          </cell>
          <cell r="I249">
            <v>7.4999999999999997E-2</v>
          </cell>
          <cell r="J249">
            <v>0.51251249999999993</v>
          </cell>
          <cell r="K249" t="str">
            <v>CM</v>
          </cell>
        </row>
        <row r="250">
          <cell r="C250" t="str">
            <v>TB1 at C to D / 2 to 4</v>
          </cell>
          <cell r="F250">
            <v>2</v>
          </cell>
          <cell r="G250">
            <v>3.95</v>
          </cell>
          <cell r="H250">
            <v>0.6</v>
          </cell>
          <cell r="I250">
            <v>7.4999999999999997E-2</v>
          </cell>
          <cell r="J250">
            <v>0.35549999999999998</v>
          </cell>
          <cell r="K250" t="str">
            <v>CM</v>
          </cell>
        </row>
        <row r="252">
          <cell r="C252" t="str">
            <v xml:space="preserve">Bet'n D to E GB6 </v>
          </cell>
          <cell r="F252">
            <v>1</v>
          </cell>
          <cell r="G252">
            <v>2.3250000000000002</v>
          </cell>
          <cell r="H252">
            <v>0.56499999999999995</v>
          </cell>
          <cell r="I252">
            <v>7.4999999999999997E-2</v>
          </cell>
          <cell r="J252">
            <v>9.8521874999999995E-2</v>
          </cell>
          <cell r="K252" t="str">
            <v>CM</v>
          </cell>
        </row>
        <row r="253">
          <cell r="F253">
            <v>1</v>
          </cell>
          <cell r="G253">
            <v>2.125</v>
          </cell>
          <cell r="H253">
            <v>0.56499999999999995</v>
          </cell>
          <cell r="I253">
            <v>7.4999999999999997E-2</v>
          </cell>
          <cell r="J253">
            <v>9.0046874999999985E-2</v>
          </cell>
          <cell r="K253" t="str">
            <v>CM</v>
          </cell>
        </row>
        <row r="254">
          <cell r="C254" t="str">
            <v>TB1</v>
          </cell>
          <cell r="F254">
            <v>2</v>
          </cell>
          <cell r="G254">
            <v>4.9000000000000004</v>
          </cell>
          <cell r="H254">
            <v>0.45</v>
          </cell>
          <cell r="I254">
            <v>7.4999999999999997E-2</v>
          </cell>
          <cell r="J254">
            <v>0.33074999999999999</v>
          </cell>
          <cell r="K254" t="str">
            <v>CM</v>
          </cell>
        </row>
        <row r="255">
          <cell r="C255" t="str">
            <v>GB8</v>
          </cell>
          <cell r="F255">
            <v>1</v>
          </cell>
          <cell r="G255">
            <v>4.9000000000000004</v>
          </cell>
          <cell r="H255">
            <v>0.56499999999999995</v>
          </cell>
          <cell r="I255">
            <v>7.4999999999999997E-2</v>
          </cell>
          <cell r="J255">
            <v>0.2076375</v>
          </cell>
          <cell r="K255" t="str">
            <v>CM</v>
          </cell>
        </row>
        <row r="256">
          <cell r="C256" t="str">
            <v>Bet'n   E to F  GB1</v>
          </cell>
          <cell r="F256">
            <v>2</v>
          </cell>
          <cell r="G256">
            <v>4.4000000000000004</v>
          </cell>
          <cell r="H256">
            <v>0.56499999999999995</v>
          </cell>
          <cell r="I256">
            <v>7.4999999999999997E-2</v>
          </cell>
          <cell r="J256">
            <v>0.37289999999999995</v>
          </cell>
          <cell r="K256" t="str">
            <v>CM</v>
          </cell>
        </row>
        <row r="257">
          <cell r="C257" t="str">
            <v>TB1</v>
          </cell>
          <cell r="F257">
            <v>2</v>
          </cell>
          <cell r="G257">
            <v>4.4000000000000004</v>
          </cell>
          <cell r="H257">
            <v>0.45</v>
          </cell>
          <cell r="I257">
            <v>7.4999999999999997E-2</v>
          </cell>
          <cell r="J257">
            <v>0.29700000000000004</v>
          </cell>
          <cell r="K257" t="str">
            <v>CM</v>
          </cell>
        </row>
        <row r="258">
          <cell r="C258" t="str">
            <v>Bet'n F to G GB1</v>
          </cell>
          <cell r="F258">
            <v>2</v>
          </cell>
          <cell r="G258">
            <v>4.4000000000000004</v>
          </cell>
          <cell r="H258">
            <v>0.56499999999999995</v>
          </cell>
          <cell r="I258">
            <v>7.4999999999999997E-2</v>
          </cell>
          <cell r="J258">
            <v>0.37289999999999995</v>
          </cell>
          <cell r="K258" t="str">
            <v>CM</v>
          </cell>
        </row>
        <row r="259">
          <cell r="C259" t="str">
            <v>TB1</v>
          </cell>
          <cell r="F259">
            <v>2</v>
          </cell>
          <cell r="G259">
            <v>4.4000000000000004</v>
          </cell>
          <cell r="H259">
            <v>0.45</v>
          </cell>
          <cell r="I259">
            <v>7.4999999999999997E-2</v>
          </cell>
          <cell r="J259">
            <v>0.29700000000000004</v>
          </cell>
          <cell r="K259" t="str">
            <v>CM</v>
          </cell>
        </row>
        <row r="260">
          <cell r="C260" t="str">
            <v>Bet'n G to H GB1</v>
          </cell>
          <cell r="F260">
            <v>2</v>
          </cell>
          <cell r="G260">
            <v>4.4000000000000004</v>
          </cell>
          <cell r="H260">
            <v>0.56499999999999995</v>
          </cell>
          <cell r="I260">
            <v>7.4999999999999997E-2</v>
          </cell>
          <cell r="J260">
            <v>0.37289999999999995</v>
          </cell>
          <cell r="K260" t="str">
            <v>CM</v>
          </cell>
        </row>
        <row r="261">
          <cell r="C261" t="str">
            <v>TB1</v>
          </cell>
          <cell r="F261">
            <v>2</v>
          </cell>
          <cell r="G261">
            <v>4.4000000000000004</v>
          </cell>
          <cell r="H261">
            <v>0.45</v>
          </cell>
          <cell r="I261">
            <v>7.4999999999999997E-2</v>
          </cell>
          <cell r="J261">
            <v>0.29700000000000004</v>
          </cell>
          <cell r="K261" t="str">
            <v>CM</v>
          </cell>
        </row>
        <row r="262">
          <cell r="C262" t="str">
            <v>Bet'n H to I   GB7</v>
          </cell>
          <cell r="F262">
            <v>1</v>
          </cell>
          <cell r="G262">
            <v>5.0999999999999996</v>
          </cell>
          <cell r="H262">
            <v>0.56499999999999995</v>
          </cell>
          <cell r="I262">
            <v>7.4999999999999997E-2</v>
          </cell>
          <cell r="J262">
            <v>0.21611249999999996</v>
          </cell>
          <cell r="K262" t="str">
            <v>CM</v>
          </cell>
        </row>
        <row r="263">
          <cell r="C263" t="str">
            <v>GB6</v>
          </cell>
          <cell r="F263">
            <v>1</v>
          </cell>
          <cell r="G263">
            <v>2.3250000000000002</v>
          </cell>
          <cell r="H263">
            <v>0.56499999999999995</v>
          </cell>
          <cell r="I263">
            <v>7.4999999999999997E-2</v>
          </cell>
          <cell r="J263">
            <v>9.8521874999999995E-2</v>
          </cell>
          <cell r="K263" t="str">
            <v>CM</v>
          </cell>
        </row>
        <row r="264">
          <cell r="C264" t="str">
            <v>TB1</v>
          </cell>
          <cell r="F264">
            <v>2</v>
          </cell>
          <cell r="G264">
            <v>5.0999999999999996</v>
          </cell>
          <cell r="H264">
            <v>0.45</v>
          </cell>
          <cell r="I264">
            <v>7.4999999999999997E-2</v>
          </cell>
          <cell r="J264">
            <v>0.34425</v>
          </cell>
          <cell r="K264" t="str">
            <v>CM</v>
          </cell>
        </row>
      </sheetData>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CHMENTS"/>
      <sheetName val="Bill Summary"/>
      <sheetName val="Abstract Sheet"/>
      <sheetName val="Ded. for 5th R.A. Mat. Adv. "/>
      <sheetName val="Cement Reconsilation"/>
      <sheetName val="M_ Sheet_FACTORY"/>
      <sheetName val="R.Steel_Corrected Factory Shed_"/>
      <sheetName val="R.Steel_Factory Shed"/>
      <sheetName val="M_ Sheet_COMPOUND WALL"/>
      <sheetName val="R.Steel_Compound wall"/>
      <sheetName val="M_ Sheet_ROAD"/>
      <sheetName val="Steel Reconsilation"/>
      <sheetName val="Steel Received"/>
      <sheetName val="Pour card"/>
      <sheetName val="Road Layout"/>
      <sheetName val="Summery"/>
    </sheetNames>
    <sheetDataSet>
      <sheetData sheetId="0" refreshError="1"/>
      <sheetData sheetId="1" refreshError="1"/>
      <sheetData sheetId="2">
        <row r="1">
          <cell r="A1" t="str">
            <v>Client :-  Asea Brown Boveri Ltd.,</v>
          </cell>
        </row>
        <row r="2">
          <cell r="A2" t="str">
            <v>Address :- No. 49, Khanija Bhavan, Race Course, Banglore – 560 001.</v>
          </cell>
        </row>
        <row r="3">
          <cell r="A3" t="str">
            <v>Work:- Civil Work for PASS FACTORY at Savli, Vadodara.</v>
          </cell>
          <cell r="K3" t="str">
            <v>5th R.A. Bill</v>
          </cell>
        </row>
        <row r="4">
          <cell r="A4" t="str">
            <v>PO Nos. :  3091014157, dt. 10.11.2011</v>
          </cell>
          <cell r="K4" t="str">
            <v>Bill Dt.:-  06.07.2012</v>
          </cell>
        </row>
        <row r="5">
          <cell r="A5" t="str">
            <v>A. FACTORY SHED</v>
          </cell>
        </row>
        <row r="6">
          <cell r="A6" t="str">
            <v>Item no.</v>
          </cell>
          <cell r="B6" t="str">
            <v>D e s c r i p t i o n</v>
          </cell>
          <cell r="C6" t="str">
            <v>Unit</v>
          </cell>
          <cell r="D6" t="str">
            <v>Tender Quantity</v>
          </cell>
          <cell r="E6" t="str">
            <v xml:space="preserve"> Tender Amount</v>
          </cell>
          <cell r="F6" t="str">
            <v>Quantity</v>
          </cell>
          <cell r="I6" t="str">
            <v>Rate</v>
          </cell>
          <cell r="J6" t="str">
            <v>Amount ( INR)</v>
          </cell>
        </row>
        <row r="7">
          <cell r="F7" t="str">
            <v>Prev.</v>
          </cell>
          <cell r="G7" t="str">
            <v>This</v>
          </cell>
          <cell r="H7" t="str">
            <v>Total</v>
          </cell>
          <cell r="J7" t="str">
            <v>Prev.</v>
          </cell>
          <cell r="K7" t="str">
            <v>This</v>
          </cell>
          <cell r="L7" t="str">
            <v>Total</v>
          </cell>
        </row>
        <row r="8">
          <cell r="A8" t="str">
            <v>A–1(a)</v>
          </cell>
          <cell r="B8" t="str">
            <v xml:space="preserve">Excavation upto 1.5mtr depth </v>
          </cell>
          <cell r="C8" t="str">
            <v>Cum.</v>
          </cell>
          <cell r="D8">
            <v>1700</v>
          </cell>
          <cell r="E8">
            <v>340000</v>
          </cell>
          <cell r="F8">
            <v>2332.1419999999998</v>
          </cell>
          <cell r="G8">
            <v>520.495</v>
          </cell>
          <cell r="H8">
            <v>2852.6369999999997</v>
          </cell>
          <cell r="I8">
            <v>200</v>
          </cell>
          <cell r="J8">
            <v>466428.39999999997</v>
          </cell>
          <cell r="K8">
            <v>104099</v>
          </cell>
          <cell r="L8">
            <v>570527.39999999991</v>
          </cell>
        </row>
        <row r="9">
          <cell r="A9" t="str">
            <v>A–1(b)</v>
          </cell>
          <cell r="B9" t="str">
            <v xml:space="preserve">Excavation from 1.5mtr to 3.0mtr. depth </v>
          </cell>
          <cell r="C9" t="str">
            <v>Cum.</v>
          </cell>
          <cell r="D9">
            <v>1300</v>
          </cell>
          <cell r="E9">
            <v>312000</v>
          </cell>
          <cell r="F9">
            <v>752.89700000000005</v>
          </cell>
          <cell r="G9">
            <v>148.09527000000034</v>
          </cell>
          <cell r="H9">
            <v>900.99227000000042</v>
          </cell>
          <cell r="I9">
            <v>240</v>
          </cell>
          <cell r="J9">
            <v>180695.28</v>
          </cell>
          <cell r="K9">
            <v>35542.864800000083</v>
          </cell>
          <cell r="L9">
            <v>216238.1448000001</v>
          </cell>
        </row>
        <row r="10">
          <cell r="A10" t="str">
            <v>A-2</v>
          </cell>
          <cell r="B10" t="str">
            <v>Filling with available excavated Earth</v>
          </cell>
          <cell r="C10" t="str">
            <v>Cum.</v>
          </cell>
          <cell r="D10">
            <v>75</v>
          </cell>
          <cell r="E10">
            <v>7500</v>
          </cell>
          <cell r="F10">
            <v>108.944</v>
          </cell>
          <cell r="G10">
            <v>11.06387274999655</v>
          </cell>
          <cell r="H10">
            <v>120.00787274999655</v>
          </cell>
          <cell r="I10">
            <v>100</v>
          </cell>
          <cell r="J10">
            <v>10894.4</v>
          </cell>
          <cell r="K10">
            <v>1106.3872749996551</v>
          </cell>
          <cell r="L10">
            <v>12000.787274999655</v>
          </cell>
        </row>
        <row r="11">
          <cell r="A11" t="str">
            <v>A-4</v>
          </cell>
          <cell r="B11" t="str">
            <v>P &amp; Filling with Sand</v>
          </cell>
          <cell r="C11" t="str">
            <v>Cum.</v>
          </cell>
          <cell r="D11">
            <v>2050</v>
          </cell>
          <cell r="E11">
            <v>1845000</v>
          </cell>
          <cell r="F11">
            <v>732.87699999999995</v>
          </cell>
          <cell r="G11">
            <v>969.26239374999989</v>
          </cell>
          <cell r="H11">
            <v>1702.1393937499997</v>
          </cell>
          <cell r="I11">
            <v>900</v>
          </cell>
          <cell r="J11">
            <v>659589.29999999993</v>
          </cell>
          <cell r="K11">
            <v>872336.15437499993</v>
          </cell>
          <cell r="L11">
            <v>1531925.4543749997</v>
          </cell>
        </row>
        <row r="12">
          <cell r="A12" t="str">
            <v>A-5</v>
          </cell>
          <cell r="B12" t="str">
            <v>P &amp; L Rubble solling 230mm thk</v>
          </cell>
          <cell r="C12" t="str">
            <v>Cum.</v>
          </cell>
          <cell r="D12">
            <v>1550</v>
          </cell>
          <cell r="E12">
            <v>2712500</v>
          </cell>
          <cell r="F12">
            <v>168.458</v>
          </cell>
          <cell r="G12">
            <v>616.19899999999996</v>
          </cell>
          <cell r="H12">
            <v>784.65699999999993</v>
          </cell>
          <cell r="I12">
            <v>1750</v>
          </cell>
          <cell r="J12">
            <v>294801.5</v>
          </cell>
          <cell r="K12">
            <v>1078348.25</v>
          </cell>
          <cell r="L12">
            <v>1373149.7499999998</v>
          </cell>
        </row>
        <row r="13">
          <cell r="A13" t="str">
            <v>B-1</v>
          </cell>
          <cell r="B13" t="str">
            <v>P &amp; L PCC M7.5 Grade ( 1:4:8 )</v>
          </cell>
          <cell r="C13" t="str">
            <v>Cum.</v>
          </cell>
          <cell r="D13">
            <v>770</v>
          </cell>
          <cell r="E13">
            <v>2849000</v>
          </cell>
          <cell r="F13">
            <v>84.906000000000006</v>
          </cell>
          <cell r="G13">
            <v>29.442</v>
          </cell>
          <cell r="H13">
            <v>114.34800000000001</v>
          </cell>
          <cell r="I13">
            <v>3700</v>
          </cell>
          <cell r="J13">
            <v>314152.2</v>
          </cell>
          <cell r="K13">
            <v>108935.4</v>
          </cell>
          <cell r="L13">
            <v>423087.60000000003</v>
          </cell>
        </row>
        <row r="14">
          <cell r="A14" t="str">
            <v>B-2(a)</v>
          </cell>
          <cell r="B14" t="str">
            <v>P &amp; L RCC M20 Grade upto FGL</v>
          </cell>
          <cell r="C14" t="str">
            <v>Cum.</v>
          </cell>
          <cell r="D14">
            <v>600</v>
          </cell>
          <cell r="E14">
            <v>3060000</v>
          </cell>
          <cell r="F14">
            <v>499.464</v>
          </cell>
          <cell r="G14">
            <v>145.53399999999999</v>
          </cell>
          <cell r="H14">
            <v>644.99800000000005</v>
          </cell>
          <cell r="I14">
            <v>5100</v>
          </cell>
          <cell r="J14">
            <v>2547266.4</v>
          </cell>
          <cell r="K14">
            <v>742223.39999999991</v>
          </cell>
          <cell r="L14">
            <v>3289489.8000000003</v>
          </cell>
        </row>
        <row r="15">
          <cell r="A15" t="str">
            <v>B-2(bi)</v>
          </cell>
          <cell r="B15" t="str">
            <v>P &amp; L RCC M20 Grade above FGL upto 6 mtr. Height</v>
          </cell>
          <cell r="C15" t="str">
            <v>Cum.</v>
          </cell>
          <cell r="D15">
            <v>390</v>
          </cell>
          <cell r="E15">
            <v>2242500</v>
          </cell>
          <cell r="F15">
            <v>30.914000000000001</v>
          </cell>
          <cell r="G15">
            <v>27.914000000000001</v>
          </cell>
          <cell r="H15">
            <v>58.828000000000003</v>
          </cell>
          <cell r="I15">
            <v>5750</v>
          </cell>
          <cell r="J15">
            <v>177755.5</v>
          </cell>
          <cell r="K15">
            <v>160505.5</v>
          </cell>
          <cell r="L15">
            <v>338261</v>
          </cell>
        </row>
        <row r="16">
          <cell r="A16" t="str">
            <v>B-3</v>
          </cell>
          <cell r="B16" t="str">
            <v>P &amp; L RCC M20 RMC at all height &amp; Depth</v>
          </cell>
          <cell r="C16" t="str">
            <v>Cum.</v>
          </cell>
          <cell r="D16">
            <v>500</v>
          </cell>
          <cell r="E16">
            <v>3500000</v>
          </cell>
          <cell r="F16">
            <v>30</v>
          </cell>
          <cell r="H16">
            <v>30</v>
          </cell>
          <cell r="I16">
            <v>7000</v>
          </cell>
          <cell r="J16">
            <v>210000</v>
          </cell>
          <cell r="K16">
            <v>0</v>
          </cell>
          <cell r="L16">
            <v>210000</v>
          </cell>
        </row>
        <row r="17">
          <cell r="A17" t="str">
            <v>B-4(b]</v>
          </cell>
          <cell r="B17" t="str">
            <v>S/P &amp; L Reinforcement Steel</v>
          </cell>
          <cell r="C17" t="str">
            <v>M.T</v>
          </cell>
          <cell r="D17">
            <v>215</v>
          </cell>
          <cell r="E17">
            <v>12900000</v>
          </cell>
          <cell r="F17">
            <v>36.478783333000003</v>
          </cell>
          <cell r="G17">
            <v>14.48</v>
          </cell>
          <cell r="H17">
            <v>50.958783333</v>
          </cell>
          <cell r="I17">
            <v>60000</v>
          </cell>
          <cell r="J17">
            <v>2188726.9999800003</v>
          </cell>
          <cell r="K17">
            <v>868800</v>
          </cell>
          <cell r="L17">
            <v>3057526.9999799998</v>
          </cell>
        </row>
        <row r="18">
          <cell r="A18" t="str">
            <v>B-5(i)</v>
          </cell>
          <cell r="B18" t="str">
            <v>P &amp; E Form work Below FGL at all height</v>
          </cell>
          <cell r="C18" t="str">
            <v>Sq.Mt.</v>
          </cell>
          <cell r="D18">
            <v>3400</v>
          </cell>
          <cell r="E18">
            <v>1275000</v>
          </cell>
          <cell r="F18">
            <v>1199.6310000000001</v>
          </cell>
          <cell r="G18">
            <v>689.46500000000003</v>
          </cell>
          <cell r="H18">
            <v>1889.096</v>
          </cell>
          <cell r="I18">
            <v>375</v>
          </cell>
          <cell r="J18">
            <v>449861.62500000006</v>
          </cell>
          <cell r="K18">
            <v>258549.375</v>
          </cell>
          <cell r="L18">
            <v>708411</v>
          </cell>
        </row>
        <row r="19">
          <cell r="A19" t="str">
            <v>B-5(ii)</v>
          </cell>
          <cell r="B19" t="str">
            <v>P &amp; E Form work Below FGL at all height</v>
          </cell>
          <cell r="C19" t="str">
            <v>Sq.Mt.</v>
          </cell>
          <cell r="D19">
            <v>3000</v>
          </cell>
          <cell r="E19">
            <v>1500000</v>
          </cell>
          <cell r="F19">
            <v>222.85300000000001</v>
          </cell>
          <cell r="G19">
            <v>209.09</v>
          </cell>
          <cell r="H19">
            <v>431.94299999999998</v>
          </cell>
          <cell r="I19">
            <v>500</v>
          </cell>
          <cell r="J19">
            <v>111426.5</v>
          </cell>
          <cell r="K19">
            <v>104545</v>
          </cell>
          <cell r="L19">
            <v>215971.5</v>
          </cell>
        </row>
        <row r="20">
          <cell r="A20" t="str">
            <v>C-1(b)</v>
          </cell>
          <cell r="B20" t="str">
            <v>P &amp; C Brick masonary above plinth</v>
          </cell>
          <cell r="C20" t="str">
            <v>Cum.</v>
          </cell>
          <cell r="D20">
            <v>205</v>
          </cell>
          <cell r="E20">
            <v>871250</v>
          </cell>
          <cell r="F20">
            <v>16.538</v>
          </cell>
          <cell r="G20">
            <v>21.734999999999999</v>
          </cell>
          <cell r="H20">
            <v>38.272999999999996</v>
          </cell>
          <cell r="I20">
            <v>4250</v>
          </cell>
          <cell r="J20">
            <v>70286.5</v>
          </cell>
          <cell r="K20">
            <v>92373.75</v>
          </cell>
          <cell r="L20">
            <v>162660.24999999997</v>
          </cell>
        </row>
        <row r="21">
          <cell r="A21" t="str">
            <v>G-8</v>
          </cell>
          <cell r="B21" t="str">
            <v>P &amp; A Anti termite Treatement</v>
          </cell>
          <cell r="C21" t="str">
            <v>Sq.Mt.</v>
          </cell>
          <cell r="D21">
            <v>6000</v>
          </cell>
          <cell r="E21">
            <v>420000</v>
          </cell>
          <cell r="F21">
            <v>3065.326</v>
          </cell>
          <cell r="G21">
            <v>461.01973750000025</v>
          </cell>
          <cell r="H21">
            <v>3526.3457375000003</v>
          </cell>
          <cell r="I21">
            <v>70</v>
          </cell>
          <cell r="J21">
            <v>214572.82</v>
          </cell>
          <cell r="K21">
            <v>32271.381625000016</v>
          </cell>
          <cell r="L21">
            <v>246844.20162500002</v>
          </cell>
        </row>
        <row r="22">
          <cell r="A22" t="str">
            <v>I 5</v>
          </cell>
          <cell r="B22" t="str">
            <v>Suppling &amp; Fabricating  for  Fixing  Foundation Bolts</v>
          </cell>
          <cell r="C22" t="str">
            <v>MT</v>
          </cell>
          <cell r="E22">
            <v>0</v>
          </cell>
          <cell r="G22">
            <v>8.8680000000000009E-2</v>
          </cell>
          <cell r="H22">
            <v>8.8680000000000009E-2</v>
          </cell>
          <cell r="I22">
            <v>95000</v>
          </cell>
          <cell r="J22">
            <v>0</v>
          </cell>
          <cell r="K22">
            <v>8424.6</v>
          </cell>
          <cell r="L22">
            <v>8424.6</v>
          </cell>
        </row>
        <row r="23">
          <cell r="A23" t="str">
            <v>I 5</v>
          </cell>
          <cell r="B23" t="str">
            <v>L/Charges for  Fixing  Foundation Bolts</v>
          </cell>
          <cell r="C23" t="str">
            <v>MT</v>
          </cell>
          <cell r="D23">
            <v>5</v>
          </cell>
          <cell r="E23">
            <v>200000</v>
          </cell>
          <cell r="F23">
            <v>5.3460700000000001</v>
          </cell>
          <cell r="G23">
            <v>0.25071999999999994</v>
          </cell>
          <cell r="H23">
            <v>5.5967900000000004</v>
          </cell>
          <cell r="I23">
            <v>40000</v>
          </cell>
          <cell r="J23">
            <v>213842.80000000002</v>
          </cell>
          <cell r="K23">
            <v>10028.799999999997</v>
          </cell>
          <cell r="L23">
            <v>223871.6</v>
          </cell>
        </row>
        <row r="24">
          <cell r="A24" t="str">
            <v xml:space="preserve"> CIVIL WORK TOTAL FOR FACTORY SHED </v>
          </cell>
          <cell r="H24" t="str">
            <v>[ A ]</v>
          </cell>
          <cell r="I24" t="str">
            <v>Rs.</v>
          </cell>
          <cell r="J24">
            <v>8110300.2249799995</v>
          </cell>
          <cell r="K24">
            <v>4478089.8630749993</v>
          </cell>
          <cell r="L24">
            <v>12588390.088055</v>
          </cell>
        </row>
        <row r="26">
          <cell r="A26" t="str">
            <v>E. COMPOUND WALL</v>
          </cell>
        </row>
        <row r="27">
          <cell r="A27" t="str">
            <v>Item no.</v>
          </cell>
          <cell r="B27" t="str">
            <v>D e s c r i p t i o n</v>
          </cell>
          <cell r="C27" t="str">
            <v>Unit</v>
          </cell>
          <cell r="D27" t="str">
            <v>Tender Quantity</v>
          </cell>
          <cell r="E27" t="str">
            <v xml:space="preserve"> Tender Amount</v>
          </cell>
          <cell r="F27" t="str">
            <v>Quantity</v>
          </cell>
          <cell r="I27" t="str">
            <v>Rate</v>
          </cell>
          <cell r="J27" t="str">
            <v>Amount ( INR)</v>
          </cell>
        </row>
        <row r="28">
          <cell r="F28" t="str">
            <v>Prev.</v>
          </cell>
          <cell r="G28" t="str">
            <v>This</v>
          </cell>
          <cell r="H28" t="str">
            <v>Total</v>
          </cell>
          <cell r="J28" t="str">
            <v>Prev.</v>
          </cell>
          <cell r="K28" t="str">
            <v>This</v>
          </cell>
          <cell r="L28" t="str">
            <v>Total</v>
          </cell>
        </row>
        <row r="29">
          <cell r="A29" t="str">
            <v>A–1(a)</v>
          </cell>
          <cell r="B29" t="str">
            <v xml:space="preserve">Excavation upto 1.5mtr depth </v>
          </cell>
          <cell r="C29" t="str">
            <v>Cum.</v>
          </cell>
          <cell r="D29">
            <v>150</v>
          </cell>
          <cell r="E29">
            <v>30000</v>
          </cell>
          <cell r="F29">
            <v>3187.009</v>
          </cell>
          <cell r="G29">
            <v>81.990000000000009</v>
          </cell>
          <cell r="H29">
            <v>3268.9989999999998</v>
          </cell>
          <cell r="I29">
            <v>200</v>
          </cell>
          <cell r="J29">
            <v>637401.80000000005</v>
          </cell>
          <cell r="K29">
            <v>16398</v>
          </cell>
          <cell r="L29">
            <v>653799.79999999993</v>
          </cell>
        </row>
        <row r="30">
          <cell r="A30" t="str">
            <v>A-1(b)</v>
          </cell>
          <cell r="B30" t="str">
            <v>Excavation 1.50mtr to 3.0mts. Depth</v>
          </cell>
          <cell r="C30" t="str">
            <v>Cum.</v>
          </cell>
          <cell r="E30">
            <v>0</v>
          </cell>
          <cell r="F30">
            <v>777.59799999999996</v>
          </cell>
          <cell r="G30">
            <v>36.363500000000002</v>
          </cell>
          <cell r="H30">
            <v>813.9615</v>
          </cell>
          <cell r="I30">
            <v>240</v>
          </cell>
          <cell r="J30">
            <v>186623.52</v>
          </cell>
          <cell r="K30">
            <v>8727.24</v>
          </cell>
          <cell r="L30">
            <v>195350.76</v>
          </cell>
        </row>
        <row r="31">
          <cell r="A31" t="str">
            <v>A-2</v>
          </cell>
          <cell r="B31" t="str">
            <v>P &amp; F Sand</v>
          </cell>
          <cell r="C31" t="str">
            <v>Cum.</v>
          </cell>
          <cell r="D31">
            <v>65</v>
          </cell>
          <cell r="E31">
            <v>58500</v>
          </cell>
          <cell r="F31">
            <v>87.528000000000006</v>
          </cell>
          <cell r="G31">
            <v>0</v>
          </cell>
          <cell r="H31">
            <v>87.528000000000006</v>
          </cell>
          <cell r="I31">
            <v>900</v>
          </cell>
          <cell r="J31">
            <v>78775.200000000012</v>
          </cell>
          <cell r="K31">
            <v>0</v>
          </cell>
          <cell r="L31">
            <v>78775.200000000012</v>
          </cell>
        </row>
        <row r="32">
          <cell r="A32" t="str">
            <v>B-1</v>
          </cell>
          <cell r="B32" t="str">
            <v>P &amp; L PCC M7.5 Grade ( 1:4:8 )</v>
          </cell>
          <cell r="C32" t="str">
            <v>Cum.</v>
          </cell>
          <cell r="D32">
            <v>25</v>
          </cell>
          <cell r="E32">
            <v>92500</v>
          </cell>
          <cell r="F32">
            <v>97.376000000000005</v>
          </cell>
          <cell r="G32">
            <v>3.6982499999999998</v>
          </cell>
          <cell r="H32">
            <v>101.07425000000001</v>
          </cell>
          <cell r="I32">
            <v>3700</v>
          </cell>
          <cell r="J32">
            <v>360291.2</v>
          </cell>
          <cell r="K32">
            <v>13683.525</v>
          </cell>
          <cell r="L32">
            <v>373974.72500000003</v>
          </cell>
        </row>
        <row r="33">
          <cell r="A33" t="str">
            <v>B-2(a)</v>
          </cell>
          <cell r="B33" t="str">
            <v>P &amp; L RCC M20 Grade upto FGL</v>
          </cell>
          <cell r="C33" t="str">
            <v>Cum.</v>
          </cell>
          <cell r="D33">
            <v>70</v>
          </cell>
          <cell r="E33">
            <v>357000</v>
          </cell>
          <cell r="F33">
            <v>252.32</v>
          </cell>
          <cell r="G33">
            <v>168.05645999999993</v>
          </cell>
          <cell r="H33">
            <v>420.37645999999995</v>
          </cell>
          <cell r="I33">
            <v>5100</v>
          </cell>
          <cell r="J33">
            <v>1286832</v>
          </cell>
          <cell r="K33">
            <v>857087.94599999965</v>
          </cell>
          <cell r="L33">
            <v>2143919.9459999995</v>
          </cell>
        </row>
        <row r="34">
          <cell r="A34" t="str">
            <v xml:space="preserve"> B-2( c) )</v>
          </cell>
          <cell r="B34" t="str">
            <v xml:space="preserve"> Extra Over B-2(a) for use of RCC M-25 grade at all levels</v>
          </cell>
          <cell r="C34" t="str">
            <v>Cum.</v>
          </cell>
          <cell r="E34">
            <v>0</v>
          </cell>
          <cell r="F34">
            <v>116.346</v>
          </cell>
          <cell r="G34">
            <v>50.537280000000003</v>
          </cell>
          <cell r="H34">
            <v>166.88328000000001</v>
          </cell>
          <cell r="I34">
            <v>300</v>
          </cell>
          <cell r="J34">
            <v>34903.800000000003</v>
          </cell>
          <cell r="K34">
            <v>15161.184000000001</v>
          </cell>
          <cell r="L34">
            <v>50064.984000000004</v>
          </cell>
        </row>
        <row r="35">
          <cell r="A35" t="str">
            <v>B-2-(b)</v>
          </cell>
          <cell r="B35" t="str">
            <v>P &amp; L RCC M20 above FGL to 5mts.</v>
          </cell>
          <cell r="C35" t="str">
            <v>Cum.</v>
          </cell>
          <cell r="D35">
            <v>20</v>
          </cell>
          <cell r="E35">
            <v>112000</v>
          </cell>
          <cell r="F35">
            <v>31.981000000000002</v>
          </cell>
          <cell r="H35">
            <v>31.981000000000002</v>
          </cell>
          <cell r="I35">
            <v>5600</v>
          </cell>
          <cell r="J35">
            <v>179093.6</v>
          </cell>
          <cell r="K35">
            <v>0</v>
          </cell>
          <cell r="L35">
            <v>179093.6</v>
          </cell>
        </row>
        <row r="36">
          <cell r="A36" t="str">
            <v>B-4(b)</v>
          </cell>
          <cell r="B36" t="str">
            <v>S/P &amp; L Reinforcement Steel</v>
          </cell>
          <cell r="C36" t="str">
            <v>M.T</v>
          </cell>
          <cell r="D36">
            <v>18</v>
          </cell>
          <cell r="E36">
            <v>1080000</v>
          </cell>
          <cell r="F36">
            <v>29.658233299999999</v>
          </cell>
          <cell r="G36">
            <v>19.776</v>
          </cell>
          <cell r="H36">
            <v>49.434233300000002</v>
          </cell>
          <cell r="I36">
            <v>60000</v>
          </cell>
          <cell r="J36">
            <v>1779493.9979999999</v>
          </cell>
          <cell r="K36">
            <v>1186560</v>
          </cell>
          <cell r="L36">
            <v>2966053.9980000001</v>
          </cell>
        </row>
        <row r="37">
          <cell r="A37" t="str">
            <v>B-5(i)</v>
          </cell>
          <cell r="B37" t="str">
            <v>P &amp; E Form work Below FGL at all height</v>
          </cell>
          <cell r="C37" t="str">
            <v>Sq.Mt.</v>
          </cell>
          <cell r="D37">
            <v>450</v>
          </cell>
          <cell r="E37">
            <v>168750</v>
          </cell>
          <cell r="F37">
            <v>1259.5060000000001</v>
          </cell>
          <cell r="G37">
            <v>675.67009999999982</v>
          </cell>
          <cell r="H37">
            <v>1935.1760999999999</v>
          </cell>
          <cell r="I37">
            <v>375</v>
          </cell>
          <cell r="J37">
            <v>472314.75000000006</v>
          </cell>
          <cell r="K37">
            <v>253376.28749999992</v>
          </cell>
          <cell r="L37">
            <v>725691.03749999998</v>
          </cell>
        </row>
        <row r="38">
          <cell r="A38" t="str">
            <v>B-5-b</v>
          </cell>
          <cell r="B38" t="str">
            <v xml:space="preserve">P &amp; E Form work above FGL to 5.0 mts. </v>
          </cell>
          <cell r="C38" t="str">
            <v>Sq.Mt.</v>
          </cell>
          <cell r="D38">
            <v>200</v>
          </cell>
          <cell r="E38">
            <v>95000</v>
          </cell>
          <cell r="F38">
            <v>228.90299999999999</v>
          </cell>
          <cell r="H38">
            <v>228.90299999999999</v>
          </cell>
          <cell r="I38">
            <v>475</v>
          </cell>
          <cell r="J38">
            <v>108728.925</v>
          </cell>
          <cell r="K38">
            <v>0</v>
          </cell>
          <cell r="L38">
            <v>108728.925</v>
          </cell>
        </row>
        <row r="39">
          <cell r="A39" t="str">
            <v>C-1(b)</v>
          </cell>
          <cell r="B39" t="str">
            <v>P &amp; C Brickwork for Superstructure above FGL</v>
          </cell>
          <cell r="C39" t="str">
            <v>Cum.</v>
          </cell>
          <cell r="D39">
            <v>400</v>
          </cell>
          <cell r="E39">
            <v>1660000</v>
          </cell>
          <cell r="F39">
            <v>485.41800000000001</v>
          </cell>
          <cell r="G39">
            <v>54.377230000000012</v>
          </cell>
          <cell r="H39">
            <v>539.79523000000006</v>
          </cell>
          <cell r="I39">
            <v>4150</v>
          </cell>
          <cell r="J39">
            <v>2014484.7</v>
          </cell>
          <cell r="K39">
            <v>225665.50450000004</v>
          </cell>
          <cell r="L39">
            <v>2240150.2045000005</v>
          </cell>
        </row>
        <row r="40">
          <cell r="A40" t="str">
            <v>D-2</v>
          </cell>
          <cell r="B40" t="str">
            <v>P &amp; A 18mm thk Sand faced Plaster</v>
          </cell>
          <cell r="C40" t="str">
            <v>Sq.Mt.</v>
          </cell>
          <cell r="D40">
            <v>4100</v>
          </cell>
          <cell r="E40">
            <v>1127500</v>
          </cell>
          <cell r="F40">
            <v>0</v>
          </cell>
          <cell r="G40">
            <v>1176.0640000000001</v>
          </cell>
          <cell r="H40">
            <v>1176.0640000000001</v>
          </cell>
          <cell r="I40">
            <v>275</v>
          </cell>
          <cell r="J40">
            <v>0</v>
          </cell>
          <cell r="K40">
            <v>323417.60000000003</v>
          </cell>
          <cell r="L40">
            <v>323417.60000000003</v>
          </cell>
        </row>
        <row r="41">
          <cell r="A41" t="str">
            <v>H-1(a)</v>
          </cell>
          <cell r="B41" t="str">
            <v>L/c for making 300mm dia bore under ream piles</v>
          </cell>
          <cell r="C41" t="str">
            <v>Rmt.</v>
          </cell>
          <cell r="D41">
            <v>950</v>
          </cell>
          <cell r="E41">
            <v>285000</v>
          </cell>
          <cell r="F41">
            <v>1311.9949999999999</v>
          </cell>
          <cell r="H41">
            <v>1311.9949999999999</v>
          </cell>
          <cell r="I41">
            <v>300</v>
          </cell>
          <cell r="J41">
            <v>393598.49999999994</v>
          </cell>
          <cell r="K41">
            <v>0</v>
          </cell>
          <cell r="L41">
            <v>393598.49999999994</v>
          </cell>
        </row>
        <row r="42">
          <cell r="A42" t="str">
            <v>H-2</v>
          </cell>
          <cell r="B42" t="str">
            <v>P &amp; L RCC M20 for Piles</v>
          </cell>
          <cell r="C42" t="str">
            <v>Cum.</v>
          </cell>
          <cell r="D42">
            <v>90</v>
          </cell>
          <cell r="E42">
            <v>472500</v>
          </cell>
          <cell r="F42">
            <v>117.997</v>
          </cell>
          <cell r="H42">
            <v>117.997</v>
          </cell>
          <cell r="I42">
            <v>5250</v>
          </cell>
          <cell r="J42">
            <v>619484.25</v>
          </cell>
          <cell r="K42">
            <v>0</v>
          </cell>
          <cell r="L42">
            <v>619484.25</v>
          </cell>
        </row>
        <row r="43">
          <cell r="A43" t="str">
            <v>G 6</v>
          </cell>
          <cell r="B43" t="str">
            <v>S &amp; Fab. &amp; Fixing Grill</v>
          </cell>
          <cell r="C43" t="str">
            <v>KG</v>
          </cell>
          <cell r="D43">
            <v>4000</v>
          </cell>
          <cell r="E43">
            <v>400000</v>
          </cell>
          <cell r="F43">
            <v>4316.9000000000005</v>
          </cell>
          <cell r="G43">
            <v>1596.8600000000001</v>
          </cell>
          <cell r="H43">
            <v>5913.76</v>
          </cell>
          <cell r="I43">
            <v>100</v>
          </cell>
          <cell r="J43">
            <v>431690.00000000006</v>
          </cell>
          <cell r="K43">
            <v>159686</v>
          </cell>
          <cell r="L43">
            <v>591376</v>
          </cell>
        </row>
        <row r="44">
          <cell r="A44" t="str">
            <v xml:space="preserve"> CIVIL WORK TOTAL FOR COMPOUND WALL</v>
          </cell>
          <cell r="H44" t="str">
            <v>[ B ]</v>
          </cell>
          <cell r="I44" t="str">
            <v>Rs.</v>
          </cell>
          <cell r="J44">
            <v>8583716.2430000007</v>
          </cell>
          <cell r="K44">
            <v>3059763.287</v>
          </cell>
          <cell r="L44">
            <v>11643479.529999999</v>
          </cell>
        </row>
        <row r="45">
          <cell r="A45" t="str">
            <v>G. ROAD  WORK</v>
          </cell>
        </row>
        <row r="46">
          <cell r="A46" t="str">
            <v>Item no.</v>
          </cell>
          <cell r="B46" t="str">
            <v>D e s c r i p t i o n</v>
          </cell>
          <cell r="C46" t="str">
            <v>Unit</v>
          </cell>
          <cell r="D46" t="str">
            <v>Tender Quantity</v>
          </cell>
          <cell r="E46" t="str">
            <v xml:space="preserve"> Tender Amount</v>
          </cell>
          <cell r="F46" t="str">
            <v>Quantity</v>
          </cell>
          <cell r="I46" t="str">
            <v>Rate</v>
          </cell>
          <cell r="J46" t="str">
            <v>Amount ( INR)</v>
          </cell>
        </row>
        <row r="47">
          <cell r="F47" t="str">
            <v>Prev.</v>
          </cell>
          <cell r="G47" t="str">
            <v>This</v>
          </cell>
          <cell r="H47" t="str">
            <v>Total</v>
          </cell>
          <cell r="J47" t="str">
            <v>Prev.</v>
          </cell>
          <cell r="K47" t="str">
            <v>This</v>
          </cell>
          <cell r="L47" t="str">
            <v>Total</v>
          </cell>
        </row>
        <row r="48">
          <cell r="A48" t="str">
            <v>A1</v>
          </cell>
          <cell r="B48" t="str">
            <v>Preparing the Sub Grade by trimming surface</v>
          </cell>
          <cell r="C48" t="str">
            <v>Sq.Mt.</v>
          </cell>
          <cell r="D48">
            <v>5950</v>
          </cell>
          <cell r="E48">
            <v>446250</v>
          </cell>
          <cell r="F48">
            <v>7576</v>
          </cell>
          <cell r="H48">
            <v>7576</v>
          </cell>
          <cell r="I48">
            <v>75</v>
          </cell>
          <cell r="J48">
            <v>568200</v>
          </cell>
          <cell r="K48">
            <v>0</v>
          </cell>
          <cell r="L48">
            <v>568200</v>
          </cell>
        </row>
        <row r="49">
          <cell r="A49" t="str">
            <v>A-2</v>
          </cell>
          <cell r="B49" t="str">
            <v xml:space="preserve"> Filling Available Earth</v>
          </cell>
          <cell r="C49" t="str">
            <v>Cum.</v>
          </cell>
          <cell r="D49">
            <v>150</v>
          </cell>
          <cell r="E49">
            <v>15000</v>
          </cell>
          <cell r="F49">
            <v>126.48</v>
          </cell>
          <cell r="H49">
            <v>126.48</v>
          </cell>
          <cell r="I49">
            <v>100</v>
          </cell>
          <cell r="J49">
            <v>12648</v>
          </cell>
          <cell r="K49">
            <v>0</v>
          </cell>
          <cell r="L49">
            <v>12648</v>
          </cell>
        </row>
        <row r="50">
          <cell r="A50" t="str">
            <v>A3</v>
          </cell>
          <cell r="B50" t="str">
            <v xml:space="preserve">P &amp; Filling Sand </v>
          </cell>
          <cell r="C50" t="str">
            <v>Cum.</v>
          </cell>
          <cell r="D50">
            <v>750</v>
          </cell>
          <cell r="E50">
            <v>675000</v>
          </cell>
          <cell r="F50">
            <v>1136.4000000000001</v>
          </cell>
          <cell r="H50">
            <v>1136.4000000000001</v>
          </cell>
          <cell r="I50">
            <v>900</v>
          </cell>
          <cell r="J50">
            <v>1022760.0000000001</v>
          </cell>
          <cell r="K50">
            <v>0</v>
          </cell>
          <cell r="L50">
            <v>1022760.0000000001</v>
          </cell>
        </row>
        <row r="51">
          <cell r="A51" t="str">
            <v>A4</v>
          </cell>
          <cell r="B51" t="str">
            <v>P &amp; L 230mm thk Rubble Solling</v>
          </cell>
          <cell r="C51" t="str">
            <v>Cum.</v>
          </cell>
          <cell r="D51">
            <v>1370</v>
          </cell>
          <cell r="E51">
            <v>2397500</v>
          </cell>
          <cell r="F51">
            <v>1407.232</v>
          </cell>
          <cell r="G51">
            <v>97.98</v>
          </cell>
          <cell r="H51">
            <v>1505.212</v>
          </cell>
          <cell r="I51">
            <v>1750</v>
          </cell>
          <cell r="J51">
            <v>2462656</v>
          </cell>
          <cell r="K51">
            <v>171465</v>
          </cell>
          <cell r="L51">
            <v>2634121</v>
          </cell>
        </row>
        <row r="52">
          <cell r="A52" t="str">
            <v>A5</v>
          </cell>
          <cell r="B52" t="str">
            <v>P &amp; L 150mm thk W.B.M.</v>
          </cell>
          <cell r="C52" t="str">
            <v>Sq.Mt.</v>
          </cell>
          <cell r="D52">
            <v>5950</v>
          </cell>
          <cell r="E52">
            <v>2142000</v>
          </cell>
          <cell r="F52">
            <v>1785.84</v>
          </cell>
          <cell r="G52">
            <v>416</v>
          </cell>
          <cell r="H52">
            <v>2201.84</v>
          </cell>
          <cell r="I52">
            <v>360</v>
          </cell>
          <cell r="J52">
            <v>642902.4</v>
          </cell>
          <cell r="K52">
            <v>149760</v>
          </cell>
          <cell r="L52">
            <v>792662.4</v>
          </cell>
        </row>
        <row r="53">
          <cell r="E53">
            <v>5675750</v>
          </cell>
        </row>
        <row r="54">
          <cell r="A54" t="str">
            <v xml:space="preserve"> CIVIL WORK TOTAL FOR  ROAD WORK </v>
          </cell>
          <cell r="H54" t="str">
            <v>[ C ]</v>
          </cell>
          <cell r="I54" t="str">
            <v>Rs.</v>
          </cell>
          <cell r="J54">
            <v>4709166.4000000004</v>
          </cell>
          <cell r="K54">
            <v>321225</v>
          </cell>
          <cell r="L54">
            <v>5030391.4000000004</v>
          </cell>
        </row>
        <row r="56">
          <cell r="A56" t="str">
            <v>H. UNDER GROUND WATER TANK</v>
          </cell>
        </row>
        <row r="57">
          <cell r="A57" t="str">
            <v>Item no.</v>
          </cell>
          <cell r="B57" t="str">
            <v>D e s c r i p t i o n</v>
          </cell>
          <cell r="C57" t="str">
            <v>Unit</v>
          </cell>
          <cell r="D57" t="str">
            <v>Tender Quantity</v>
          </cell>
          <cell r="E57" t="str">
            <v xml:space="preserve"> Tender Amount</v>
          </cell>
          <cell r="F57" t="str">
            <v>Quantity</v>
          </cell>
          <cell r="I57" t="str">
            <v>Rate</v>
          </cell>
          <cell r="J57" t="str">
            <v>Amount ( INR)</v>
          </cell>
        </row>
        <row r="58">
          <cell r="F58" t="str">
            <v>Prev.</v>
          </cell>
          <cell r="G58" t="str">
            <v>This</v>
          </cell>
          <cell r="H58" t="str">
            <v>Total</v>
          </cell>
          <cell r="J58" t="str">
            <v>Prev.</v>
          </cell>
          <cell r="K58" t="str">
            <v>This</v>
          </cell>
          <cell r="L58" t="str">
            <v>Total</v>
          </cell>
        </row>
        <row r="59">
          <cell r="A59" t="str">
            <v>A–1(a)</v>
          </cell>
          <cell r="B59" t="str">
            <v xml:space="preserve">Excavation upto 1.5mtr depth </v>
          </cell>
          <cell r="C59" t="str">
            <v>Cum.</v>
          </cell>
          <cell r="D59">
            <v>150</v>
          </cell>
          <cell r="E59">
            <v>30000</v>
          </cell>
          <cell r="F59">
            <v>877.59199999999998</v>
          </cell>
          <cell r="H59">
            <v>877.59199999999998</v>
          </cell>
          <cell r="I59">
            <v>200</v>
          </cell>
          <cell r="J59">
            <v>175518.4</v>
          </cell>
          <cell r="K59">
            <v>0</v>
          </cell>
          <cell r="L59">
            <v>175518.4</v>
          </cell>
        </row>
        <row r="60">
          <cell r="A60" t="str">
            <v>A–1(b)</v>
          </cell>
          <cell r="B60" t="str">
            <v xml:space="preserve">Excavation from 1.5mtr to 3.0mtr. depth </v>
          </cell>
          <cell r="C60" t="str">
            <v>Cum.</v>
          </cell>
          <cell r="D60">
            <v>150</v>
          </cell>
          <cell r="E60">
            <v>36000</v>
          </cell>
          <cell r="F60">
            <v>600.54200000000003</v>
          </cell>
          <cell r="H60">
            <v>600.54200000000003</v>
          </cell>
          <cell r="I60">
            <v>240</v>
          </cell>
          <cell r="J60">
            <v>144130.08000000002</v>
          </cell>
          <cell r="K60">
            <v>0</v>
          </cell>
          <cell r="L60">
            <v>144130.08000000002</v>
          </cell>
        </row>
        <row r="61">
          <cell r="A61" t="str">
            <v>A–1(c)</v>
          </cell>
          <cell r="B61" t="str">
            <v xml:space="preserve">Excavation from 3.0mtr to 4.5mtr. depth </v>
          </cell>
          <cell r="C61" t="str">
            <v>Cum.</v>
          </cell>
          <cell r="D61">
            <v>50</v>
          </cell>
          <cell r="E61">
            <v>17500</v>
          </cell>
          <cell r="F61">
            <v>423.197</v>
          </cell>
          <cell r="H61">
            <v>423.197</v>
          </cell>
          <cell r="I61">
            <v>350</v>
          </cell>
          <cell r="J61">
            <v>148118.95000000001</v>
          </cell>
          <cell r="K61">
            <v>0</v>
          </cell>
          <cell r="L61">
            <v>148118.95000000001</v>
          </cell>
        </row>
        <row r="62">
          <cell r="A62" t="str">
            <v>A–1(d)</v>
          </cell>
          <cell r="B62" t="str">
            <v xml:space="preserve">Excavation from 4.5mtr to 6.0mtr. depth </v>
          </cell>
          <cell r="C62" t="str">
            <v>Cum.</v>
          </cell>
          <cell r="F62">
            <v>6.2747499999999992</v>
          </cell>
          <cell r="H62">
            <v>6.2747499999999992</v>
          </cell>
          <cell r="I62">
            <v>450</v>
          </cell>
          <cell r="J62">
            <v>2823.6374999999998</v>
          </cell>
          <cell r="K62">
            <v>0</v>
          </cell>
          <cell r="L62">
            <v>2823.6374999999998</v>
          </cell>
        </row>
        <row r="63">
          <cell r="A63" t="str">
            <v>A3</v>
          </cell>
          <cell r="B63" t="str">
            <v xml:space="preserve"> Rubble Soling 230 Thick</v>
          </cell>
          <cell r="C63" t="str">
            <v>Cum.</v>
          </cell>
          <cell r="D63">
            <v>25</v>
          </cell>
          <cell r="E63">
            <v>43750</v>
          </cell>
          <cell r="F63">
            <v>90.356334900000007</v>
          </cell>
          <cell r="H63">
            <v>90.356334900000007</v>
          </cell>
          <cell r="I63">
            <v>1750</v>
          </cell>
          <cell r="J63">
            <v>158123.586075</v>
          </cell>
          <cell r="K63">
            <v>0</v>
          </cell>
          <cell r="L63">
            <v>158123.586075</v>
          </cell>
        </row>
        <row r="64">
          <cell r="A64" t="str">
            <v>B-1</v>
          </cell>
          <cell r="B64" t="str">
            <v>P &amp; L PCC M7.5 Grade ( 1:4:8 )</v>
          </cell>
          <cell r="C64" t="str">
            <v>Cum.</v>
          </cell>
          <cell r="D64">
            <v>10</v>
          </cell>
          <cell r="E64">
            <v>37000</v>
          </cell>
          <cell r="F64">
            <v>40.531218400000014</v>
          </cell>
          <cell r="H64">
            <v>40.531218400000014</v>
          </cell>
          <cell r="I64">
            <v>3700</v>
          </cell>
          <cell r="J64">
            <v>149965.50808000006</v>
          </cell>
          <cell r="K64">
            <v>0</v>
          </cell>
          <cell r="L64">
            <v>149965.50808000006</v>
          </cell>
        </row>
        <row r="65">
          <cell r="A65" t="str">
            <v>B-2a</v>
          </cell>
          <cell r="B65" t="str">
            <v>P &amp; L RCC M20 Grade upto FGL</v>
          </cell>
          <cell r="C65" t="str">
            <v>Cum.</v>
          </cell>
          <cell r="D65">
            <v>80</v>
          </cell>
          <cell r="E65">
            <v>408000</v>
          </cell>
          <cell r="F65">
            <v>185.63900000000001</v>
          </cell>
          <cell r="H65">
            <v>185.63900000000001</v>
          </cell>
          <cell r="I65">
            <v>5100</v>
          </cell>
          <cell r="J65">
            <v>946758.9</v>
          </cell>
          <cell r="K65">
            <v>0</v>
          </cell>
          <cell r="L65">
            <v>946758.9</v>
          </cell>
        </row>
        <row r="66">
          <cell r="A66" t="str">
            <v>B-3</v>
          </cell>
          <cell r="B66" t="str">
            <v xml:space="preserve"> Extra Over B-2(a) for use of RCC M-25 grade at all levels</v>
          </cell>
          <cell r="C66" t="str">
            <v>Cum.</v>
          </cell>
          <cell r="D66">
            <v>80</v>
          </cell>
          <cell r="E66">
            <v>24000</v>
          </cell>
          <cell r="F66">
            <v>185.63900000000001</v>
          </cell>
          <cell r="H66">
            <v>185.63900000000001</v>
          </cell>
          <cell r="I66">
            <v>300</v>
          </cell>
          <cell r="J66">
            <v>55691.700000000004</v>
          </cell>
          <cell r="K66">
            <v>0</v>
          </cell>
          <cell r="L66">
            <v>55691.700000000004</v>
          </cell>
        </row>
        <row r="67">
          <cell r="A67" t="str">
            <v>B-4(b]</v>
          </cell>
          <cell r="B67" t="str">
            <v>S/P &amp; L Reinforcement Steel</v>
          </cell>
          <cell r="C67" t="str">
            <v>M.T</v>
          </cell>
          <cell r="D67">
            <v>8</v>
          </cell>
          <cell r="E67">
            <v>480000</v>
          </cell>
          <cell r="F67">
            <v>18.560644594999999</v>
          </cell>
          <cell r="H67">
            <v>18.560644594999999</v>
          </cell>
          <cell r="I67">
            <v>60000</v>
          </cell>
          <cell r="J67">
            <v>1113638.6757</v>
          </cell>
          <cell r="K67">
            <v>0</v>
          </cell>
          <cell r="L67">
            <v>1113638.6757</v>
          </cell>
        </row>
        <row r="68">
          <cell r="A68" t="str">
            <v>B-5a</v>
          </cell>
          <cell r="B68" t="str">
            <v>P &amp; E Form work Below FGL at all height</v>
          </cell>
          <cell r="C68" t="str">
            <v>Sq.Mt.</v>
          </cell>
          <cell r="D68">
            <v>475</v>
          </cell>
          <cell r="E68">
            <v>178125</v>
          </cell>
          <cell r="F68">
            <v>731.22500000000002</v>
          </cell>
          <cell r="H68">
            <v>731.22500000000002</v>
          </cell>
          <cell r="I68">
            <v>375</v>
          </cell>
          <cell r="J68">
            <v>274209.375</v>
          </cell>
          <cell r="K68">
            <v>0</v>
          </cell>
          <cell r="L68">
            <v>274209.375</v>
          </cell>
        </row>
        <row r="69">
          <cell r="A69" t="str">
            <v>B-6</v>
          </cell>
          <cell r="B69" t="str">
            <v xml:space="preserve"> P and A liquid Water proofing Admixer  of Fosroc/Sika make</v>
          </cell>
          <cell r="C69" t="str">
            <v>Ltr</v>
          </cell>
          <cell r="D69">
            <v>120</v>
          </cell>
          <cell r="E69">
            <v>15000</v>
          </cell>
          <cell r="F69">
            <v>124.006</v>
          </cell>
          <cell r="H69">
            <v>124.006</v>
          </cell>
          <cell r="I69">
            <v>125</v>
          </cell>
          <cell r="J69">
            <v>15500.75</v>
          </cell>
          <cell r="K69">
            <v>0</v>
          </cell>
          <cell r="L69">
            <v>15500.75</v>
          </cell>
        </row>
        <row r="70">
          <cell r="A70" t="str">
            <v>C-2</v>
          </cell>
          <cell r="B70" t="str">
            <v xml:space="preserve">P &amp; F in position 230mm wide x 5mm thick PVC water stop </v>
          </cell>
          <cell r="C70" t="str">
            <v>Rmt.</v>
          </cell>
          <cell r="D70">
            <v>160</v>
          </cell>
          <cell r="E70">
            <v>48000</v>
          </cell>
          <cell r="F70">
            <v>399.43599999999998</v>
          </cell>
          <cell r="H70">
            <v>399.43599999999998</v>
          </cell>
          <cell r="I70">
            <v>300</v>
          </cell>
          <cell r="J70">
            <v>119830.79999999999</v>
          </cell>
          <cell r="K70">
            <v>0</v>
          </cell>
          <cell r="L70">
            <v>119830.79999999999</v>
          </cell>
        </row>
        <row r="71">
          <cell r="A71" t="str">
            <v>C-3</v>
          </cell>
          <cell r="B71" t="str">
            <v xml:space="preserve"> S &amp; F G I Rungs</v>
          </cell>
          <cell r="C71" t="str">
            <v>Kgs</v>
          </cell>
          <cell r="D71">
            <v>175</v>
          </cell>
          <cell r="E71">
            <v>26250</v>
          </cell>
          <cell r="F71">
            <v>190.19</v>
          </cell>
          <cell r="H71">
            <v>190.19</v>
          </cell>
          <cell r="I71">
            <v>150</v>
          </cell>
          <cell r="J71">
            <v>28528.5</v>
          </cell>
          <cell r="K71">
            <v>0</v>
          </cell>
          <cell r="L71">
            <v>28528.5</v>
          </cell>
        </row>
        <row r="72">
          <cell r="A72" t="str">
            <v>OH.Tank G – 7</v>
          </cell>
          <cell r="B72" t="str">
            <v>P &amp; F Inserts</v>
          </cell>
          <cell r="C72" t="str">
            <v>M.T</v>
          </cell>
          <cell r="H72">
            <v>0</v>
          </cell>
          <cell r="I72">
            <v>82000</v>
          </cell>
          <cell r="J72">
            <v>0</v>
          </cell>
          <cell r="L72">
            <v>0</v>
          </cell>
        </row>
        <row r="73">
          <cell r="A73" t="str">
            <v xml:space="preserve"> CIVIL WORK TOTAL FOR  UNDER GROUNS WATER TANK </v>
          </cell>
          <cell r="H73" t="str">
            <v>[ D ]</v>
          </cell>
          <cell r="I73" t="str">
            <v>Rs.</v>
          </cell>
          <cell r="J73">
            <v>3332838.8623549999</v>
          </cell>
          <cell r="K73">
            <v>0</v>
          </cell>
          <cell r="L73">
            <v>3332838.8623549999</v>
          </cell>
        </row>
        <row r="75">
          <cell r="A75" t="str">
            <v>TENDER ITEM GRAND TOTAL [  A + B + C + D ]</v>
          </cell>
          <cell r="I75" t="str">
            <v>Rs.</v>
          </cell>
          <cell r="J75">
            <v>24736021.730335005</v>
          </cell>
          <cell r="K75">
            <v>7859078.1500749998</v>
          </cell>
          <cell r="L75">
            <v>32595099.880410001</v>
          </cell>
        </row>
        <row r="77">
          <cell r="B77" t="str">
            <v>CEL/BRD/ 34/ 2012-2013</v>
          </cell>
        </row>
      </sheetData>
      <sheetData sheetId="3" refreshError="1"/>
      <sheetData sheetId="4" refreshError="1"/>
      <sheetData sheetId="5">
        <row r="1">
          <cell r="A1" t="str">
            <v>Client :-  Asea Brown Boveri Ltd.,</v>
          </cell>
        </row>
      </sheetData>
      <sheetData sheetId="6" refreshError="1"/>
      <sheetData sheetId="7">
        <row r="1">
          <cell r="A1" t="str">
            <v>Client :-  Asea Brown Boveri Ltd.,</v>
          </cell>
        </row>
      </sheetData>
      <sheetData sheetId="8">
        <row r="1">
          <cell r="A1" t="str">
            <v>Client :-  Asea Brown Boveri Ltd.,</v>
          </cell>
          <cell r="G1" t="str">
            <v>Date:</v>
          </cell>
        </row>
        <row r="2">
          <cell r="A2" t="str">
            <v>Address :- No. 49, Khanija Bhavan, Race Course, Banglore – 560 001.</v>
          </cell>
          <cell r="G2" t="str">
            <v>PO Nos. :  3091014157, dt. 10.11.2011</v>
          </cell>
        </row>
        <row r="3">
          <cell r="A3" t="str">
            <v>Work:- Civil Work for PASS FACTORY at Savli, Vadodara.</v>
          </cell>
          <cell r="G3" t="str">
            <v>Bill Nos:</v>
          </cell>
          <cell r="H3" t="str">
            <v>5th R.A.</v>
          </cell>
        </row>
        <row r="4">
          <cell r="A4" t="str">
            <v>COMPOUND WALL</v>
          </cell>
        </row>
        <row r="5">
          <cell r="A5" t="str">
            <v>Tender No</v>
          </cell>
          <cell r="B5" t="str">
            <v>ITEM</v>
          </cell>
          <cell r="C5" t="str">
            <v>PARTICULARS</v>
          </cell>
          <cell r="D5" t="str">
            <v>No</v>
          </cell>
          <cell r="E5" t="str">
            <v>Length</v>
          </cell>
          <cell r="F5" t="str">
            <v>Breadth</v>
          </cell>
          <cell r="G5" t="str">
            <v>Depth</v>
          </cell>
          <cell r="H5" t="str">
            <v>Quantity</v>
          </cell>
          <cell r="I5" t="str">
            <v>Unit</v>
          </cell>
          <cell r="J5" t="str">
            <v>Total Quantity</v>
          </cell>
        </row>
        <row r="6">
          <cell r="C6" t="str">
            <v xml:space="preserve"> Drg.No.1019/GEN/C01  4/4 Rev.1</v>
          </cell>
        </row>
        <row r="7">
          <cell r="A7" t="str">
            <v>A1a</v>
          </cell>
          <cell r="B7" t="str">
            <v>Excavation up to 1.50mtr Depth</v>
          </cell>
          <cell r="I7" t="str">
            <v>CM</v>
          </cell>
          <cell r="J7">
            <v>81.990000000000009</v>
          </cell>
        </row>
        <row r="8">
          <cell r="C8" t="str">
            <v xml:space="preserve"> Drg .No.1019-GEN-C02  Rev.R0</v>
          </cell>
        </row>
        <row r="9">
          <cell r="C9" t="str">
            <v xml:space="preserve"> Retaining Wall Footing</v>
          </cell>
          <cell r="D9">
            <v>4</v>
          </cell>
          <cell r="E9">
            <v>1.05</v>
          </cell>
          <cell r="F9">
            <v>1.05</v>
          </cell>
          <cell r="G9">
            <v>1.5</v>
          </cell>
          <cell r="H9">
            <v>6.6150000000000011</v>
          </cell>
        </row>
        <row r="10">
          <cell r="C10" t="str">
            <v xml:space="preserve"> Drg .No.1019-SHED-C03  Rev.R0</v>
          </cell>
        </row>
        <row r="11">
          <cell r="C11" t="str">
            <v xml:space="preserve"> For Culvert -2 As per JMR-17</v>
          </cell>
        </row>
        <row r="12">
          <cell r="C12" t="str">
            <v xml:space="preserve"> Date 05/05/2012  20.150 – 15.150=5.00</v>
          </cell>
        </row>
        <row r="13">
          <cell r="C13" t="str">
            <v xml:space="preserve"> 98.571-96.360=2.211-1.500=0.711</v>
          </cell>
          <cell r="D13">
            <v>1</v>
          </cell>
          <cell r="E13">
            <v>5</v>
          </cell>
          <cell r="F13">
            <v>3.35</v>
          </cell>
          <cell r="G13">
            <v>1.5</v>
          </cell>
          <cell r="H13">
            <v>25.125</v>
          </cell>
        </row>
        <row r="14">
          <cell r="C14" t="str">
            <v xml:space="preserve"> 98.571-98.000=0.571+1.500=2.071</v>
          </cell>
        </row>
        <row r="15">
          <cell r="C15" t="str">
            <v xml:space="preserve"> For Culvert -3 As per JMR-17</v>
          </cell>
        </row>
        <row r="16">
          <cell r="C16" t="str">
            <v xml:space="preserve">  Date 05/05/2012  Sec D/D</v>
          </cell>
        </row>
        <row r="17">
          <cell r="C17" t="str">
            <v xml:space="preserve"> 97.559-95.516 = 2.043 – 1.500=0.543</v>
          </cell>
        </row>
        <row r="18">
          <cell r="C18" t="str">
            <v xml:space="preserve"> L=20.150 -15.150 =5.00</v>
          </cell>
          <cell r="D18">
            <v>1</v>
          </cell>
          <cell r="E18">
            <v>5</v>
          </cell>
          <cell r="F18">
            <v>3.35</v>
          </cell>
          <cell r="G18">
            <v>1.5</v>
          </cell>
          <cell r="H18">
            <v>25.125</v>
          </cell>
        </row>
        <row r="19">
          <cell r="C19" t="str">
            <v xml:space="preserve"> For Culvert -1 As per JMR-17</v>
          </cell>
        </row>
        <row r="20">
          <cell r="C20" t="str">
            <v xml:space="preserve"> Date 05/05/2012  Sec C/C</v>
          </cell>
        </row>
        <row r="21">
          <cell r="C21" t="str">
            <v xml:space="preserve"> 97.480-95.300 = 2.180 -1.500 = 0.680</v>
          </cell>
          <cell r="D21">
            <v>1</v>
          </cell>
          <cell r="E21">
            <v>5</v>
          </cell>
          <cell r="F21">
            <v>3.35</v>
          </cell>
          <cell r="G21">
            <v>1.5</v>
          </cell>
          <cell r="H21">
            <v>25.125</v>
          </cell>
        </row>
        <row r="23">
          <cell r="A23" t="str">
            <v>A1b</v>
          </cell>
          <cell r="B23" t="str">
            <v>Excavation 1.50mtr to 3.0mts. Depth</v>
          </cell>
          <cell r="I23" t="str">
            <v>CM</v>
          </cell>
          <cell r="J23">
            <v>36.363500000000002</v>
          </cell>
        </row>
        <row r="24">
          <cell r="C24" t="str">
            <v xml:space="preserve"> Drg .No.1019-GEN-C02  Rev.R0</v>
          </cell>
        </row>
        <row r="25">
          <cell r="C25" t="str">
            <v xml:space="preserve"> Retaining Wall Footing</v>
          </cell>
          <cell r="D25">
            <v>4</v>
          </cell>
          <cell r="E25">
            <v>1.05</v>
          </cell>
          <cell r="F25">
            <v>1.05</v>
          </cell>
          <cell r="G25">
            <v>0.9</v>
          </cell>
          <cell r="H25">
            <v>3.9690000000000003</v>
          </cell>
        </row>
        <row r="26">
          <cell r="C26" t="str">
            <v xml:space="preserve"> Drg .No.1019-SHED-C03  Rev.R0</v>
          </cell>
        </row>
        <row r="27">
          <cell r="C27" t="str">
            <v xml:space="preserve"> For Culvert -2 As per JMR-17</v>
          </cell>
        </row>
        <row r="28">
          <cell r="C28" t="str">
            <v xml:space="preserve"> Date 05/05/2012  20.150 – 15.150=5.00</v>
          </cell>
        </row>
        <row r="29">
          <cell r="C29" t="str">
            <v xml:space="preserve"> 98.571-96.360=2.211-1.500=0.711</v>
          </cell>
          <cell r="D29">
            <v>1</v>
          </cell>
          <cell r="E29">
            <v>5</v>
          </cell>
          <cell r="F29">
            <v>3.35</v>
          </cell>
          <cell r="G29">
            <v>0.71099999999999997</v>
          </cell>
          <cell r="H29">
            <v>11.90925</v>
          </cell>
        </row>
        <row r="30">
          <cell r="C30" t="str">
            <v xml:space="preserve"> 98.571-98.000=0.571+1.500=2.071</v>
          </cell>
        </row>
        <row r="31">
          <cell r="C31" t="str">
            <v xml:space="preserve"> For Culvert -3 As per JMR-17</v>
          </cell>
        </row>
        <row r="32">
          <cell r="C32" t="str">
            <v xml:space="preserve">  Date 05/05/2012  Sec D/D</v>
          </cell>
        </row>
        <row r="33">
          <cell r="C33" t="str">
            <v xml:space="preserve"> 97.559-95.516 = 2.043 – 1.500=0.543</v>
          </cell>
          <cell r="D33">
            <v>1</v>
          </cell>
          <cell r="E33">
            <v>5</v>
          </cell>
          <cell r="F33">
            <v>3.35</v>
          </cell>
          <cell r="G33">
            <v>0.54300000000000004</v>
          </cell>
          <cell r="H33">
            <v>9.0952500000000001</v>
          </cell>
        </row>
        <row r="34">
          <cell r="C34" t="str">
            <v xml:space="preserve"> For Culvert -1 As per JMR-17</v>
          </cell>
        </row>
        <row r="35">
          <cell r="C35" t="str">
            <v xml:space="preserve"> Date 05/05/2012  Sec C/C</v>
          </cell>
        </row>
        <row r="36">
          <cell r="C36" t="str">
            <v xml:space="preserve"> 97.480-95.300 = 2.180 -1.500 = 0.680</v>
          </cell>
          <cell r="D36">
            <v>1</v>
          </cell>
          <cell r="E36">
            <v>5</v>
          </cell>
          <cell r="F36">
            <v>3.35</v>
          </cell>
          <cell r="G36">
            <v>0.68</v>
          </cell>
          <cell r="H36">
            <v>11.39</v>
          </cell>
        </row>
        <row r="37">
          <cell r="A37" t="str">
            <v>B1</v>
          </cell>
          <cell r="B37" t="str">
            <v xml:space="preserve">P &amp; L PCC M7.5 Grade ( 1:4:8 ) </v>
          </cell>
          <cell r="I37" t="str">
            <v>CM</v>
          </cell>
          <cell r="J37">
            <v>3.6982499999999998</v>
          </cell>
        </row>
        <row r="38">
          <cell r="C38" t="str">
            <v xml:space="preserve"> Retaining Wall Footing</v>
          </cell>
          <cell r="D38">
            <v>4</v>
          </cell>
          <cell r="E38">
            <v>1.05</v>
          </cell>
          <cell r="F38">
            <v>1.05</v>
          </cell>
          <cell r="G38">
            <v>7.4999999999999997E-2</v>
          </cell>
          <cell r="H38">
            <v>0.33075000000000004</v>
          </cell>
        </row>
        <row r="39">
          <cell r="C39" t="str">
            <v xml:space="preserve"> Beam For point 1a to 1b</v>
          </cell>
          <cell r="D39">
            <v>1</v>
          </cell>
          <cell r="E39">
            <v>30</v>
          </cell>
          <cell r="F39">
            <v>0.38</v>
          </cell>
          <cell r="G39">
            <v>7.4999999999999997E-2</v>
          </cell>
          <cell r="H39">
            <v>0.85499999999999998</v>
          </cell>
        </row>
        <row r="40">
          <cell r="C40" t="str">
            <v xml:space="preserve"> For Culvert -2 As per JMR-17</v>
          </cell>
        </row>
        <row r="41">
          <cell r="C41" t="str">
            <v xml:space="preserve"> Date 05/05/2012</v>
          </cell>
          <cell r="D41">
            <v>1</v>
          </cell>
          <cell r="E41">
            <v>5</v>
          </cell>
          <cell r="F41">
            <v>3.35</v>
          </cell>
          <cell r="G41">
            <v>7.4999999999999997E-2</v>
          </cell>
          <cell r="H41">
            <v>1.2562499999999999</v>
          </cell>
        </row>
        <row r="42">
          <cell r="C42" t="str">
            <v xml:space="preserve"> For Culvert -3 As per JMR-17</v>
          </cell>
        </row>
        <row r="43">
          <cell r="C43" t="str">
            <v xml:space="preserve"> Date 05/05/2012  Sec D/D</v>
          </cell>
          <cell r="D43">
            <v>1</v>
          </cell>
          <cell r="E43">
            <v>4.9999999999999982</v>
          </cell>
          <cell r="F43">
            <v>3.35</v>
          </cell>
          <cell r="G43">
            <v>7.4999999999999997E-2</v>
          </cell>
          <cell r="H43">
            <v>1.2562499999999994</v>
          </cell>
        </row>
        <row r="44">
          <cell r="C44" t="str">
            <v>L=20.150-15.15=5.00</v>
          </cell>
        </row>
        <row r="45">
          <cell r="A45" t="str">
            <v>B2a</v>
          </cell>
          <cell r="B45" t="str">
            <v xml:space="preserve">P &amp; L RCC M20 below FGL </v>
          </cell>
          <cell r="I45" t="str">
            <v>CM</v>
          </cell>
          <cell r="J45">
            <v>168.05645999999993</v>
          </cell>
        </row>
        <row r="46">
          <cell r="C46" t="str">
            <v xml:space="preserve"> Retaining Wall Footing</v>
          </cell>
          <cell r="D46">
            <v>4</v>
          </cell>
          <cell r="E46">
            <v>0.9</v>
          </cell>
          <cell r="F46">
            <v>0.9</v>
          </cell>
          <cell r="G46">
            <v>0.3</v>
          </cell>
          <cell r="H46">
            <v>0.97200000000000009</v>
          </cell>
        </row>
        <row r="47">
          <cell r="C47" t="str">
            <v xml:space="preserve"> Pedestal</v>
          </cell>
          <cell r="D47">
            <v>4</v>
          </cell>
          <cell r="E47">
            <v>0.23</v>
          </cell>
          <cell r="F47">
            <v>0.23</v>
          </cell>
          <cell r="G47">
            <v>1.8</v>
          </cell>
          <cell r="H47">
            <v>0.38088000000000005</v>
          </cell>
        </row>
        <row r="48">
          <cell r="C48" t="str">
            <v xml:space="preserve"> For Culvert -2 As per JMR-17</v>
          </cell>
        </row>
        <row r="49">
          <cell r="C49" t="str">
            <v xml:space="preserve"> Date 05/05/2012    Raft 20.0-15.0=5.00</v>
          </cell>
          <cell r="D49">
            <v>1</v>
          </cell>
          <cell r="E49">
            <v>5</v>
          </cell>
          <cell r="F49">
            <v>3.2</v>
          </cell>
          <cell r="G49">
            <v>0.3</v>
          </cell>
          <cell r="H49">
            <v>4.8</v>
          </cell>
        </row>
        <row r="50">
          <cell r="C50" t="str">
            <v xml:space="preserve"> Wall 99.210-96.735=2.475-0.30=2.175</v>
          </cell>
          <cell r="D50">
            <v>2</v>
          </cell>
          <cell r="E50">
            <v>5</v>
          </cell>
          <cell r="F50">
            <v>0.3</v>
          </cell>
          <cell r="G50">
            <v>2.1749999999999945</v>
          </cell>
          <cell r="H50">
            <v>6.5249999999999835</v>
          </cell>
        </row>
        <row r="51">
          <cell r="C51" t="str">
            <v xml:space="preserve"> Slab 300 Thick</v>
          </cell>
          <cell r="D51">
            <v>1</v>
          </cell>
          <cell r="E51">
            <v>5</v>
          </cell>
          <cell r="F51">
            <v>2.6</v>
          </cell>
          <cell r="G51">
            <v>0.3</v>
          </cell>
          <cell r="H51">
            <v>3.9</v>
          </cell>
        </row>
        <row r="52">
          <cell r="C52" t="str">
            <v xml:space="preserve"> For Culvert -3 As per JMR-</v>
          </cell>
        </row>
        <row r="53">
          <cell r="C53" t="str">
            <v xml:space="preserve"> Date 05/05/2012    Raft  Sec C/C</v>
          </cell>
          <cell r="D53">
            <v>1</v>
          </cell>
          <cell r="E53">
            <v>12</v>
          </cell>
          <cell r="F53">
            <v>3.2</v>
          </cell>
          <cell r="G53">
            <v>0.3</v>
          </cell>
          <cell r="H53">
            <v>11.520000000000001</v>
          </cell>
        </row>
        <row r="54">
          <cell r="C54" t="str">
            <v xml:space="preserve"> Wall   D=97.685-95.682=2.003</v>
          </cell>
          <cell r="D54">
            <v>2</v>
          </cell>
          <cell r="E54">
            <v>12</v>
          </cell>
          <cell r="F54">
            <v>0.3</v>
          </cell>
          <cell r="G54">
            <v>2.0030000000000001</v>
          </cell>
          <cell r="H54">
            <v>14.4216</v>
          </cell>
        </row>
        <row r="55">
          <cell r="C55" t="str">
            <v xml:space="preserve"> Slab 300 Thick</v>
          </cell>
          <cell r="D55">
            <v>1</v>
          </cell>
          <cell r="E55">
            <v>12</v>
          </cell>
          <cell r="F55">
            <v>2.6</v>
          </cell>
          <cell r="G55">
            <v>0.3</v>
          </cell>
          <cell r="H55">
            <v>9.3600000000000012</v>
          </cell>
        </row>
        <row r="56">
          <cell r="C56" t="str">
            <v xml:space="preserve"> For Culvert -4 As per JMR-</v>
          </cell>
        </row>
        <row r="57">
          <cell r="C57" t="str">
            <v xml:space="preserve"> Date 05/05/2012    Raft  Sec D/D</v>
          </cell>
          <cell r="D57">
            <v>1</v>
          </cell>
          <cell r="E57">
            <v>20</v>
          </cell>
          <cell r="F57">
            <v>3.2</v>
          </cell>
          <cell r="G57">
            <v>0.3</v>
          </cell>
          <cell r="H57">
            <v>19.2</v>
          </cell>
        </row>
        <row r="58">
          <cell r="C58" t="str">
            <v xml:space="preserve"> Wall   D=97.685-95.888=1.797</v>
          </cell>
          <cell r="D58">
            <v>2</v>
          </cell>
          <cell r="E58">
            <v>20</v>
          </cell>
          <cell r="F58">
            <v>0.3</v>
          </cell>
          <cell r="G58">
            <v>1.796999999999997</v>
          </cell>
          <cell r="H58">
            <v>21.563999999999965</v>
          </cell>
        </row>
        <row r="59">
          <cell r="C59" t="str">
            <v xml:space="preserve"> Slab 300 Thick</v>
          </cell>
          <cell r="D59">
            <v>1</v>
          </cell>
          <cell r="E59">
            <v>20</v>
          </cell>
          <cell r="F59">
            <v>2.6</v>
          </cell>
          <cell r="G59">
            <v>0.3</v>
          </cell>
          <cell r="H59">
            <v>15.6</v>
          </cell>
        </row>
        <row r="61">
          <cell r="C61" t="str">
            <v xml:space="preserve"> For Retaining Wall 1 to 7a   M-25</v>
          </cell>
        </row>
        <row r="62">
          <cell r="C62" t="str">
            <v xml:space="preserve"> Raft 1.65</v>
          </cell>
          <cell r="D62">
            <v>1</v>
          </cell>
          <cell r="E62">
            <v>84</v>
          </cell>
          <cell r="F62">
            <v>1.83</v>
          </cell>
          <cell r="G62">
            <v>0.23</v>
          </cell>
          <cell r="H62">
            <v>35.355600000000003</v>
          </cell>
        </row>
        <row r="63">
          <cell r="C63" t="str">
            <v xml:space="preserve"> Wall </v>
          </cell>
          <cell r="D63">
            <v>17</v>
          </cell>
          <cell r="E63">
            <v>2.65</v>
          </cell>
          <cell r="F63">
            <v>0.23</v>
          </cell>
          <cell r="G63">
            <v>1.22</v>
          </cell>
          <cell r="H63">
            <v>12.641029999999999</v>
          </cell>
        </row>
        <row r="64">
          <cell r="C64" t="str">
            <v xml:space="preserve"> Pillar</v>
          </cell>
          <cell r="D64">
            <v>17</v>
          </cell>
          <cell r="E64">
            <v>0.35</v>
          </cell>
          <cell r="F64">
            <v>0.35</v>
          </cell>
          <cell r="G64">
            <v>1.22</v>
          </cell>
          <cell r="H64">
            <v>2.5406499999999994</v>
          </cell>
        </row>
        <row r="65">
          <cell r="C65" t="str">
            <v xml:space="preserve"> Compound Wall Beam 1a to 2</v>
          </cell>
        </row>
        <row r="66">
          <cell r="C66" t="str">
            <v xml:space="preserve">  This Bill Total Length given 269.00 Rmt</v>
          </cell>
        </row>
        <row r="67">
          <cell r="C67" t="str">
            <v xml:space="preserve"> Total 269.00-(111.70 Paid 2nd R A + 34.40 Paid in 3 R A ) = 122.90</v>
          </cell>
          <cell r="D67">
            <v>1</v>
          </cell>
          <cell r="E67">
            <v>122.9</v>
          </cell>
          <cell r="F67">
            <v>0.23</v>
          </cell>
          <cell r="G67">
            <v>0.3</v>
          </cell>
          <cell r="H67">
            <v>8.4801000000000002</v>
          </cell>
        </row>
        <row r="68">
          <cell r="C68" t="str">
            <v xml:space="preserve"> Piller Total 86-(37+11)=39</v>
          </cell>
          <cell r="D68">
            <v>39</v>
          </cell>
          <cell r="E68">
            <v>0.4</v>
          </cell>
          <cell r="F68">
            <v>0.17</v>
          </cell>
          <cell r="G68">
            <v>0.3</v>
          </cell>
          <cell r="H68">
            <v>0.7956000000000002</v>
          </cell>
        </row>
        <row r="69">
          <cell r="H69">
            <v>168.05645999999993</v>
          </cell>
        </row>
        <row r="70">
          <cell r="A70" t="str">
            <v>B2c</v>
          </cell>
          <cell r="B70" t="str">
            <v>Extra over rate for Using M25 instead of M20</v>
          </cell>
          <cell r="I70" t="str">
            <v>CM</v>
          </cell>
          <cell r="J70">
            <v>50.537280000000003</v>
          </cell>
        </row>
        <row r="71">
          <cell r="C71" t="str">
            <v xml:space="preserve"> For Retaining Wall 1 to 7a   M-25</v>
          </cell>
        </row>
        <row r="72">
          <cell r="C72" t="str">
            <v xml:space="preserve"> Raft 1.65</v>
          </cell>
          <cell r="D72">
            <v>1</v>
          </cell>
          <cell r="E72">
            <v>84</v>
          </cell>
          <cell r="F72">
            <v>1.83</v>
          </cell>
          <cell r="G72">
            <v>0.23</v>
          </cell>
          <cell r="H72">
            <v>35.355600000000003</v>
          </cell>
        </row>
        <row r="73">
          <cell r="C73" t="str">
            <v xml:space="preserve"> Wall </v>
          </cell>
          <cell r="D73">
            <v>17</v>
          </cell>
          <cell r="E73">
            <v>2.65</v>
          </cell>
          <cell r="F73">
            <v>0.23</v>
          </cell>
          <cell r="G73">
            <v>1.22</v>
          </cell>
          <cell r="H73">
            <v>12.641029999999999</v>
          </cell>
        </row>
        <row r="74">
          <cell r="C74" t="str">
            <v xml:space="preserve"> Pillar</v>
          </cell>
          <cell r="D74">
            <v>17</v>
          </cell>
          <cell r="E74">
            <v>0.35</v>
          </cell>
          <cell r="F74">
            <v>0.35</v>
          </cell>
          <cell r="G74">
            <v>1.22</v>
          </cell>
          <cell r="H74">
            <v>2.5406499999999994</v>
          </cell>
        </row>
        <row r="75">
          <cell r="A75" t="str">
            <v>B5a</v>
          </cell>
          <cell r="B75" t="str">
            <v>P &amp; E Form work Below FGL at all height</v>
          </cell>
          <cell r="I75" t="str">
            <v>SM</v>
          </cell>
          <cell r="J75">
            <v>675.67009999999982</v>
          </cell>
        </row>
        <row r="76">
          <cell r="C76" t="str">
            <v xml:space="preserve"> Retaining Wall Footing</v>
          </cell>
          <cell r="D76">
            <v>8</v>
          </cell>
          <cell r="E76">
            <v>1.8</v>
          </cell>
          <cell r="G76">
            <v>0.3</v>
          </cell>
          <cell r="H76">
            <v>4.32</v>
          </cell>
        </row>
        <row r="77">
          <cell r="C77" t="str">
            <v xml:space="preserve"> Pedestal</v>
          </cell>
          <cell r="D77">
            <v>4</v>
          </cell>
          <cell r="E77">
            <v>0.92</v>
          </cell>
          <cell r="G77">
            <v>1.8</v>
          </cell>
          <cell r="H77">
            <v>6.6240000000000006</v>
          </cell>
        </row>
        <row r="78">
          <cell r="C78" t="str">
            <v xml:space="preserve">  For Retaining Wall 1 to 7</v>
          </cell>
        </row>
        <row r="79">
          <cell r="C79" t="str">
            <v xml:space="preserve"> Raft 1.65</v>
          </cell>
          <cell r="D79">
            <v>2</v>
          </cell>
          <cell r="E79">
            <v>84</v>
          </cell>
          <cell r="G79">
            <v>0.23</v>
          </cell>
          <cell r="H79">
            <v>38.64</v>
          </cell>
        </row>
        <row r="80">
          <cell r="C80" t="str">
            <v xml:space="preserve"> For Expantion Joint</v>
          </cell>
          <cell r="D80">
            <v>3</v>
          </cell>
          <cell r="E80">
            <v>1.85</v>
          </cell>
          <cell r="G80">
            <v>0.23</v>
          </cell>
          <cell r="H80">
            <v>1.2765000000000002</v>
          </cell>
        </row>
        <row r="81">
          <cell r="C81" t="str">
            <v xml:space="preserve"> Wall   17x2=34</v>
          </cell>
          <cell r="D81">
            <v>34</v>
          </cell>
          <cell r="E81">
            <v>2.65</v>
          </cell>
          <cell r="G81">
            <v>1.22</v>
          </cell>
          <cell r="H81">
            <v>109.922</v>
          </cell>
        </row>
        <row r="82">
          <cell r="C82" t="str">
            <v xml:space="preserve"> Piller  17x2=34</v>
          </cell>
          <cell r="D82">
            <v>34</v>
          </cell>
          <cell r="E82">
            <v>0.35</v>
          </cell>
          <cell r="G82">
            <v>1.22</v>
          </cell>
          <cell r="H82">
            <v>14.517999999999997</v>
          </cell>
        </row>
        <row r="83">
          <cell r="C83" t="str">
            <v xml:space="preserve"> Piller Sides  0.350-0.230=0.120</v>
          </cell>
          <cell r="D83">
            <v>34</v>
          </cell>
          <cell r="E83">
            <v>0.12</v>
          </cell>
          <cell r="G83">
            <v>1.22</v>
          </cell>
          <cell r="H83">
            <v>4.9775999999999998</v>
          </cell>
        </row>
        <row r="84">
          <cell r="C84" t="str">
            <v xml:space="preserve">  For Culvert  Grid Pillar  NO.7</v>
          </cell>
        </row>
        <row r="85">
          <cell r="C85" t="str">
            <v xml:space="preserve"> Total Length 20.500-15.00, Paid=5.500</v>
          </cell>
        </row>
        <row r="86">
          <cell r="C86" t="str">
            <v xml:space="preserve"> Raft  L=5.0 x 2 + 3.2 = 13.200</v>
          </cell>
          <cell r="D86">
            <v>1</v>
          </cell>
          <cell r="E86">
            <v>13.2</v>
          </cell>
          <cell r="G86">
            <v>0.3</v>
          </cell>
          <cell r="H86">
            <v>3.9599999999999995</v>
          </cell>
        </row>
        <row r="87">
          <cell r="C87" t="str">
            <v xml:space="preserve"> For Wall</v>
          </cell>
          <cell r="D87">
            <v>4</v>
          </cell>
          <cell r="E87">
            <v>5</v>
          </cell>
          <cell r="G87">
            <v>2.1749999999999998</v>
          </cell>
          <cell r="H87">
            <v>43.5</v>
          </cell>
        </row>
        <row r="88">
          <cell r="C88" t="str">
            <v xml:space="preserve"> For Wall Vertical Face</v>
          </cell>
          <cell r="D88">
            <v>2</v>
          </cell>
          <cell r="E88">
            <v>0.3</v>
          </cell>
          <cell r="G88">
            <v>2.1749999999999998</v>
          </cell>
          <cell r="H88">
            <v>1.3049999999999999</v>
          </cell>
        </row>
        <row r="89">
          <cell r="C89" t="str">
            <v>GIDC Culvert Side Wall Vertical Face</v>
          </cell>
          <cell r="D89">
            <v>2</v>
          </cell>
          <cell r="E89">
            <v>0.3</v>
          </cell>
          <cell r="G89">
            <v>2.1749999999999998</v>
          </cell>
          <cell r="H89">
            <v>1.3049999999999999</v>
          </cell>
        </row>
        <row r="90">
          <cell r="C90" t="str">
            <v xml:space="preserve"> For Slab</v>
          </cell>
          <cell r="D90">
            <v>1</v>
          </cell>
          <cell r="E90">
            <v>5</v>
          </cell>
          <cell r="F90">
            <v>2</v>
          </cell>
          <cell r="H90">
            <v>10</v>
          </cell>
        </row>
        <row r="91">
          <cell r="C91" t="str">
            <v xml:space="preserve"> Slab Outer Side=5.0*2+2.6=12.600</v>
          </cell>
          <cell r="D91">
            <v>1</v>
          </cell>
          <cell r="E91">
            <v>12.6</v>
          </cell>
          <cell r="G91">
            <v>0.3</v>
          </cell>
          <cell r="H91">
            <v>3.78</v>
          </cell>
        </row>
        <row r="92">
          <cell r="C92" t="str">
            <v xml:space="preserve">  For Culvert  Grid Pillar  Sec C/C</v>
          </cell>
        </row>
        <row r="93">
          <cell r="C93" t="str">
            <v xml:space="preserve"> Raft Sides  L=12*2+3.2*2=30.400</v>
          </cell>
          <cell r="D93">
            <v>1</v>
          </cell>
          <cell r="E93">
            <v>30.4</v>
          </cell>
          <cell r="G93">
            <v>0.3</v>
          </cell>
          <cell r="H93">
            <v>9.1199999999999992</v>
          </cell>
        </row>
        <row r="94">
          <cell r="C94" t="str">
            <v xml:space="preserve"> For Wall</v>
          </cell>
          <cell r="D94">
            <v>4</v>
          </cell>
          <cell r="E94">
            <v>12</v>
          </cell>
          <cell r="G94">
            <v>2.0030000000000001</v>
          </cell>
          <cell r="H94">
            <v>96.144000000000005</v>
          </cell>
        </row>
        <row r="95">
          <cell r="C95" t="str">
            <v xml:space="preserve"> For Wall Vertical Face</v>
          </cell>
          <cell r="D95">
            <v>4</v>
          </cell>
          <cell r="E95">
            <v>0.3</v>
          </cell>
          <cell r="G95">
            <v>2.0030000000000001</v>
          </cell>
          <cell r="H95">
            <v>2.4036</v>
          </cell>
        </row>
        <row r="96">
          <cell r="C96" t="str">
            <v xml:space="preserve"> For Slab</v>
          </cell>
          <cell r="D96">
            <v>1</v>
          </cell>
          <cell r="E96">
            <v>12</v>
          </cell>
          <cell r="F96">
            <v>2</v>
          </cell>
          <cell r="H96">
            <v>24</v>
          </cell>
        </row>
        <row r="97">
          <cell r="C97" t="str">
            <v xml:space="preserve"> Slab Outer Side L=12*2+2.6*2=29.200</v>
          </cell>
          <cell r="D97">
            <v>1</v>
          </cell>
          <cell r="E97">
            <v>29.2</v>
          </cell>
          <cell r="G97">
            <v>0.3</v>
          </cell>
          <cell r="H97">
            <v>8.76</v>
          </cell>
        </row>
        <row r="98">
          <cell r="C98" t="str">
            <v xml:space="preserve">  For Culvert  Grid Pillar  Sec D/D</v>
          </cell>
        </row>
        <row r="99">
          <cell r="C99" t="str">
            <v xml:space="preserve"> Raft Sides L=20*2+3.2*2=46.400</v>
          </cell>
          <cell r="D99">
            <v>1</v>
          </cell>
          <cell r="E99">
            <v>46.4</v>
          </cell>
          <cell r="G99">
            <v>0.3</v>
          </cell>
          <cell r="H99">
            <v>13.92</v>
          </cell>
        </row>
        <row r="100">
          <cell r="C100" t="str">
            <v xml:space="preserve"> For Wall</v>
          </cell>
          <cell r="D100">
            <v>4</v>
          </cell>
          <cell r="E100">
            <v>20</v>
          </cell>
          <cell r="G100">
            <v>1.7969999999999999</v>
          </cell>
          <cell r="H100">
            <v>143.76</v>
          </cell>
        </row>
        <row r="101">
          <cell r="C101" t="str">
            <v xml:space="preserve"> For Wall Vertical Face</v>
          </cell>
          <cell r="D101">
            <v>4</v>
          </cell>
          <cell r="E101">
            <v>0.3</v>
          </cell>
          <cell r="G101">
            <v>1.7969999999999999</v>
          </cell>
          <cell r="H101">
            <v>2.1563999999999997</v>
          </cell>
        </row>
        <row r="102">
          <cell r="C102" t="str">
            <v xml:space="preserve"> For Slab</v>
          </cell>
          <cell r="D102">
            <v>1</v>
          </cell>
          <cell r="E102">
            <v>20</v>
          </cell>
          <cell r="F102">
            <v>2</v>
          </cell>
          <cell r="H102">
            <v>40</v>
          </cell>
        </row>
        <row r="103">
          <cell r="C103" t="str">
            <v xml:space="preserve"> Slab Outer Sides L=20*2+2.6*2=45.200</v>
          </cell>
          <cell r="D103">
            <v>1</v>
          </cell>
          <cell r="E103">
            <v>45.2</v>
          </cell>
          <cell r="G103">
            <v>0.3</v>
          </cell>
          <cell r="H103">
            <v>13.56</v>
          </cell>
        </row>
        <row r="104">
          <cell r="C104" t="str">
            <v xml:space="preserve"> Compound Wall Beam 1a to 2</v>
          </cell>
        </row>
        <row r="105">
          <cell r="C105" t="str">
            <v>Balance Total=269-111.7-34.40=122.90</v>
          </cell>
          <cell r="D105">
            <v>2</v>
          </cell>
          <cell r="E105">
            <v>122.9</v>
          </cell>
          <cell r="G105">
            <v>0.3</v>
          </cell>
          <cell r="H105">
            <v>73.739999999999995</v>
          </cell>
        </row>
        <row r="106">
          <cell r="C106" t="str">
            <v xml:space="preserve"> Piller  39 x 4 = 156</v>
          </cell>
          <cell r="D106">
            <v>156</v>
          </cell>
          <cell r="E106">
            <v>8.5000000000000006E-2</v>
          </cell>
          <cell r="G106">
            <v>0.3</v>
          </cell>
          <cell r="H106">
            <v>3.9780000000000002</v>
          </cell>
        </row>
        <row r="107">
          <cell r="H107">
            <v>675.67009999999982</v>
          </cell>
        </row>
        <row r="108">
          <cell r="A108" t="str">
            <v>C-1-b</v>
          </cell>
          <cell r="B108" t="str">
            <v>P &amp; C Brickwork above FGL</v>
          </cell>
          <cell r="I108" t="str">
            <v>CM</v>
          </cell>
          <cell r="J108">
            <v>54.377230000000012</v>
          </cell>
        </row>
        <row r="109">
          <cell r="C109" t="str">
            <v xml:space="preserve"> For point 1a to 1b  89-35-9=45</v>
          </cell>
          <cell r="D109">
            <v>45</v>
          </cell>
          <cell r="E109">
            <v>2.65</v>
          </cell>
          <cell r="F109">
            <v>0.23</v>
          </cell>
          <cell r="G109">
            <v>1.22</v>
          </cell>
          <cell r="H109">
            <v>33.461550000000003</v>
          </cell>
        </row>
        <row r="110">
          <cell r="C110" t="str">
            <v xml:space="preserve"> Pillar  90-36-18=36</v>
          </cell>
          <cell r="D110">
            <v>36</v>
          </cell>
          <cell r="E110">
            <v>0.35</v>
          </cell>
          <cell r="F110">
            <v>0.35</v>
          </cell>
          <cell r="G110">
            <v>1.22</v>
          </cell>
          <cell r="H110">
            <v>5.3801999999999985</v>
          </cell>
        </row>
        <row r="111">
          <cell r="C111" t="str">
            <v xml:space="preserve"> Pillar Above Coping to top Coping</v>
          </cell>
          <cell r="D111">
            <v>54</v>
          </cell>
          <cell r="E111">
            <v>0.35</v>
          </cell>
          <cell r="F111">
            <v>0.35</v>
          </cell>
          <cell r="G111">
            <v>1.22</v>
          </cell>
          <cell r="H111">
            <v>8.0702999999999996</v>
          </cell>
        </row>
        <row r="112">
          <cell r="C112" t="str">
            <v xml:space="preserve"> For point 7 to 1  38-36=2</v>
          </cell>
          <cell r="D112">
            <v>2</v>
          </cell>
          <cell r="E112">
            <v>2.65</v>
          </cell>
          <cell r="F112">
            <v>0.23</v>
          </cell>
          <cell r="G112">
            <v>1.22</v>
          </cell>
          <cell r="H112">
            <v>1.4871800000000002</v>
          </cell>
        </row>
        <row r="113">
          <cell r="C113" t="str">
            <v xml:space="preserve"> Pillar  90-36-18=36</v>
          </cell>
          <cell r="D113">
            <v>2</v>
          </cell>
          <cell r="E113">
            <v>0.35</v>
          </cell>
          <cell r="F113">
            <v>0.35</v>
          </cell>
          <cell r="G113">
            <v>1.22</v>
          </cell>
          <cell r="H113">
            <v>0.29889999999999994</v>
          </cell>
        </row>
        <row r="114">
          <cell r="C114" t="str">
            <v xml:space="preserve"> Pillar Above Coping to top Coping</v>
          </cell>
          <cell r="D114">
            <v>38</v>
          </cell>
          <cell r="E114">
            <v>0.35</v>
          </cell>
          <cell r="F114">
            <v>0.35</v>
          </cell>
          <cell r="G114">
            <v>1.22</v>
          </cell>
          <cell r="H114">
            <v>5.6790999999999991</v>
          </cell>
        </row>
        <row r="115">
          <cell r="H115">
            <v>54.377230000000012</v>
          </cell>
        </row>
        <row r="116">
          <cell r="A116" t="str">
            <v>G6</v>
          </cell>
          <cell r="B116" t="str">
            <v xml:space="preserve"> Suppling Fabricating &amp; Fixing Gril</v>
          </cell>
          <cell r="I116" t="str">
            <v>KG</v>
          </cell>
          <cell r="J116">
            <v>1596.8600000000001</v>
          </cell>
        </row>
        <row r="117">
          <cell r="C117" t="str">
            <v xml:space="preserve"> Total As per Weight Slip</v>
          </cell>
        </row>
        <row r="118">
          <cell r="C118" t="str">
            <v xml:space="preserve"> 1665/27=61.67 Kgs</v>
          </cell>
        </row>
        <row r="119">
          <cell r="C119" t="str">
            <v>Total=90+38-70=58 Balance</v>
          </cell>
          <cell r="D119">
            <v>58</v>
          </cell>
          <cell r="E119">
            <v>61.67</v>
          </cell>
          <cell r="H119">
            <v>3576.86</v>
          </cell>
        </row>
        <row r="120">
          <cell r="C120" t="str">
            <v xml:space="preserve"> Total Quantity      This Bill-3576.860</v>
          </cell>
        </row>
        <row r="121">
          <cell r="C121" t="str">
            <v xml:space="preserve"> Total Quantity 2nd R A Bill-4316.900</v>
          </cell>
        </row>
        <row r="122">
          <cell r="C122" t="str">
            <v xml:space="preserve"> Net Total Quantity          7893.760</v>
          </cell>
        </row>
        <row r="123">
          <cell r="C123" t="str">
            <v xml:space="preserve"> Less: 25 % Hold For Painting</v>
          </cell>
        </row>
        <row r="124">
          <cell r="C124" t="str">
            <v>7893.760x25 %=1973.440 Say 1980.0</v>
          </cell>
          <cell r="D124">
            <v>-1</v>
          </cell>
          <cell r="E124">
            <v>1980</v>
          </cell>
          <cell r="H124">
            <v>-1980</v>
          </cell>
        </row>
        <row r="129">
          <cell r="E129" t="str">
            <v>RCC</v>
          </cell>
          <cell r="F129" t="str">
            <v>BK.WALL</v>
          </cell>
          <cell r="G129" t="str">
            <v>GRIL</v>
          </cell>
          <cell r="H129" t="str">
            <v>SAND</v>
          </cell>
          <cell r="J129" t="str">
            <v>PCC</v>
          </cell>
        </row>
        <row r="130">
          <cell r="B130">
            <v>89</v>
          </cell>
          <cell r="E130">
            <v>269</v>
          </cell>
          <cell r="F130">
            <v>269</v>
          </cell>
          <cell r="G130">
            <v>90</v>
          </cell>
          <cell r="H130">
            <v>276.7</v>
          </cell>
          <cell r="J130">
            <v>276.7</v>
          </cell>
        </row>
        <row r="131">
          <cell r="B131">
            <v>2</v>
          </cell>
          <cell r="C131" t="str">
            <v>35+36 piller+1</v>
          </cell>
          <cell r="E131">
            <v>111.7</v>
          </cell>
          <cell r="F131">
            <v>106.85</v>
          </cell>
          <cell r="G131">
            <v>70</v>
          </cell>
          <cell r="H131">
            <v>262.5</v>
          </cell>
          <cell r="J131">
            <v>262.5</v>
          </cell>
        </row>
        <row r="132">
          <cell r="C132" t="str">
            <v>9+18 piller</v>
          </cell>
          <cell r="E132">
            <v>34.4</v>
          </cell>
          <cell r="F132">
            <v>30.15</v>
          </cell>
          <cell r="G132">
            <v>0</v>
          </cell>
          <cell r="H132">
            <v>30</v>
          </cell>
          <cell r="J132">
            <v>30</v>
          </cell>
        </row>
        <row r="133">
          <cell r="E133">
            <v>122.9</v>
          </cell>
          <cell r="F133">
            <v>132</v>
          </cell>
          <cell r="G133">
            <v>20</v>
          </cell>
          <cell r="H133">
            <v>-15.800000000000011</v>
          </cell>
          <cell r="J133">
            <v>-15.800000000000011</v>
          </cell>
        </row>
        <row r="134">
          <cell r="G134">
            <v>38</v>
          </cell>
        </row>
        <row r="135">
          <cell r="G135">
            <v>58</v>
          </cell>
        </row>
        <row r="136">
          <cell r="C136">
            <v>1.65</v>
          </cell>
          <cell r="E136" t="str">
            <v>RAFT</v>
          </cell>
          <cell r="F136" t="str">
            <v>WALL-1</v>
          </cell>
          <cell r="G136" t="str">
            <v>WALL-2</v>
          </cell>
          <cell r="H136" t="str">
            <v>WALL-3</v>
          </cell>
          <cell r="I136" t="str">
            <v>Piller</v>
          </cell>
          <cell r="J136" t="str">
            <v>PCC</v>
          </cell>
        </row>
        <row r="137">
          <cell r="C137" t="str">
            <v xml:space="preserve"> Total Length</v>
          </cell>
          <cell r="E137">
            <v>140.69999999999999</v>
          </cell>
          <cell r="F137">
            <v>140.69999999999999</v>
          </cell>
          <cell r="G137">
            <v>140.69999999999999</v>
          </cell>
          <cell r="H137">
            <v>140.69999999999999</v>
          </cell>
          <cell r="I137" t="str">
            <v>47+47</v>
          </cell>
          <cell r="J137">
            <v>144.69999999999999</v>
          </cell>
        </row>
        <row r="138">
          <cell r="D138">
            <v>1</v>
          </cell>
          <cell r="J138">
            <v>160</v>
          </cell>
        </row>
        <row r="139">
          <cell r="D139">
            <v>2</v>
          </cell>
          <cell r="E139">
            <v>78</v>
          </cell>
          <cell r="F139">
            <v>42</v>
          </cell>
          <cell r="G139">
            <v>21</v>
          </cell>
          <cell r="H139">
            <v>0</v>
          </cell>
          <cell r="I139" t="str">
            <v>15+8</v>
          </cell>
          <cell r="J139">
            <v>262.5</v>
          </cell>
        </row>
        <row r="140">
          <cell r="D140">
            <v>3</v>
          </cell>
          <cell r="E140">
            <v>39</v>
          </cell>
          <cell r="F140">
            <v>39</v>
          </cell>
          <cell r="G140">
            <v>39</v>
          </cell>
          <cell r="H140">
            <v>0</v>
          </cell>
          <cell r="I140" t="str">
            <v>9+9</v>
          </cell>
          <cell r="J140">
            <v>30</v>
          </cell>
        </row>
        <row r="141">
          <cell r="D141">
            <v>4</v>
          </cell>
          <cell r="E141">
            <v>0</v>
          </cell>
          <cell r="F141">
            <v>0</v>
          </cell>
          <cell r="G141">
            <v>0</v>
          </cell>
          <cell r="H141">
            <v>0</v>
          </cell>
          <cell r="I141">
            <v>0</v>
          </cell>
          <cell r="J141">
            <v>0</v>
          </cell>
        </row>
        <row r="142">
          <cell r="C142" t="str">
            <v xml:space="preserve"> Balance</v>
          </cell>
          <cell r="E142">
            <v>-0.7</v>
          </cell>
          <cell r="F142">
            <v>-0.7</v>
          </cell>
          <cell r="G142">
            <v>-2.44</v>
          </cell>
          <cell r="H142">
            <v>-13.450499999999998</v>
          </cell>
          <cell r="I142" t="str">
            <v>23+30</v>
          </cell>
          <cell r="J142">
            <v>54.377230000000012</v>
          </cell>
        </row>
        <row r="143">
          <cell r="C143">
            <v>1</v>
          </cell>
          <cell r="E143" t="str">
            <v>RAFT</v>
          </cell>
          <cell r="F143" t="str">
            <v>WALL-1</v>
          </cell>
          <cell r="G143" t="str">
            <v>WALL-2</v>
          </cell>
          <cell r="H143" t="str">
            <v>WALL-3</v>
          </cell>
          <cell r="I143" t="str">
            <v>Piller</v>
          </cell>
          <cell r="J143" t="str">
            <v>PCC</v>
          </cell>
        </row>
        <row r="144">
          <cell r="C144" t="str">
            <v xml:space="preserve"> Total Length</v>
          </cell>
          <cell r="E144">
            <v>77.599999999999994</v>
          </cell>
          <cell r="F144">
            <v>77.599999999999994</v>
          </cell>
          <cell r="G144">
            <v>77.599999999999994</v>
          </cell>
          <cell r="H144">
            <v>77.599999999999994</v>
          </cell>
          <cell r="I144" t="str">
            <v>25+25</v>
          </cell>
          <cell r="J144">
            <v>77.599999999999994</v>
          </cell>
        </row>
        <row r="145">
          <cell r="D145">
            <v>1</v>
          </cell>
          <cell r="J145">
            <v>80</v>
          </cell>
        </row>
        <row r="146">
          <cell r="D146">
            <v>2</v>
          </cell>
          <cell r="E146">
            <v>66</v>
          </cell>
          <cell r="F146">
            <v>24</v>
          </cell>
          <cell r="G146">
            <v>21</v>
          </cell>
          <cell r="I146" t="str">
            <v>8+0</v>
          </cell>
        </row>
        <row r="147">
          <cell r="D147">
            <v>3</v>
          </cell>
          <cell r="E147">
            <v>0</v>
          </cell>
          <cell r="F147">
            <v>0</v>
          </cell>
          <cell r="G147">
            <v>0</v>
          </cell>
          <cell r="H147">
            <v>0</v>
          </cell>
          <cell r="J147">
            <v>0</v>
          </cell>
        </row>
        <row r="148">
          <cell r="D148">
            <v>4</v>
          </cell>
          <cell r="E148">
            <v>0</v>
          </cell>
          <cell r="F148">
            <v>0</v>
          </cell>
          <cell r="G148">
            <v>0</v>
          </cell>
          <cell r="H148">
            <v>0</v>
          </cell>
          <cell r="I148">
            <v>0</v>
          </cell>
          <cell r="J148">
            <v>0</v>
          </cell>
        </row>
        <row r="149">
          <cell r="C149" t="str">
            <v xml:space="preserve"> Total Length</v>
          </cell>
          <cell r="E149">
            <v>11.599999999999994</v>
          </cell>
          <cell r="F149">
            <v>53.599999999999994</v>
          </cell>
          <cell r="G149">
            <v>56.599999999999994</v>
          </cell>
          <cell r="H149">
            <v>77.599999999999994</v>
          </cell>
          <cell r="I149" t="str">
            <v>17+25</v>
          </cell>
          <cell r="J149">
            <v>-2.4000000000000057</v>
          </cell>
        </row>
        <row r="151">
          <cell r="C151" t="str">
            <v>1.65  Grid Piller 1 to 7</v>
          </cell>
          <cell r="E151" t="str">
            <v>RAFT</v>
          </cell>
          <cell r="F151" t="str">
            <v>WALL-1</v>
          </cell>
          <cell r="G151" t="str">
            <v>WALL-2</v>
          </cell>
          <cell r="H151" t="str">
            <v>WALL-3</v>
          </cell>
          <cell r="I151" t="str">
            <v>Piller</v>
          </cell>
          <cell r="J151" t="str">
            <v>PCC</v>
          </cell>
        </row>
        <row r="152">
          <cell r="E152">
            <v>110</v>
          </cell>
          <cell r="F152">
            <v>110</v>
          </cell>
          <cell r="G152">
            <v>110</v>
          </cell>
          <cell r="H152">
            <v>110</v>
          </cell>
          <cell r="I152" t="str">
            <v>37+37</v>
          </cell>
          <cell r="J152">
            <v>110</v>
          </cell>
        </row>
        <row r="153">
          <cell r="D153">
            <v>1</v>
          </cell>
        </row>
        <row r="154">
          <cell r="D154">
            <v>2</v>
          </cell>
          <cell r="J154">
            <v>110</v>
          </cell>
        </row>
        <row r="155">
          <cell r="D155">
            <v>3</v>
          </cell>
        </row>
        <row r="156">
          <cell r="D156">
            <v>4</v>
          </cell>
        </row>
        <row r="157">
          <cell r="D157">
            <v>5</v>
          </cell>
          <cell r="E157">
            <v>99</v>
          </cell>
        </row>
        <row r="158">
          <cell r="C158" t="str">
            <v xml:space="preserve"> Total Length</v>
          </cell>
          <cell r="E158">
            <v>11</v>
          </cell>
          <cell r="F158">
            <v>110</v>
          </cell>
          <cell r="G158">
            <v>110</v>
          </cell>
          <cell r="H158">
            <v>110</v>
          </cell>
          <cell r="I158" t="str">
            <v>37+37</v>
          </cell>
          <cell r="J158">
            <v>0</v>
          </cell>
        </row>
      </sheetData>
      <sheetData sheetId="9">
        <row r="1">
          <cell r="A1" t="str">
            <v>Client :-  Asea Brown Boveri Ltd.,</v>
          </cell>
        </row>
      </sheetData>
      <sheetData sheetId="10" refreshError="1"/>
      <sheetData sheetId="11"/>
      <sheetData sheetId="12"/>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
      <sheetName val="Additional Calc."/>
      <sheetName val="T-Beams"/>
      <sheetName val="XL4Test5"/>
      <sheetName val="M_ Sheet_COMPOUND WALL"/>
    </sheetNames>
    <sheetDataSet>
      <sheetData sheetId="0" refreshError="1"/>
      <sheetData sheetId="1">
        <row r="15">
          <cell r="B15">
            <v>2.76</v>
          </cell>
        </row>
        <row r="16">
          <cell r="B16">
            <v>0.96</v>
          </cell>
        </row>
        <row r="17">
          <cell r="B17">
            <v>329</v>
          </cell>
        </row>
        <row r="18">
          <cell r="B18">
            <v>8.92</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Invoice_4"/>
      <sheetName val="R A Bill certificate"/>
      <sheetName val="Abstract mach shop"/>
      <sheetName val="Meas. Machine shop"/>
      <sheetName val="Rein. Machine Shop"/>
      <sheetName val="Sheet3"/>
      <sheetName val="1st R.A. steel machine shop"/>
      <sheetName val="Abstract casting unit"/>
      <sheetName val="Masu casting unit"/>
      <sheetName val="Rein. Casting Unit"/>
      <sheetName val="cement reconsilation"/>
      <sheetName val="cement rate diff"/>
      <sheetName val="Basic rate diff. Annexure  A"/>
      <sheetName val=" Steel Rece. &amp; Reconsilation"/>
      <sheetName val="steel consumption stock wise"/>
      <sheetName val="Reinforcement diff"/>
      <sheetName val="Annexure C Steel adv"/>
      <sheetName val="Annexure C adv cement"/>
      <sheetName val="Annexure B "/>
      <sheetName val="Proforma Invoice_4 (BABR)"/>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row r="1">
          <cell r="A1" t="str">
            <v>Client :-  LAVA CAST PVT. LTD.,</v>
          </cell>
        </row>
        <row r="2">
          <cell r="A2" t="str">
            <v>Address :- 2/A, Gr. Floor, Film Centre Building, 68, Tardeo Road, Mumbai - 400 034, India.</v>
          </cell>
        </row>
        <row r="3">
          <cell r="A3" t="str">
            <v>Work:- Civil Work of Factory Plant Building, Machine Shop &amp; Other Allied Works at Phase-I at Kalol, Panchmahal.</v>
          </cell>
          <cell r="I3" t="str">
            <v>Bill Nos:</v>
          </cell>
          <cell r="J3" t="str">
            <v>4th R.A.</v>
          </cell>
        </row>
        <row r="4">
          <cell r="A4" t="str">
            <v>PMC :- B A Desai Associates</v>
          </cell>
        </row>
        <row r="5">
          <cell r="A5" t="str">
            <v>CASTING SHOP</v>
          </cell>
        </row>
        <row r="6">
          <cell r="A6" t="str">
            <v>Sr.No.</v>
          </cell>
          <cell r="B6" t="str">
            <v>ITEM</v>
          </cell>
          <cell r="C6" t="str">
            <v>PARTICULARS</v>
          </cell>
          <cell r="F6" t="str">
            <v>No</v>
          </cell>
          <cell r="G6" t="str">
            <v>Length</v>
          </cell>
          <cell r="H6" t="str">
            <v>Breadth</v>
          </cell>
          <cell r="I6" t="str">
            <v>Depth</v>
          </cell>
          <cell r="J6" t="str">
            <v>Quantity</v>
          </cell>
          <cell r="K6" t="str">
            <v>Total Quantity</v>
          </cell>
        </row>
        <row r="7">
          <cell r="A7">
            <v>1</v>
          </cell>
        </row>
        <row r="20">
          <cell r="A20">
            <v>30</v>
          </cell>
        </row>
        <row r="27">
          <cell r="A27">
            <v>34</v>
          </cell>
        </row>
        <row r="87">
          <cell r="A87">
            <v>38</v>
          </cell>
        </row>
        <row r="90">
          <cell r="A90">
            <v>40</v>
          </cell>
        </row>
        <row r="167">
          <cell r="A167">
            <v>41</v>
          </cell>
        </row>
        <row r="182">
          <cell r="A182">
            <v>53</v>
          </cell>
        </row>
        <row r="195">
          <cell r="A195">
            <v>79</v>
          </cell>
        </row>
      </sheetData>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bldg (2)"/>
      <sheetName val="M Sheet_ Floor Office Building"/>
      <sheetName val="Summary_bldg"/>
      <sheetName val="M_SHEET_BLDG"/>
      <sheetName val="Summary_Toilet"/>
      <sheetName val="M Sheet_Toilet"/>
      <sheetName val="M Sheet_Plinth Protection)"/>
      <sheetName val="M Sheet_Storage Bin"/>
      <sheetName val="M Sheet_ROADWORK_"/>
      <sheetName val="old boq"/>
    </sheetNames>
    <sheetDataSet>
      <sheetData sheetId="0"/>
      <sheetData sheetId="1">
        <row r="1">
          <cell r="A1" t="str">
            <v>Client :- Gordhandas Desai (P) Ltd</v>
          </cell>
        </row>
        <row r="2">
          <cell r="A2" t="str">
            <v xml:space="preserve">Address :- Lamdapura,SAVLI, Vadodara </v>
          </cell>
          <cell r="H2" t="str">
            <v xml:space="preserve">Date: </v>
          </cell>
        </row>
        <row r="3">
          <cell r="A3" t="str">
            <v xml:space="preserve">Work:- Floor Office </v>
          </cell>
          <cell r="H3" t="str">
            <v>Bill Nos:</v>
          </cell>
          <cell r="I3" t="str">
            <v xml:space="preserve"> 1st   R.A. Bill</v>
          </cell>
        </row>
        <row r="4">
          <cell r="A4" t="str">
            <v>Tender No</v>
          </cell>
          <cell r="B4" t="str">
            <v>ITEM</v>
          </cell>
          <cell r="C4" t="str">
            <v>PARTICULARS</v>
          </cell>
          <cell r="D4" t="str">
            <v>No</v>
          </cell>
          <cell r="E4" t="str">
            <v>Length</v>
          </cell>
          <cell r="F4" t="str">
            <v>Breadth</v>
          </cell>
          <cell r="G4" t="str">
            <v>Depth</v>
          </cell>
          <cell r="H4" t="str">
            <v>Quantity</v>
          </cell>
          <cell r="I4" t="str">
            <v>Unit</v>
          </cell>
          <cell r="J4" t="str">
            <v>Total Quantity</v>
          </cell>
        </row>
        <row r="5">
          <cell r="B5" t="str">
            <v>Excavation - 0.00 to 1.50M</v>
          </cell>
          <cell r="I5" t="str">
            <v>CM</v>
          </cell>
          <cell r="J5">
            <v>12.883050000000003</v>
          </cell>
        </row>
        <row r="6">
          <cell r="C6" t="str">
            <v>Footing C1</v>
          </cell>
          <cell r="D6">
            <v>4</v>
          </cell>
          <cell r="E6">
            <v>1.5</v>
          </cell>
          <cell r="F6">
            <v>1.35</v>
          </cell>
          <cell r="G6">
            <v>1.5</v>
          </cell>
          <cell r="H6">
            <v>12.150000000000002</v>
          </cell>
        </row>
        <row r="7">
          <cell r="C7" t="str">
            <v>GB1</v>
          </cell>
          <cell r="D7">
            <v>2</v>
          </cell>
          <cell r="E7">
            <v>0.59</v>
          </cell>
          <cell r="F7">
            <v>0.45</v>
          </cell>
          <cell r="G7">
            <v>0.3</v>
          </cell>
          <cell r="H7">
            <v>0.1593</v>
          </cell>
        </row>
        <row r="8">
          <cell r="C8" t="str">
            <v>GB2</v>
          </cell>
          <cell r="D8">
            <v>1</v>
          </cell>
          <cell r="E8">
            <v>4.25</v>
          </cell>
          <cell r="F8">
            <v>0.45</v>
          </cell>
          <cell r="G8">
            <v>0.3</v>
          </cell>
          <cell r="H8">
            <v>0.57374999999999998</v>
          </cell>
        </row>
        <row r="9">
          <cell r="B9" t="str">
            <v>Excavation -  1.50MTo3.00M</v>
          </cell>
          <cell r="I9" t="str">
            <v>CM</v>
          </cell>
          <cell r="J9">
            <v>2.4300000000000002</v>
          </cell>
        </row>
        <row r="10">
          <cell r="C10" t="str">
            <v>Footing C1</v>
          </cell>
          <cell r="D10">
            <v>4</v>
          </cell>
          <cell r="E10">
            <v>1.5</v>
          </cell>
          <cell r="F10">
            <v>1.35</v>
          </cell>
          <cell r="G10">
            <v>0.3</v>
          </cell>
          <cell r="H10">
            <v>2.4300000000000002</v>
          </cell>
        </row>
        <row r="11">
          <cell r="B11" t="str">
            <v>In Proportion 1:4:8 ( M7.5)</v>
          </cell>
          <cell r="I11" t="str">
            <v>CM</v>
          </cell>
          <cell r="J11">
            <v>3.3526125000000002</v>
          </cell>
        </row>
        <row r="12">
          <cell r="C12" t="str">
            <v>Footing C1</v>
          </cell>
          <cell r="D12">
            <v>4</v>
          </cell>
          <cell r="E12">
            <v>1.5</v>
          </cell>
          <cell r="F12">
            <v>1.35</v>
          </cell>
          <cell r="G12">
            <v>0.1</v>
          </cell>
          <cell r="H12">
            <v>0.81000000000000016</v>
          </cell>
        </row>
        <row r="13">
          <cell r="C13" t="str">
            <v>GB1</v>
          </cell>
          <cell r="D13">
            <v>2</v>
          </cell>
          <cell r="E13">
            <v>0.59</v>
          </cell>
          <cell r="F13">
            <v>0.45</v>
          </cell>
          <cell r="G13">
            <v>7.4999999999999997E-2</v>
          </cell>
          <cell r="H13">
            <v>3.9824999999999999E-2</v>
          </cell>
        </row>
        <row r="14">
          <cell r="C14" t="str">
            <v>GB2</v>
          </cell>
          <cell r="D14">
            <v>1</v>
          </cell>
          <cell r="E14">
            <v>4.25</v>
          </cell>
          <cell r="F14">
            <v>0.45</v>
          </cell>
          <cell r="G14">
            <v>7.4999999999999997E-2</v>
          </cell>
          <cell r="H14">
            <v>0.1434375</v>
          </cell>
        </row>
        <row r="15">
          <cell r="C15" t="str">
            <v>Floor</v>
          </cell>
          <cell r="D15">
            <v>1</v>
          </cell>
          <cell r="E15">
            <v>5.74</v>
          </cell>
          <cell r="F15">
            <v>2.7</v>
          </cell>
          <cell r="G15">
            <v>7.4999999999999997E-2</v>
          </cell>
          <cell r="H15">
            <v>1.16235</v>
          </cell>
        </row>
        <row r="16">
          <cell r="C16" t="str">
            <v>"</v>
          </cell>
          <cell r="D16">
            <v>1</v>
          </cell>
          <cell r="E16">
            <v>5.6</v>
          </cell>
          <cell r="F16">
            <v>2.85</v>
          </cell>
          <cell r="G16">
            <v>7.4999999999999997E-2</v>
          </cell>
          <cell r="H16">
            <v>1.1969999999999998</v>
          </cell>
        </row>
        <row r="19">
          <cell r="B19" t="str">
            <v>P &amp; L R.C.C.  M250  Upto Plinth</v>
          </cell>
          <cell r="I19" t="str">
            <v>CM</v>
          </cell>
          <cell r="J19">
            <v>7.4575000000000005</v>
          </cell>
        </row>
        <row r="20">
          <cell r="C20" t="str">
            <v>Footing C1</v>
          </cell>
          <cell r="D20">
            <v>4</v>
          </cell>
          <cell r="E20">
            <v>1.35</v>
          </cell>
          <cell r="F20">
            <v>1.2</v>
          </cell>
          <cell r="G20">
            <v>0.23</v>
          </cell>
          <cell r="H20">
            <v>1.4904000000000002</v>
          </cell>
        </row>
        <row r="21">
          <cell r="C21" t="str">
            <v>Trapazoidal Footing  0.22/3*(1.35x1.20)+(0.53x0.75)+SqRoot1.62x0.40</v>
          </cell>
          <cell r="D21">
            <v>4</v>
          </cell>
          <cell r="E21">
            <v>0.21</v>
          </cell>
          <cell r="H21">
            <v>0.84</v>
          </cell>
        </row>
        <row r="22">
          <cell r="C22" t="str">
            <v>Pedestal C1</v>
          </cell>
          <cell r="D22">
            <v>4</v>
          </cell>
          <cell r="E22">
            <v>0.38</v>
          </cell>
          <cell r="F22">
            <v>0.6</v>
          </cell>
          <cell r="G22">
            <v>0.45</v>
          </cell>
          <cell r="H22">
            <v>0.41039999999999999</v>
          </cell>
        </row>
        <row r="23">
          <cell r="C23" t="str">
            <v>C1</v>
          </cell>
          <cell r="D23">
            <v>4</v>
          </cell>
          <cell r="E23">
            <v>0.23</v>
          </cell>
          <cell r="F23">
            <v>0.45</v>
          </cell>
          <cell r="G23">
            <v>0.8</v>
          </cell>
          <cell r="H23">
            <v>0.33120000000000005</v>
          </cell>
        </row>
        <row r="24">
          <cell r="C24" t="str">
            <v xml:space="preserve">GB1  </v>
          </cell>
          <cell r="D24">
            <v>2</v>
          </cell>
          <cell r="E24">
            <v>2.25</v>
          </cell>
          <cell r="F24">
            <v>0.23</v>
          </cell>
          <cell r="G24">
            <v>0.45</v>
          </cell>
          <cell r="H24">
            <v>0.46575000000000005</v>
          </cell>
        </row>
        <row r="25">
          <cell r="C25" t="str">
            <v>GB2</v>
          </cell>
          <cell r="D25">
            <v>1</v>
          </cell>
          <cell r="E25">
            <v>5.3</v>
          </cell>
          <cell r="F25">
            <v>0.23</v>
          </cell>
          <cell r="G25">
            <v>0.45</v>
          </cell>
          <cell r="H25">
            <v>0.54855000000000009</v>
          </cell>
        </row>
        <row r="26">
          <cell r="C26" t="str">
            <v>Coping</v>
          </cell>
          <cell r="D26">
            <v>2</v>
          </cell>
          <cell r="E26">
            <v>2.25</v>
          </cell>
          <cell r="F26">
            <v>0.23</v>
          </cell>
          <cell r="G26">
            <v>0.1</v>
          </cell>
          <cell r="H26">
            <v>0.10350000000000002</v>
          </cell>
        </row>
        <row r="27">
          <cell r="D27">
            <v>1</v>
          </cell>
          <cell r="E27">
            <v>5.3</v>
          </cell>
          <cell r="F27">
            <v>0.23</v>
          </cell>
          <cell r="G27">
            <v>0.1</v>
          </cell>
          <cell r="H27">
            <v>0.12190000000000001</v>
          </cell>
        </row>
        <row r="28">
          <cell r="C28" t="str">
            <v>Floor</v>
          </cell>
          <cell r="D28">
            <v>1</v>
          </cell>
          <cell r="E28">
            <v>5.74</v>
          </cell>
          <cell r="F28">
            <v>2.7</v>
          </cell>
          <cell r="G28">
            <v>0.1</v>
          </cell>
          <cell r="H28">
            <v>1.5498000000000003</v>
          </cell>
        </row>
        <row r="29">
          <cell r="C29" t="str">
            <v>"</v>
          </cell>
          <cell r="D29">
            <v>1</v>
          </cell>
          <cell r="E29">
            <v>5.6</v>
          </cell>
          <cell r="F29">
            <v>2.85</v>
          </cell>
          <cell r="G29">
            <v>0.1</v>
          </cell>
          <cell r="H29">
            <v>1.5960000000000001</v>
          </cell>
        </row>
        <row r="31">
          <cell r="B31" t="str">
            <v>P &amp; L R.C.C.  M250  above Plinth</v>
          </cell>
          <cell r="I31" t="str">
            <v>CM</v>
          </cell>
          <cell r="J31">
            <v>1.242</v>
          </cell>
        </row>
        <row r="32">
          <cell r="C32" t="str">
            <v>Column C1</v>
          </cell>
          <cell r="D32">
            <v>4</v>
          </cell>
          <cell r="E32">
            <v>0.23</v>
          </cell>
          <cell r="F32">
            <v>0.45</v>
          </cell>
          <cell r="G32">
            <v>3</v>
          </cell>
          <cell r="H32">
            <v>1.242</v>
          </cell>
        </row>
        <row r="34">
          <cell r="B34" t="str">
            <v>Centering and Shuttering Upto Plinth Lvl</v>
          </cell>
          <cell r="I34" t="str">
            <v>SM</v>
          </cell>
          <cell r="J34">
            <v>23.351999999999997</v>
          </cell>
        </row>
        <row r="35">
          <cell r="C35" t="str">
            <v>Footing C1 L=2*(1.35+1.20)=5.10</v>
          </cell>
          <cell r="D35">
            <v>4</v>
          </cell>
          <cell r="E35">
            <v>5.0999999999999996</v>
          </cell>
          <cell r="G35">
            <v>0.23</v>
          </cell>
          <cell r="H35">
            <v>4.6920000000000002</v>
          </cell>
        </row>
        <row r="36">
          <cell r="C36" t="str">
            <v>Pedestal C1 L=2*(0.38+0.60)=1.96</v>
          </cell>
          <cell r="D36">
            <v>4</v>
          </cell>
          <cell r="E36">
            <v>1.96</v>
          </cell>
          <cell r="G36">
            <v>0.45</v>
          </cell>
          <cell r="H36">
            <v>3.528</v>
          </cell>
        </row>
        <row r="37">
          <cell r="C37" t="str">
            <v>C1 L=2*(0.23+0.45)=1.36</v>
          </cell>
          <cell r="D37">
            <v>4</v>
          </cell>
          <cell r="E37">
            <v>1.36</v>
          </cell>
          <cell r="G37">
            <v>0.8</v>
          </cell>
          <cell r="H37">
            <v>4.3520000000000003</v>
          </cell>
        </row>
        <row r="38">
          <cell r="C38" t="str">
            <v xml:space="preserve">GB1  </v>
          </cell>
          <cell r="D38">
            <v>4</v>
          </cell>
          <cell r="E38">
            <v>2.25</v>
          </cell>
          <cell r="G38">
            <v>0.45</v>
          </cell>
          <cell r="H38">
            <v>4.05</v>
          </cell>
        </row>
        <row r="39">
          <cell r="C39" t="str">
            <v xml:space="preserve">GB2  </v>
          </cell>
          <cell r="D39">
            <v>2</v>
          </cell>
          <cell r="E39">
            <v>5.3</v>
          </cell>
          <cell r="G39">
            <v>0.45</v>
          </cell>
          <cell r="H39">
            <v>4.7699999999999996</v>
          </cell>
        </row>
        <row r="40">
          <cell r="C40" t="str">
            <v>Coping</v>
          </cell>
          <cell r="D40">
            <v>4</v>
          </cell>
          <cell r="E40">
            <v>2.25</v>
          </cell>
          <cell r="G40">
            <v>0.1</v>
          </cell>
          <cell r="H40">
            <v>0.9</v>
          </cell>
        </row>
        <row r="41">
          <cell r="C41" t="str">
            <v>"</v>
          </cell>
          <cell r="D41">
            <v>2</v>
          </cell>
          <cell r="E41">
            <v>5.3</v>
          </cell>
          <cell r="G41">
            <v>0.1</v>
          </cell>
          <cell r="H41">
            <v>1.06</v>
          </cell>
        </row>
        <row r="42">
          <cell r="B42" t="str">
            <v>Centering and Shuttering above Plinth Lvl</v>
          </cell>
          <cell r="I42" t="str">
            <v>SM</v>
          </cell>
          <cell r="J42">
            <v>16.32</v>
          </cell>
        </row>
        <row r="43">
          <cell r="C43" t="str">
            <v>Column C1 L=2*(0.23+0.45)</v>
          </cell>
          <cell r="D43">
            <v>4</v>
          </cell>
          <cell r="E43">
            <v>1.36</v>
          </cell>
          <cell r="G43">
            <v>3</v>
          </cell>
          <cell r="H43">
            <v>16.32</v>
          </cell>
        </row>
        <row r="45">
          <cell r="B45" t="str">
            <v>Brick work upto Plinth</v>
          </cell>
          <cell r="I45" t="str">
            <v>CM</v>
          </cell>
          <cell r="J45">
            <v>1.1270000000000002</v>
          </cell>
        </row>
        <row r="46">
          <cell r="D46">
            <v>2</v>
          </cell>
          <cell r="E46">
            <v>2.25</v>
          </cell>
          <cell r="F46">
            <v>0.23</v>
          </cell>
          <cell r="G46">
            <v>0.5</v>
          </cell>
          <cell r="H46">
            <v>0.51750000000000007</v>
          </cell>
        </row>
        <row r="47">
          <cell r="D47">
            <v>1</v>
          </cell>
          <cell r="E47">
            <v>5.3</v>
          </cell>
          <cell r="F47">
            <v>0.23</v>
          </cell>
          <cell r="G47">
            <v>0.5</v>
          </cell>
          <cell r="H47">
            <v>0.60950000000000004</v>
          </cell>
        </row>
        <row r="48">
          <cell r="B48" t="str">
            <v xml:space="preserve">Sand filling </v>
          </cell>
          <cell r="I48" t="str">
            <v>CM</v>
          </cell>
          <cell r="J48">
            <v>1.5498000000000003</v>
          </cell>
        </row>
        <row r="49">
          <cell r="C49" t="str">
            <v>Floor</v>
          </cell>
          <cell r="D49">
            <v>1</v>
          </cell>
          <cell r="E49">
            <v>5.74</v>
          </cell>
          <cell r="F49">
            <v>2.7</v>
          </cell>
          <cell r="G49">
            <v>0.1</v>
          </cell>
          <cell r="H49">
            <v>1.5498000000000003</v>
          </cell>
        </row>
        <row r="50">
          <cell r="B50" t="str">
            <v xml:space="preserve">Metaling </v>
          </cell>
          <cell r="I50" t="str">
            <v>CM</v>
          </cell>
          <cell r="J50">
            <v>3.0996000000000006</v>
          </cell>
        </row>
        <row r="51">
          <cell r="C51" t="str">
            <v>Floor</v>
          </cell>
          <cell r="D51">
            <v>1</v>
          </cell>
          <cell r="E51">
            <v>5.74</v>
          </cell>
          <cell r="F51">
            <v>2.7</v>
          </cell>
          <cell r="G51">
            <v>0.2</v>
          </cell>
          <cell r="H51">
            <v>3.0996000000000006</v>
          </cell>
        </row>
        <row r="52">
          <cell r="B52" t="str">
            <v>Reinforcement</v>
          </cell>
          <cell r="I52" t="str">
            <v>KG</v>
          </cell>
          <cell r="J52">
            <v>739.45749999999998</v>
          </cell>
        </row>
        <row r="53">
          <cell r="C53" t="str">
            <v xml:space="preserve">RCC upto Plinth </v>
          </cell>
          <cell r="H53">
            <v>7.4575000000000005</v>
          </cell>
        </row>
        <row r="54">
          <cell r="C54" t="str">
            <v xml:space="preserve">RCC above Plinth </v>
          </cell>
          <cell r="H54">
            <v>1.242</v>
          </cell>
        </row>
        <row r="55">
          <cell r="H55">
            <v>8.6995000000000005</v>
          </cell>
          <cell r="I55" t="str">
            <v>CM</v>
          </cell>
        </row>
        <row r="56">
          <cell r="C56" t="str">
            <v>85kg per Cmt</v>
          </cell>
          <cell r="H56" t="str">
            <v>X 85 kg</v>
          </cell>
        </row>
        <row r="57">
          <cell r="H57">
            <v>739.45749999999998</v>
          </cell>
          <cell r="I57" t="str">
            <v>KG</v>
          </cell>
        </row>
        <row r="58">
          <cell r="B58" t="str">
            <v>Anti termite Treatment</v>
          </cell>
          <cell r="I58" t="str">
            <v>SM</v>
          </cell>
          <cell r="J58">
            <v>34.125999999999998</v>
          </cell>
        </row>
        <row r="59">
          <cell r="C59" t="str">
            <v>L=5.74+2*0.23=6.20,B=2.70+0.23=2.93</v>
          </cell>
          <cell r="D59">
            <v>1</v>
          </cell>
          <cell r="E59">
            <v>6.2</v>
          </cell>
          <cell r="F59">
            <v>2.93</v>
          </cell>
          <cell r="H59">
            <v>18.166</v>
          </cell>
        </row>
        <row r="60">
          <cell r="D60">
            <v>1</v>
          </cell>
          <cell r="E60">
            <v>5.6</v>
          </cell>
          <cell r="F60">
            <v>2.85</v>
          </cell>
          <cell r="H60">
            <v>15.959999999999999</v>
          </cell>
        </row>
        <row r="61">
          <cell r="B61" t="str">
            <v>Dismentaling of  Dedo Tiles</v>
          </cell>
          <cell r="I61" t="str">
            <v>SM</v>
          </cell>
          <cell r="J61">
            <v>50.25</v>
          </cell>
        </row>
        <row r="62">
          <cell r="C62" t="str">
            <v>As per JMR No:24</v>
          </cell>
          <cell r="D62">
            <v>4</v>
          </cell>
          <cell r="E62">
            <v>1.8</v>
          </cell>
          <cell r="G62">
            <v>0.9</v>
          </cell>
          <cell r="H62">
            <v>6.48</v>
          </cell>
        </row>
        <row r="63">
          <cell r="D63">
            <v>4</v>
          </cell>
          <cell r="E63">
            <v>1.35</v>
          </cell>
          <cell r="G63">
            <v>0.9</v>
          </cell>
          <cell r="H63">
            <v>4.8600000000000003</v>
          </cell>
        </row>
        <row r="64">
          <cell r="C64" t="str">
            <v>Less Door</v>
          </cell>
          <cell r="D64">
            <v>-2</v>
          </cell>
          <cell r="E64">
            <v>0.75</v>
          </cell>
          <cell r="G64">
            <v>0.9</v>
          </cell>
          <cell r="H64">
            <v>-1.35</v>
          </cell>
        </row>
        <row r="65">
          <cell r="D65">
            <v>4</v>
          </cell>
          <cell r="E65">
            <v>3.2</v>
          </cell>
          <cell r="G65">
            <v>1.5</v>
          </cell>
          <cell r="H65">
            <v>19.200000000000003</v>
          </cell>
        </row>
        <row r="66">
          <cell r="D66">
            <v>2</v>
          </cell>
          <cell r="E66">
            <v>1.4</v>
          </cell>
          <cell r="G66">
            <v>1.5</v>
          </cell>
          <cell r="H66">
            <v>4.1999999999999993</v>
          </cell>
        </row>
        <row r="67">
          <cell r="C67" t="str">
            <v>Less Door</v>
          </cell>
          <cell r="D67">
            <v>-6</v>
          </cell>
          <cell r="E67">
            <v>0.75</v>
          </cell>
          <cell r="G67">
            <v>1.5</v>
          </cell>
          <cell r="H67">
            <v>-6.75</v>
          </cell>
        </row>
        <row r="68">
          <cell r="D68">
            <v>4</v>
          </cell>
          <cell r="E68">
            <v>1.1499999999999999</v>
          </cell>
          <cell r="G68">
            <v>0.9</v>
          </cell>
          <cell r="H68">
            <v>4.1399999999999997</v>
          </cell>
        </row>
        <row r="69">
          <cell r="D69">
            <v>4</v>
          </cell>
          <cell r="E69">
            <v>1.35</v>
          </cell>
          <cell r="G69">
            <v>0.9</v>
          </cell>
          <cell r="H69">
            <v>4.8600000000000003</v>
          </cell>
        </row>
        <row r="70">
          <cell r="C70" t="str">
            <v>Less Door</v>
          </cell>
          <cell r="D70">
            <v>-2</v>
          </cell>
          <cell r="E70">
            <v>0.75</v>
          </cell>
          <cell r="G70">
            <v>0.9</v>
          </cell>
          <cell r="H70">
            <v>-1.35</v>
          </cell>
        </row>
        <row r="71">
          <cell r="C71" t="str">
            <v>Floor Tiles</v>
          </cell>
          <cell r="D71">
            <v>1</v>
          </cell>
          <cell r="E71">
            <v>5.6</v>
          </cell>
          <cell r="F71">
            <v>2.85</v>
          </cell>
          <cell r="H71">
            <v>15.959999999999999</v>
          </cell>
        </row>
        <row r="73">
          <cell r="B73" t="str">
            <v>Dismentaling Brick Masonary</v>
          </cell>
          <cell r="I73" t="str">
            <v>CM</v>
          </cell>
          <cell r="J73">
            <v>13.177350000000001</v>
          </cell>
        </row>
        <row r="74">
          <cell r="C74" t="str">
            <v>As per JMR No:23</v>
          </cell>
          <cell r="D74">
            <v>2</v>
          </cell>
          <cell r="E74">
            <v>2.85</v>
          </cell>
          <cell r="F74">
            <v>0.15</v>
          </cell>
          <cell r="G74">
            <v>3</v>
          </cell>
          <cell r="H74">
            <v>2.5649999999999999</v>
          </cell>
        </row>
        <row r="75">
          <cell r="C75" t="str">
            <v>"</v>
          </cell>
          <cell r="D75">
            <v>1</v>
          </cell>
          <cell r="E75">
            <v>2.85</v>
          </cell>
          <cell r="F75">
            <v>0.15</v>
          </cell>
          <cell r="G75">
            <v>2.2999999999999998</v>
          </cell>
          <cell r="H75">
            <v>0.98324999999999996</v>
          </cell>
        </row>
        <row r="76">
          <cell r="D76">
            <v>1</v>
          </cell>
          <cell r="E76">
            <v>1.35</v>
          </cell>
          <cell r="F76">
            <v>0.15</v>
          </cell>
          <cell r="G76">
            <v>2.2999999999999998</v>
          </cell>
          <cell r="H76">
            <v>0.46575</v>
          </cell>
        </row>
        <row r="77">
          <cell r="D77">
            <v>1</v>
          </cell>
          <cell r="E77">
            <v>1.95</v>
          </cell>
          <cell r="F77">
            <v>0.15</v>
          </cell>
          <cell r="G77">
            <v>2.2999999999999998</v>
          </cell>
          <cell r="H77">
            <v>0.67274999999999996</v>
          </cell>
        </row>
        <row r="78">
          <cell r="C78" t="str">
            <v>As per JMR No:36</v>
          </cell>
          <cell r="D78">
            <v>1</v>
          </cell>
          <cell r="E78">
            <v>6.5</v>
          </cell>
          <cell r="F78">
            <v>0.23</v>
          </cell>
          <cell r="G78">
            <v>0.6</v>
          </cell>
          <cell r="H78">
            <v>0.89700000000000002</v>
          </cell>
        </row>
        <row r="79">
          <cell r="D79">
            <v>1</v>
          </cell>
          <cell r="E79">
            <v>6</v>
          </cell>
          <cell r="F79">
            <v>0.28000000000000003</v>
          </cell>
          <cell r="G79">
            <v>4</v>
          </cell>
          <cell r="H79">
            <v>6.7200000000000006</v>
          </cell>
        </row>
        <row r="80">
          <cell r="D80">
            <v>2</v>
          </cell>
          <cell r="E80">
            <v>1.2</v>
          </cell>
          <cell r="F80">
            <v>0.28000000000000003</v>
          </cell>
          <cell r="G80">
            <v>1.3</v>
          </cell>
          <cell r="H80">
            <v>0.87360000000000004</v>
          </cell>
        </row>
        <row r="81">
          <cell r="B81" t="str">
            <v>Dismentaling P.C.C.</v>
          </cell>
          <cell r="I81" t="str">
            <v>CM</v>
          </cell>
          <cell r="J81">
            <v>1.5960000000000001</v>
          </cell>
        </row>
        <row r="82">
          <cell r="C82" t="str">
            <v>As per JMR No:23</v>
          </cell>
          <cell r="D82">
            <v>1</v>
          </cell>
          <cell r="E82">
            <v>5.6</v>
          </cell>
          <cell r="F82">
            <v>2.85</v>
          </cell>
          <cell r="G82">
            <v>0.1</v>
          </cell>
          <cell r="H82">
            <v>1.5960000000000001</v>
          </cell>
        </row>
        <row r="84">
          <cell r="B84" t="str">
            <v>Dismentaling R.C.C.</v>
          </cell>
          <cell r="I84" t="str">
            <v>CM</v>
          </cell>
          <cell r="J84">
            <v>0.13499999999999998</v>
          </cell>
        </row>
        <row r="85">
          <cell r="C85" t="str">
            <v>As per JMR No:23</v>
          </cell>
          <cell r="D85">
            <v>1</v>
          </cell>
          <cell r="E85">
            <v>6</v>
          </cell>
          <cell r="F85">
            <v>0.15</v>
          </cell>
          <cell r="G85">
            <v>0.15</v>
          </cell>
          <cell r="H85">
            <v>0.13499999999999998</v>
          </cell>
        </row>
      </sheetData>
      <sheetData sheetId="2"/>
      <sheetData sheetId="3"/>
      <sheetData sheetId="4"/>
      <sheetData sheetId="5"/>
      <sheetData sheetId="6"/>
      <sheetData sheetId="7"/>
      <sheetData sheetId="8"/>
      <sheetData sheetId="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ummary "/>
      <sheetName val="Abstract"/>
      <sheetName val="Bill Summary"/>
      <sheetName val="M Sheet_Factory Bldg-1 "/>
      <sheetName val="M Sheet_Security Bldg "/>
      <sheetName val="M Sheet_UG tank"/>
      <sheetName val="MSheet_RCC Road &amp; Drain"/>
      <sheetName val="M Sheet_STP"/>
      <sheetName val="M Sheet_Compound wall"/>
      <sheetName val="M Sheet_Electric Panel room"/>
      <sheetName val="M Sheet_Miscellaneous"/>
      <sheetName val="BBS_Factory Bldg-1"/>
      <sheetName val="BBS_Security Bldg"/>
      <sheetName val="BBS_ Road &amp; Drain"/>
      <sheetName val="BBS_STP "/>
      <sheetName val="BBS_Compound wall"/>
      <sheetName val="BBS_Miscellaneous"/>
      <sheetName val="Cement. Rate Difference"/>
      <sheetName val="Statement of Received Cement"/>
      <sheetName val="Reinf. Rate Difference"/>
      <sheetName val="Statement of Received Reinf."/>
      <sheetName val="Struct. Rate Difference"/>
      <sheetName val="Statement of Received Struct."/>
    </sheetNames>
    <sheetDataSet>
      <sheetData sheetId="0">
        <row r="6">
          <cell r="C6" t="str">
            <v xml:space="preserve">10th </v>
          </cell>
        </row>
      </sheetData>
      <sheetData sheetId="1"/>
      <sheetData sheetId="2"/>
      <sheetData sheetId="3"/>
      <sheetData sheetId="4">
        <row r="9">
          <cell r="N9">
            <v>58.901249999999997</v>
          </cell>
        </row>
        <row r="14">
          <cell r="N14">
            <v>50.537272499999673</v>
          </cell>
        </row>
        <row r="19">
          <cell r="N19">
            <v>2.9450624999999997</v>
          </cell>
        </row>
        <row r="37">
          <cell r="N37">
            <v>13.43214330604553</v>
          </cell>
        </row>
        <row r="39">
          <cell r="N39">
            <v>13.43214330604553</v>
          </cell>
        </row>
        <row r="48">
          <cell r="N48">
            <v>57.487920000000145</v>
          </cell>
        </row>
      </sheetData>
      <sheetData sheetId="5">
        <row r="8">
          <cell r="N8">
            <v>25.58</v>
          </cell>
        </row>
        <row r="16">
          <cell r="N16">
            <v>0.11176250000000001</v>
          </cell>
        </row>
        <row r="18">
          <cell r="N18">
            <v>8.3821875000000018E-2</v>
          </cell>
        </row>
        <row r="20">
          <cell r="N20">
            <v>4</v>
          </cell>
        </row>
        <row r="22">
          <cell r="N22">
            <v>5</v>
          </cell>
        </row>
        <row r="24">
          <cell r="N24">
            <v>6.2625000000000011</v>
          </cell>
        </row>
      </sheetData>
      <sheetData sheetId="6"/>
      <sheetData sheetId="7"/>
      <sheetData sheetId="8"/>
      <sheetData sheetId="9"/>
      <sheetData sheetId="10"/>
      <sheetData sheetId="11"/>
      <sheetData sheetId="12">
        <row r="350">
          <cell r="X350">
            <v>2.1128840000000011</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Invoice_4"/>
      <sheetName val="R A Bill certificate"/>
      <sheetName val="Abstract mach shop"/>
      <sheetName val="Meas. Machine shop"/>
      <sheetName val="Rein. Machine Shop"/>
      <sheetName val="Sheet3"/>
      <sheetName val="1st R.A. steel machine shop"/>
      <sheetName val="Abstract casting unit"/>
      <sheetName val="Masu casting unit"/>
      <sheetName val="Rein. Casting Unit"/>
      <sheetName val="cement reconsilation"/>
      <sheetName val="cement rate diff"/>
      <sheetName val="Basic rate diff. Annexure  A"/>
      <sheetName val=" Steel Rece. &amp; Reconsilation"/>
      <sheetName val="steel consumption stock wise"/>
      <sheetName val="Reinforcement diff"/>
      <sheetName val="Annexure C Steel adv"/>
      <sheetName val="Annexure C adv cement"/>
      <sheetName val="Annexure B "/>
      <sheetName val="Proforma Invoice_4 (BABR)"/>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ow r="1">
          <cell r="A1" t="str">
            <v>Client :-  LAVA CAST PVT. LTD.,</v>
          </cell>
        </row>
        <row r="2">
          <cell r="A2" t="str">
            <v>Address :- 2/A, Gr. Floor, Film Centre Building, 68, Tardeo Road, Mumbai - 400 034, India.</v>
          </cell>
        </row>
        <row r="3">
          <cell r="A3" t="str">
            <v>Work:- Civil Work of Factory Plant Building, Machine Shop &amp; Other Allied Works at Phase-I at Kalol, Panchmahal.</v>
          </cell>
          <cell r="I3" t="str">
            <v>Bill Nos:</v>
          </cell>
          <cell r="J3" t="str">
            <v>4th R.A.</v>
          </cell>
        </row>
        <row r="4">
          <cell r="A4" t="str">
            <v>PMC :- B A Desai Associates</v>
          </cell>
        </row>
        <row r="5">
          <cell r="A5" t="str">
            <v>CASTING SHOP</v>
          </cell>
        </row>
        <row r="6">
          <cell r="A6" t="str">
            <v>Sr.No.</v>
          </cell>
          <cell r="B6" t="str">
            <v>ITEM</v>
          </cell>
          <cell r="C6" t="str">
            <v>PARTICULARS</v>
          </cell>
          <cell r="F6" t="str">
            <v>No</v>
          </cell>
          <cell r="G6" t="str">
            <v>Length</v>
          </cell>
          <cell r="H6" t="str">
            <v>Breadth</v>
          </cell>
          <cell r="I6" t="str">
            <v>Depth</v>
          </cell>
          <cell r="J6" t="str">
            <v>Quantity</v>
          </cell>
          <cell r="K6" t="str">
            <v>Total Quantity</v>
          </cell>
        </row>
        <row r="7">
          <cell r="A7">
            <v>1</v>
          </cell>
        </row>
        <row r="20">
          <cell r="A20">
            <v>30</v>
          </cell>
        </row>
        <row r="27">
          <cell r="A27">
            <v>34</v>
          </cell>
        </row>
        <row r="87">
          <cell r="A87">
            <v>38</v>
          </cell>
        </row>
        <row r="90">
          <cell r="A90">
            <v>40</v>
          </cell>
        </row>
        <row r="167">
          <cell r="A167">
            <v>41</v>
          </cell>
        </row>
        <row r="182">
          <cell r="A182">
            <v>53</v>
          </cell>
        </row>
        <row r="195">
          <cell r="A195">
            <v>79</v>
          </cell>
        </row>
      </sheetData>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 COPOUND WALL"/>
      <sheetName val="M Sheet_ROADWORK_Culver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M Sheet_COMPOUND WALL"/>
      <sheetName val="REIN_COMPOUND WALL"/>
      <sheetName val="M Sheet_ROADWORK_Culvert"/>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 COPOUND WALL"/>
      <sheetName val="M Sheet_ROADWORK_Culv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M Sheet_COMPOUND WALL"/>
      <sheetName val="REIN_COMPOUND WALL"/>
      <sheetName val="M Sheet_ROADWORK_Culvert"/>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 COPOUND WALL"/>
      <sheetName val="M Sheet_ROADWORK_Culv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mary"/>
      <sheetName val="Abstract Sheet_2"/>
      <sheetName val="Service Tax"/>
      <sheetName val="M Sheet_WAREHOUSE"/>
      <sheetName val="REIN_ WAREHOUSE"/>
      <sheetName val="Str. Steel_Columns"/>
      <sheetName val="Str. Steel_Portal Frame"/>
      <sheetName val="Str. Steel_Runner for Truss"/>
      <sheetName val="Str.Steel_Purlins"/>
      <sheetName val="M SHEET COPOUND WALL"/>
      <sheetName val="M Sheet_ROADWORK_Culver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99"/>
  </sheetPr>
  <dimension ref="A1:R56"/>
  <sheetViews>
    <sheetView tabSelected="1" zoomScale="77" zoomScaleNormal="77" workbookViewId="0">
      <selection activeCell="C57" sqref="C57:C58"/>
    </sheetView>
  </sheetViews>
  <sheetFormatPr defaultColWidth="8.85546875" defaultRowHeight="15"/>
  <cols>
    <col min="1" max="1" width="18.7109375" style="345" customWidth="1"/>
    <col min="2" max="8" width="18.7109375" style="247" customWidth="1"/>
    <col min="9" max="9" width="13.85546875" style="247" customWidth="1"/>
    <col min="10" max="12" width="8.85546875" style="247"/>
    <col min="13" max="14" width="13" style="247" customWidth="1"/>
    <col min="15" max="15" width="8.85546875" style="247"/>
    <col min="16" max="16" width="15.7109375" style="247" customWidth="1"/>
    <col min="17" max="17" width="12.42578125" style="247" customWidth="1"/>
    <col min="18" max="16384" width="8.85546875" style="247"/>
  </cols>
  <sheetData>
    <row r="1" spans="1:9" ht="50.1" customHeight="1">
      <c r="A1" s="334" t="s">
        <v>233</v>
      </c>
      <c r="B1" s="335" t="s">
        <v>426</v>
      </c>
      <c r="C1" s="335" t="s">
        <v>429</v>
      </c>
      <c r="I1" s="340" t="s">
        <v>424</v>
      </c>
    </row>
    <row r="2" spans="1:9">
      <c r="A2" s="345">
        <v>1</v>
      </c>
      <c r="B2" s="346" t="s">
        <v>332</v>
      </c>
      <c r="C2" s="346" t="s">
        <v>431</v>
      </c>
    </row>
    <row r="4" spans="1:9" ht="50.1" customHeight="1">
      <c r="A4" s="334" t="s">
        <v>233</v>
      </c>
      <c r="B4" s="335" t="s">
        <v>427</v>
      </c>
      <c r="C4" s="335" t="s">
        <v>430</v>
      </c>
      <c r="I4" s="340" t="s">
        <v>424</v>
      </c>
    </row>
    <row r="5" spans="1:9">
      <c r="A5" s="345">
        <v>2</v>
      </c>
      <c r="B5" s="346">
        <v>1</v>
      </c>
      <c r="C5" s="346" t="s">
        <v>432</v>
      </c>
    </row>
    <row r="7" spans="1:9" ht="50.1" customHeight="1">
      <c r="A7" s="334" t="s">
        <v>233</v>
      </c>
      <c r="B7" s="335" t="s">
        <v>426</v>
      </c>
      <c r="C7" s="335" t="s">
        <v>427</v>
      </c>
      <c r="D7" s="335" t="s">
        <v>428</v>
      </c>
      <c r="E7" s="335" t="s">
        <v>234</v>
      </c>
      <c r="I7" s="340" t="s">
        <v>424</v>
      </c>
    </row>
    <row r="8" spans="1:9">
      <c r="A8" s="345">
        <v>3</v>
      </c>
      <c r="B8" s="347" t="s">
        <v>332</v>
      </c>
      <c r="C8" s="347">
        <v>1</v>
      </c>
      <c r="D8" s="346" t="s">
        <v>355</v>
      </c>
      <c r="E8" s="347" t="str">
        <f>CONCATENATE(B8,C8,D8 )</f>
        <v>A1a</v>
      </c>
    </row>
    <row r="9" spans="1:9">
      <c r="A9" s="345">
        <v>3</v>
      </c>
      <c r="B9" s="347" t="s">
        <v>332</v>
      </c>
      <c r="C9" s="347">
        <v>1</v>
      </c>
      <c r="D9" s="346" t="s">
        <v>357</v>
      </c>
      <c r="E9" s="347" t="str">
        <f>CONCATENATE(B9,C9,D9 )</f>
        <v>A1b</v>
      </c>
    </row>
    <row r="11" spans="1:9" ht="50.1" customHeight="1">
      <c r="A11" s="334" t="s">
        <v>233</v>
      </c>
      <c r="B11" s="335" t="s">
        <v>234</v>
      </c>
      <c r="C11" s="336" t="s">
        <v>320</v>
      </c>
      <c r="D11" s="337" t="s">
        <v>373</v>
      </c>
      <c r="I11" s="340" t="s">
        <v>424</v>
      </c>
    </row>
    <row r="12" spans="1:9">
      <c r="A12" s="345">
        <v>4</v>
      </c>
      <c r="B12" s="347" t="str">
        <f>+E8</f>
        <v>A1a</v>
      </c>
      <c r="C12" s="346" t="s">
        <v>433</v>
      </c>
      <c r="D12" s="346" t="s">
        <v>434</v>
      </c>
    </row>
    <row r="14" spans="1:9" ht="50.1" customHeight="1">
      <c r="A14" s="334" t="s">
        <v>233</v>
      </c>
      <c r="B14" s="338" t="s">
        <v>7</v>
      </c>
      <c r="I14" s="340" t="s">
        <v>424</v>
      </c>
    </row>
    <row r="15" spans="1:9">
      <c r="A15" s="345">
        <v>5</v>
      </c>
      <c r="B15" s="346" t="s">
        <v>435</v>
      </c>
    </row>
    <row r="17" spans="1:9" ht="50.1" customHeight="1">
      <c r="A17" s="334" t="s">
        <v>233</v>
      </c>
      <c r="B17" s="335" t="s">
        <v>234</v>
      </c>
      <c r="C17" s="338" t="s">
        <v>7</v>
      </c>
      <c r="I17" s="340" t="s">
        <v>424</v>
      </c>
    </row>
    <row r="18" spans="1:9">
      <c r="A18" s="345">
        <v>6</v>
      </c>
      <c r="B18" s="347" t="str">
        <f>+E8</f>
        <v>A1a</v>
      </c>
      <c r="C18" s="346" t="s">
        <v>435</v>
      </c>
    </row>
    <row r="20" spans="1:9">
      <c r="A20" s="334" t="s">
        <v>233</v>
      </c>
      <c r="B20" s="299" t="s">
        <v>318</v>
      </c>
      <c r="I20" s="340" t="s">
        <v>424</v>
      </c>
    </row>
    <row r="21" spans="1:9">
      <c r="A21" s="345">
        <v>7</v>
      </c>
      <c r="B21" s="346" t="s">
        <v>439</v>
      </c>
    </row>
    <row r="23" spans="1:9" ht="50.1" customHeight="1">
      <c r="A23" s="334" t="s">
        <v>233</v>
      </c>
      <c r="B23" s="299" t="s">
        <v>318</v>
      </c>
      <c r="C23" s="335" t="s">
        <v>234</v>
      </c>
      <c r="D23" s="338" t="s">
        <v>7</v>
      </c>
      <c r="E23" s="339" t="s">
        <v>235</v>
      </c>
      <c r="I23" s="340" t="s">
        <v>424</v>
      </c>
    </row>
    <row r="24" spans="1:9">
      <c r="A24" s="345">
        <v>8</v>
      </c>
      <c r="B24" s="347" t="s">
        <v>436</v>
      </c>
      <c r="C24" s="347" t="s">
        <v>437</v>
      </c>
      <c r="D24" s="347" t="s">
        <v>438</v>
      </c>
      <c r="E24" s="346" t="s">
        <v>439</v>
      </c>
    </row>
    <row r="26" spans="1:9" ht="50.1" customHeight="1">
      <c r="A26" s="334" t="s">
        <v>233</v>
      </c>
      <c r="B26" s="299" t="s">
        <v>318</v>
      </c>
      <c r="C26" s="335" t="s">
        <v>234</v>
      </c>
      <c r="D26" s="338" t="s">
        <v>7</v>
      </c>
      <c r="E26" s="82" t="s">
        <v>374</v>
      </c>
      <c r="I26" s="340" t="s">
        <v>424</v>
      </c>
    </row>
    <row r="27" spans="1:9">
      <c r="A27" s="345">
        <v>9</v>
      </c>
      <c r="B27" s="347" t="s">
        <v>436</v>
      </c>
      <c r="C27" s="347" t="s">
        <v>437</v>
      </c>
      <c r="D27" s="347" t="s">
        <v>438</v>
      </c>
      <c r="E27" s="346" t="s">
        <v>439</v>
      </c>
    </row>
    <row r="29" spans="1:9" ht="50.1" customHeight="1">
      <c r="A29" s="334" t="s">
        <v>233</v>
      </c>
      <c r="B29" s="299" t="s">
        <v>318</v>
      </c>
      <c r="C29" s="335" t="s">
        <v>234</v>
      </c>
      <c r="D29" s="336" t="s">
        <v>320</v>
      </c>
      <c r="E29" s="339" t="s">
        <v>235</v>
      </c>
      <c r="F29" s="82" t="s">
        <v>374</v>
      </c>
      <c r="G29" s="338" t="s">
        <v>7</v>
      </c>
      <c r="I29" s="341" t="s">
        <v>425</v>
      </c>
    </row>
    <row r="30" spans="1:9" ht="50.1" customHeight="1">
      <c r="A30" s="334" t="s">
        <v>233</v>
      </c>
      <c r="B30" s="299" t="s">
        <v>318</v>
      </c>
      <c r="C30" s="335" t="s">
        <v>234</v>
      </c>
      <c r="D30" s="337" t="s">
        <v>373</v>
      </c>
      <c r="E30" s="339" t="s">
        <v>235</v>
      </c>
      <c r="F30" s="82" t="s">
        <v>374</v>
      </c>
      <c r="G30" s="338" t="s">
        <v>7</v>
      </c>
      <c r="I30" s="341" t="s">
        <v>440</v>
      </c>
    </row>
    <row r="32" spans="1:9" ht="50.1" customHeight="1">
      <c r="A32" s="334" t="s">
        <v>233</v>
      </c>
      <c r="B32" s="342" t="s">
        <v>441</v>
      </c>
      <c r="I32" s="340" t="s">
        <v>424</v>
      </c>
    </row>
    <row r="33" spans="1:17">
      <c r="A33" s="345">
        <v>9</v>
      </c>
      <c r="B33" s="346" t="s">
        <v>439</v>
      </c>
      <c r="C33" s="247" t="s">
        <v>442</v>
      </c>
    </row>
    <row r="36" spans="1:17" ht="50.1" customHeight="1">
      <c r="A36" s="334" t="s">
        <v>233</v>
      </c>
      <c r="B36" s="343" t="s">
        <v>443</v>
      </c>
      <c r="I36" s="340" t="s">
        <v>424</v>
      </c>
    </row>
    <row r="37" spans="1:17">
      <c r="A37" s="345">
        <v>10</v>
      </c>
      <c r="B37" s="346" t="s">
        <v>439</v>
      </c>
      <c r="C37" s="247" t="s">
        <v>444</v>
      </c>
    </row>
    <row r="39" spans="1:17" ht="50.1" customHeight="1">
      <c r="A39" s="334" t="s">
        <v>233</v>
      </c>
      <c r="B39" s="343" t="s">
        <v>459</v>
      </c>
      <c r="C39" s="343" t="s">
        <v>463</v>
      </c>
      <c r="I39" s="340" t="s">
        <v>424</v>
      </c>
    </row>
    <row r="40" spans="1:17">
      <c r="A40" s="345">
        <v>10</v>
      </c>
      <c r="B40" s="346" t="s">
        <v>439</v>
      </c>
      <c r="C40" s="346" t="s">
        <v>439</v>
      </c>
      <c r="D40" s="247" t="s">
        <v>460</v>
      </c>
    </row>
    <row r="42" spans="1:17" ht="50.1" customHeight="1">
      <c r="A42" s="334" t="s">
        <v>233</v>
      </c>
      <c r="B42" s="299" t="s">
        <v>318</v>
      </c>
      <c r="C42" s="335" t="s">
        <v>234</v>
      </c>
      <c r="D42" s="342" t="s">
        <v>441</v>
      </c>
      <c r="E42" s="343" t="s">
        <v>443</v>
      </c>
      <c r="F42" s="344" t="s">
        <v>159</v>
      </c>
      <c r="G42" s="344" t="s">
        <v>445</v>
      </c>
      <c r="H42" s="344" t="s">
        <v>446</v>
      </c>
      <c r="I42" s="350" t="s">
        <v>163</v>
      </c>
      <c r="J42" s="350" t="s">
        <v>164</v>
      </c>
      <c r="K42" s="350" t="s">
        <v>165</v>
      </c>
      <c r="L42" s="350" t="s">
        <v>166</v>
      </c>
      <c r="M42" s="350" t="s">
        <v>167</v>
      </c>
      <c r="N42" s="338" t="s">
        <v>7</v>
      </c>
      <c r="O42" s="343" t="s">
        <v>459</v>
      </c>
      <c r="P42" s="340" t="s">
        <v>466</v>
      </c>
      <c r="Q42" s="348"/>
    </row>
    <row r="43" spans="1:17" s="345" customFormat="1" ht="45">
      <c r="B43" s="347" t="s">
        <v>436</v>
      </c>
      <c r="C43" s="347" t="s">
        <v>437</v>
      </c>
      <c r="D43" s="347" t="s">
        <v>447</v>
      </c>
      <c r="E43" s="347" t="s">
        <v>448</v>
      </c>
      <c r="F43" s="346" t="s">
        <v>449</v>
      </c>
      <c r="G43" s="346" t="s">
        <v>449</v>
      </c>
      <c r="H43" s="346" t="s">
        <v>449</v>
      </c>
      <c r="I43" s="346" t="s">
        <v>449</v>
      </c>
      <c r="J43" s="346" t="s">
        <v>449</v>
      </c>
      <c r="K43" s="346" t="s">
        <v>449</v>
      </c>
      <c r="L43" s="346" t="s">
        <v>449</v>
      </c>
      <c r="M43" s="349" t="s">
        <v>450</v>
      </c>
      <c r="N43" s="347" t="s">
        <v>438</v>
      </c>
      <c r="O43" s="347" t="s">
        <v>461</v>
      </c>
    </row>
    <row r="44" spans="1:17" s="345" customFormat="1">
      <c r="A44" s="345" t="s">
        <v>451</v>
      </c>
      <c r="B44" s="347"/>
      <c r="C44" s="347"/>
      <c r="D44" s="347"/>
      <c r="E44" s="347"/>
      <c r="F44" s="346"/>
      <c r="G44" s="346"/>
      <c r="H44" s="346" t="s">
        <v>378</v>
      </c>
      <c r="I44" s="346">
        <v>2</v>
      </c>
      <c r="J44" s="346" t="s">
        <v>379</v>
      </c>
      <c r="K44" s="346" t="s">
        <v>379</v>
      </c>
      <c r="L44" s="346" t="s">
        <v>379</v>
      </c>
      <c r="M44" s="355">
        <f>+I44</f>
        <v>2</v>
      </c>
      <c r="N44" s="347" t="s">
        <v>455</v>
      </c>
    </row>
    <row r="45" spans="1:17" s="345" customFormat="1">
      <c r="A45" s="345" t="s">
        <v>452</v>
      </c>
      <c r="B45" s="347"/>
      <c r="C45" s="347"/>
      <c r="D45" s="347"/>
      <c r="E45" s="347"/>
      <c r="F45" s="346"/>
      <c r="G45" s="346"/>
      <c r="H45" s="346" t="s">
        <v>164</v>
      </c>
      <c r="I45" s="346">
        <v>2</v>
      </c>
      <c r="J45" s="346">
        <v>3</v>
      </c>
      <c r="K45" s="346" t="s">
        <v>379</v>
      </c>
      <c r="L45" s="346" t="s">
        <v>379</v>
      </c>
      <c r="M45" s="355">
        <f>+I45*J45</f>
        <v>6</v>
      </c>
      <c r="N45" s="347" t="s">
        <v>456</v>
      </c>
    </row>
    <row r="46" spans="1:17" s="345" customFormat="1">
      <c r="A46" s="345" t="s">
        <v>453</v>
      </c>
      <c r="B46" s="347"/>
      <c r="C46" s="347"/>
      <c r="D46" s="347"/>
      <c r="E46" s="347"/>
      <c r="F46" s="346"/>
      <c r="G46" s="346"/>
      <c r="H46" s="346" t="s">
        <v>380</v>
      </c>
      <c r="I46" s="346">
        <v>2</v>
      </c>
      <c r="J46" s="346">
        <v>3</v>
      </c>
      <c r="K46" s="346">
        <v>4</v>
      </c>
      <c r="L46" s="346" t="s">
        <v>379</v>
      </c>
      <c r="M46" s="355">
        <f>+I46*J46*K46</f>
        <v>24</v>
      </c>
      <c r="N46" s="347" t="s">
        <v>457</v>
      </c>
    </row>
    <row r="47" spans="1:17" s="345" customFormat="1">
      <c r="A47" s="345" t="s">
        <v>454</v>
      </c>
      <c r="B47" s="347"/>
      <c r="C47" s="347"/>
      <c r="D47" s="347"/>
      <c r="E47" s="347"/>
      <c r="F47" s="346"/>
      <c r="G47" s="346"/>
      <c r="H47" s="346" t="s">
        <v>381</v>
      </c>
      <c r="I47" s="346">
        <v>2</v>
      </c>
      <c r="J47" s="346">
        <v>3</v>
      </c>
      <c r="K47" s="346">
        <v>4</v>
      </c>
      <c r="L47" s="346">
        <v>5</v>
      </c>
      <c r="M47" s="355">
        <f>+I47*J47*K47*L47</f>
        <v>120</v>
      </c>
      <c r="N47" s="347" t="s">
        <v>458</v>
      </c>
    </row>
    <row r="49" spans="1:18" ht="50.1" customHeight="1">
      <c r="A49" s="334" t="s">
        <v>233</v>
      </c>
      <c r="B49" s="343" t="s">
        <v>459</v>
      </c>
      <c r="C49" s="299" t="s">
        <v>318</v>
      </c>
      <c r="D49" s="335" t="s">
        <v>234</v>
      </c>
      <c r="E49" s="342" t="s">
        <v>441</v>
      </c>
      <c r="F49" s="350" t="s">
        <v>167</v>
      </c>
      <c r="G49" s="338" t="s">
        <v>7</v>
      </c>
      <c r="H49" s="339" t="s">
        <v>235</v>
      </c>
      <c r="I49" s="351" t="s">
        <v>464</v>
      </c>
      <c r="J49" s="343" t="s">
        <v>463</v>
      </c>
      <c r="K49" s="338" t="s">
        <v>473</v>
      </c>
      <c r="P49" s="128"/>
      <c r="Q49" s="340" t="s">
        <v>469</v>
      </c>
      <c r="R49" s="348"/>
    </row>
    <row r="50" spans="1:18" s="345" customFormat="1" ht="45">
      <c r="B50" s="347" t="s">
        <v>467</v>
      </c>
      <c r="C50" s="347" t="s">
        <v>436</v>
      </c>
      <c r="D50" s="347" t="s">
        <v>437</v>
      </c>
      <c r="E50" s="347" t="s">
        <v>447</v>
      </c>
      <c r="F50" s="349" t="s">
        <v>468</v>
      </c>
      <c r="G50" s="347" t="s">
        <v>438</v>
      </c>
      <c r="H50" s="346" t="s">
        <v>439</v>
      </c>
      <c r="I50" s="355" t="s">
        <v>465</v>
      </c>
      <c r="J50" s="347" t="s">
        <v>462</v>
      </c>
      <c r="K50" s="355" t="s">
        <v>474</v>
      </c>
      <c r="L50" s="347"/>
      <c r="M50" s="347"/>
      <c r="N50" s="347"/>
      <c r="O50" s="347"/>
    </row>
    <row r="53" spans="1:18" ht="30">
      <c r="A53" s="356" t="s">
        <v>264</v>
      </c>
      <c r="B53" s="357"/>
      <c r="C53" s="357"/>
      <c r="D53" s="357"/>
      <c r="E53" s="357"/>
      <c r="F53" s="357"/>
      <c r="G53" s="357"/>
      <c r="H53" s="357"/>
      <c r="I53" s="357"/>
      <c r="J53" s="357"/>
      <c r="K53" s="358"/>
      <c r="Q53" s="340" t="s">
        <v>475</v>
      </c>
    </row>
    <row r="54" spans="1:18">
      <c r="A54" s="335" t="s">
        <v>234</v>
      </c>
      <c r="B54" s="337" t="s">
        <v>373</v>
      </c>
      <c r="C54" s="338" t="s">
        <v>7</v>
      </c>
      <c r="D54" s="82" t="s">
        <v>374</v>
      </c>
      <c r="E54" s="350" t="s">
        <v>167</v>
      </c>
      <c r="F54" s="350" t="s">
        <v>167</v>
      </c>
      <c r="G54" s="350" t="s">
        <v>167</v>
      </c>
      <c r="H54" s="339" t="s">
        <v>235</v>
      </c>
      <c r="I54" s="351" t="s">
        <v>464</v>
      </c>
      <c r="J54" s="351" t="s">
        <v>464</v>
      </c>
      <c r="K54" s="351" t="s">
        <v>464</v>
      </c>
    </row>
    <row r="55" spans="1:18" ht="15.75">
      <c r="A55" s="352"/>
      <c r="B55" s="353"/>
      <c r="C55" s="353"/>
      <c r="D55" s="89"/>
      <c r="E55" s="90" t="s">
        <v>246</v>
      </c>
      <c r="F55" s="90" t="s">
        <v>247</v>
      </c>
      <c r="G55" s="91" t="s">
        <v>248</v>
      </c>
      <c r="H55" s="354"/>
      <c r="I55" s="92" t="s">
        <v>246</v>
      </c>
      <c r="J55" s="300" t="s">
        <v>247</v>
      </c>
      <c r="K55" s="94" t="s">
        <v>248</v>
      </c>
    </row>
    <row r="56" spans="1:18" ht="30">
      <c r="E56" s="355" t="s">
        <v>470</v>
      </c>
      <c r="F56" s="355" t="s">
        <v>471</v>
      </c>
      <c r="G56" s="355" t="s">
        <v>472</v>
      </c>
      <c r="H56" s="355"/>
      <c r="I56" s="355" t="s">
        <v>470</v>
      </c>
      <c r="J56" s="355" t="s">
        <v>471</v>
      </c>
      <c r="K56" s="355" t="s">
        <v>472</v>
      </c>
    </row>
  </sheetData>
  <mergeCells count="1">
    <mergeCell ref="A53:K5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99"/>
    <pageSetUpPr fitToPage="1"/>
  </sheetPr>
  <dimension ref="A1:H171"/>
  <sheetViews>
    <sheetView showGridLines="0" showZeros="0" view="pageBreakPreview" zoomScale="73" zoomScaleNormal="100" zoomScaleSheetLayoutView="73" workbookViewId="0">
      <pane ySplit="1" topLeftCell="A163" activePane="bottomLeft" state="frozen"/>
      <selection activeCell="E11" sqref="E11"/>
      <selection pane="bottomLeft" activeCell="D37" sqref="D37"/>
    </sheetView>
  </sheetViews>
  <sheetFormatPr defaultColWidth="12.5703125" defaultRowHeight="15"/>
  <cols>
    <col min="1" max="1" width="7.28515625" style="2" customWidth="1"/>
    <col min="2" max="2" width="6.85546875" style="2" customWidth="1"/>
    <col min="3" max="3" width="61.42578125" style="2" customWidth="1"/>
    <col min="4" max="4" width="36.7109375" style="243" customWidth="1"/>
    <col min="5" max="5" width="13.140625" style="4" customWidth="1"/>
    <col min="6" max="6" width="11" style="5" customWidth="1"/>
    <col min="7" max="7" width="12.5703125" style="1" customWidth="1"/>
    <col min="8" max="8" width="18.42578125" style="2" customWidth="1"/>
    <col min="9" max="258" width="12.5703125" style="2"/>
    <col min="259" max="259" width="6.85546875" style="2" customWidth="1"/>
    <col min="260" max="260" width="54" style="2" customWidth="1"/>
    <col min="261" max="261" width="13.140625" style="2" customWidth="1"/>
    <col min="262" max="262" width="7.28515625" style="2" customWidth="1"/>
    <col min="263" max="263" width="12.5703125" style="2" customWidth="1"/>
    <col min="264" max="264" width="20.42578125" style="2" customWidth="1"/>
    <col min="265" max="514" width="12.5703125" style="2"/>
    <col min="515" max="515" width="6.85546875" style="2" customWidth="1"/>
    <col min="516" max="516" width="54" style="2" customWidth="1"/>
    <col min="517" max="517" width="13.140625" style="2" customWidth="1"/>
    <col min="518" max="518" width="7.28515625" style="2" customWidth="1"/>
    <col min="519" max="519" width="12.5703125" style="2" customWidth="1"/>
    <col min="520" max="520" width="20.42578125" style="2" customWidth="1"/>
    <col min="521" max="770" width="12.5703125" style="2"/>
    <col min="771" max="771" width="6.85546875" style="2" customWidth="1"/>
    <col min="772" max="772" width="54" style="2" customWidth="1"/>
    <col min="773" max="773" width="13.140625" style="2" customWidth="1"/>
    <col min="774" max="774" width="7.28515625" style="2" customWidth="1"/>
    <col min="775" max="775" width="12.5703125" style="2" customWidth="1"/>
    <col min="776" max="776" width="20.42578125" style="2" customWidth="1"/>
    <col min="777" max="1026" width="12.5703125" style="2"/>
    <col min="1027" max="1027" width="6.85546875" style="2" customWidth="1"/>
    <col min="1028" max="1028" width="54" style="2" customWidth="1"/>
    <col min="1029" max="1029" width="13.140625" style="2" customWidth="1"/>
    <col min="1030" max="1030" width="7.28515625" style="2" customWidth="1"/>
    <col min="1031" max="1031" width="12.5703125" style="2" customWidth="1"/>
    <col min="1032" max="1032" width="20.42578125" style="2" customWidth="1"/>
    <col min="1033" max="1282" width="12.5703125" style="2"/>
    <col min="1283" max="1283" width="6.85546875" style="2" customWidth="1"/>
    <col min="1284" max="1284" width="54" style="2" customWidth="1"/>
    <col min="1285" max="1285" width="13.140625" style="2" customWidth="1"/>
    <col min="1286" max="1286" width="7.28515625" style="2" customWidth="1"/>
    <col min="1287" max="1287" width="12.5703125" style="2" customWidth="1"/>
    <col min="1288" max="1288" width="20.42578125" style="2" customWidth="1"/>
    <col min="1289" max="1538" width="12.5703125" style="2"/>
    <col min="1539" max="1539" width="6.85546875" style="2" customWidth="1"/>
    <col min="1540" max="1540" width="54" style="2" customWidth="1"/>
    <col min="1541" max="1541" width="13.140625" style="2" customWidth="1"/>
    <col min="1542" max="1542" width="7.28515625" style="2" customWidth="1"/>
    <col min="1543" max="1543" width="12.5703125" style="2" customWidth="1"/>
    <col min="1544" max="1544" width="20.42578125" style="2" customWidth="1"/>
    <col min="1545" max="1794" width="12.5703125" style="2"/>
    <col min="1795" max="1795" width="6.85546875" style="2" customWidth="1"/>
    <col min="1796" max="1796" width="54" style="2" customWidth="1"/>
    <col min="1797" max="1797" width="13.140625" style="2" customWidth="1"/>
    <col min="1798" max="1798" width="7.28515625" style="2" customWidth="1"/>
    <col min="1799" max="1799" width="12.5703125" style="2" customWidth="1"/>
    <col min="1800" max="1800" width="20.42578125" style="2" customWidth="1"/>
    <col min="1801" max="2050" width="12.5703125" style="2"/>
    <col min="2051" max="2051" width="6.85546875" style="2" customWidth="1"/>
    <col min="2052" max="2052" width="54" style="2" customWidth="1"/>
    <col min="2053" max="2053" width="13.140625" style="2" customWidth="1"/>
    <col min="2054" max="2054" width="7.28515625" style="2" customWidth="1"/>
    <col min="2055" max="2055" width="12.5703125" style="2" customWidth="1"/>
    <col min="2056" max="2056" width="20.42578125" style="2" customWidth="1"/>
    <col min="2057" max="2306" width="12.5703125" style="2"/>
    <col min="2307" max="2307" width="6.85546875" style="2" customWidth="1"/>
    <col min="2308" max="2308" width="54" style="2" customWidth="1"/>
    <col min="2309" max="2309" width="13.140625" style="2" customWidth="1"/>
    <col min="2310" max="2310" width="7.28515625" style="2" customWidth="1"/>
    <col min="2311" max="2311" width="12.5703125" style="2" customWidth="1"/>
    <col min="2312" max="2312" width="20.42578125" style="2" customWidth="1"/>
    <col min="2313" max="2562" width="12.5703125" style="2"/>
    <col min="2563" max="2563" width="6.85546875" style="2" customWidth="1"/>
    <col min="2564" max="2564" width="54" style="2" customWidth="1"/>
    <col min="2565" max="2565" width="13.140625" style="2" customWidth="1"/>
    <col min="2566" max="2566" width="7.28515625" style="2" customWidth="1"/>
    <col min="2567" max="2567" width="12.5703125" style="2" customWidth="1"/>
    <col min="2568" max="2568" width="20.42578125" style="2" customWidth="1"/>
    <col min="2569" max="2818" width="12.5703125" style="2"/>
    <col min="2819" max="2819" width="6.85546875" style="2" customWidth="1"/>
    <col min="2820" max="2820" width="54" style="2" customWidth="1"/>
    <col min="2821" max="2821" width="13.140625" style="2" customWidth="1"/>
    <col min="2822" max="2822" width="7.28515625" style="2" customWidth="1"/>
    <col min="2823" max="2823" width="12.5703125" style="2" customWidth="1"/>
    <col min="2824" max="2824" width="20.42578125" style="2" customWidth="1"/>
    <col min="2825" max="3074" width="12.5703125" style="2"/>
    <col min="3075" max="3075" width="6.85546875" style="2" customWidth="1"/>
    <col min="3076" max="3076" width="54" style="2" customWidth="1"/>
    <col min="3077" max="3077" width="13.140625" style="2" customWidth="1"/>
    <col min="3078" max="3078" width="7.28515625" style="2" customWidth="1"/>
    <col min="3079" max="3079" width="12.5703125" style="2" customWidth="1"/>
    <col min="3080" max="3080" width="20.42578125" style="2" customWidth="1"/>
    <col min="3081" max="3330" width="12.5703125" style="2"/>
    <col min="3331" max="3331" width="6.85546875" style="2" customWidth="1"/>
    <col min="3332" max="3332" width="54" style="2" customWidth="1"/>
    <col min="3333" max="3333" width="13.140625" style="2" customWidth="1"/>
    <col min="3334" max="3334" width="7.28515625" style="2" customWidth="1"/>
    <col min="3335" max="3335" width="12.5703125" style="2" customWidth="1"/>
    <col min="3336" max="3336" width="20.42578125" style="2" customWidth="1"/>
    <col min="3337" max="3586" width="12.5703125" style="2"/>
    <col min="3587" max="3587" width="6.85546875" style="2" customWidth="1"/>
    <col min="3588" max="3588" width="54" style="2" customWidth="1"/>
    <col min="3589" max="3589" width="13.140625" style="2" customWidth="1"/>
    <col min="3590" max="3590" width="7.28515625" style="2" customWidth="1"/>
    <col min="3591" max="3591" width="12.5703125" style="2" customWidth="1"/>
    <col min="3592" max="3592" width="20.42578125" style="2" customWidth="1"/>
    <col min="3593" max="3842" width="12.5703125" style="2"/>
    <col min="3843" max="3843" width="6.85546875" style="2" customWidth="1"/>
    <col min="3844" max="3844" width="54" style="2" customWidth="1"/>
    <col min="3845" max="3845" width="13.140625" style="2" customWidth="1"/>
    <col min="3846" max="3846" width="7.28515625" style="2" customWidth="1"/>
    <col min="3847" max="3847" width="12.5703125" style="2" customWidth="1"/>
    <col min="3848" max="3848" width="20.42578125" style="2" customWidth="1"/>
    <col min="3849" max="4098" width="12.5703125" style="2"/>
    <col min="4099" max="4099" width="6.85546875" style="2" customWidth="1"/>
    <col min="4100" max="4100" width="54" style="2" customWidth="1"/>
    <col min="4101" max="4101" width="13.140625" style="2" customWidth="1"/>
    <col min="4102" max="4102" width="7.28515625" style="2" customWidth="1"/>
    <col min="4103" max="4103" width="12.5703125" style="2" customWidth="1"/>
    <col min="4104" max="4104" width="20.42578125" style="2" customWidth="1"/>
    <col min="4105" max="4354" width="12.5703125" style="2"/>
    <col min="4355" max="4355" width="6.85546875" style="2" customWidth="1"/>
    <col min="4356" max="4356" width="54" style="2" customWidth="1"/>
    <col min="4357" max="4357" width="13.140625" style="2" customWidth="1"/>
    <col min="4358" max="4358" width="7.28515625" style="2" customWidth="1"/>
    <col min="4359" max="4359" width="12.5703125" style="2" customWidth="1"/>
    <col min="4360" max="4360" width="20.42578125" style="2" customWidth="1"/>
    <col min="4361" max="4610" width="12.5703125" style="2"/>
    <col min="4611" max="4611" width="6.85546875" style="2" customWidth="1"/>
    <col min="4612" max="4612" width="54" style="2" customWidth="1"/>
    <col min="4613" max="4613" width="13.140625" style="2" customWidth="1"/>
    <col min="4614" max="4614" width="7.28515625" style="2" customWidth="1"/>
    <col min="4615" max="4615" width="12.5703125" style="2" customWidth="1"/>
    <col min="4616" max="4616" width="20.42578125" style="2" customWidth="1"/>
    <col min="4617" max="4866" width="12.5703125" style="2"/>
    <col min="4867" max="4867" width="6.85546875" style="2" customWidth="1"/>
    <col min="4868" max="4868" width="54" style="2" customWidth="1"/>
    <col min="4869" max="4869" width="13.140625" style="2" customWidth="1"/>
    <col min="4870" max="4870" width="7.28515625" style="2" customWidth="1"/>
    <col min="4871" max="4871" width="12.5703125" style="2" customWidth="1"/>
    <col min="4872" max="4872" width="20.42578125" style="2" customWidth="1"/>
    <col min="4873" max="5122" width="12.5703125" style="2"/>
    <col min="5123" max="5123" width="6.85546875" style="2" customWidth="1"/>
    <col min="5124" max="5124" width="54" style="2" customWidth="1"/>
    <col min="5125" max="5125" width="13.140625" style="2" customWidth="1"/>
    <col min="5126" max="5126" width="7.28515625" style="2" customWidth="1"/>
    <col min="5127" max="5127" width="12.5703125" style="2" customWidth="1"/>
    <col min="5128" max="5128" width="20.42578125" style="2" customWidth="1"/>
    <col min="5129" max="5378" width="12.5703125" style="2"/>
    <col min="5379" max="5379" width="6.85546875" style="2" customWidth="1"/>
    <col min="5380" max="5380" width="54" style="2" customWidth="1"/>
    <col min="5381" max="5381" width="13.140625" style="2" customWidth="1"/>
    <col min="5382" max="5382" width="7.28515625" style="2" customWidth="1"/>
    <col min="5383" max="5383" width="12.5703125" style="2" customWidth="1"/>
    <col min="5384" max="5384" width="20.42578125" style="2" customWidth="1"/>
    <col min="5385" max="5634" width="12.5703125" style="2"/>
    <col min="5635" max="5635" width="6.85546875" style="2" customWidth="1"/>
    <col min="5636" max="5636" width="54" style="2" customWidth="1"/>
    <col min="5637" max="5637" width="13.140625" style="2" customWidth="1"/>
    <col min="5638" max="5638" width="7.28515625" style="2" customWidth="1"/>
    <col min="5639" max="5639" width="12.5703125" style="2" customWidth="1"/>
    <col min="5640" max="5640" width="20.42578125" style="2" customWidth="1"/>
    <col min="5641" max="5890" width="12.5703125" style="2"/>
    <col min="5891" max="5891" width="6.85546875" style="2" customWidth="1"/>
    <col min="5892" max="5892" width="54" style="2" customWidth="1"/>
    <col min="5893" max="5893" width="13.140625" style="2" customWidth="1"/>
    <col min="5894" max="5894" width="7.28515625" style="2" customWidth="1"/>
    <col min="5895" max="5895" width="12.5703125" style="2" customWidth="1"/>
    <col min="5896" max="5896" width="20.42578125" style="2" customWidth="1"/>
    <col min="5897" max="6146" width="12.5703125" style="2"/>
    <col min="6147" max="6147" width="6.85546875" style="2" customWidth="1"/>
    <col min="6148" max="6148" width="54" style="2" customWidth="1"/>
    <col min="6149" max="6149" width="13.140625" style="2" customWidth="1"/>
    <col min="6150" max="6150" width="7.28515625" style="2" customWidth="1"/>
    <col min="6151" max="6151" width="12.5703125" style="2" customWidth="1"/>
    <col min="6152" max="6152" width="20.42578125" style="2" customWidth="1"/>
    <col min="6153" max="6402" width="12.5703125" style="2"/>
    <col min="6403" max="6403" width="6.85546875" style="2" customWidth="1"/>
    <col min="6404" max="6404" width="54" style="2" customWidth="1"/>
    <col min="6405" max="6405" width="13.140625" style="2" customWidth="1"/>
    <col min="6406" max="6406" width="7.28515625" style="2" customWidth="1"/>
    <col min="6407" max="6407" width="12.5703125" style="2" customWidth="1"/>
    <col min="6408" max="6408" width="20.42578125" style="2" customWidth="1"/>
    <col min="6409" max="6658" width="12.5703125" style="2"/>
    <col min="6659" max="6659" width="6.85546875" style="2" customWidth="1"/>
    <col min="6660" max="6660" width="54" style="2" customWidth="1"/>
    <col min="6661" max="6661" width="13.140625" style="2" customWidth="1"/>
    <col min="6662" max="6662" width="7.28515625" style="2" customWidth="1"/>
    <col min="6663" max="6663" width="12.5703125" style="2" customWidth="1"/>
    <col min="6664" max="6664" width="20.42578125" style="2" customWidth="1"/>
    <col min="6665" max="6914" width="12.5703125" style="2"/>
    <col min="6915" max="6915" width="6.85546875" style="2" customWidth="1"/>
    <col min="6916" max="6916" width="54" style="2" customWidth="1"/>
    <col min="6917" max="6917" width="13.140625" style="2" customWidth="1"/>
    <col min="6918" max="6918" width="7.28515625" style="2" customWidth="1"/>
    <col min="6919" max="6919" width="12.5703125" style="2" customWidth="1"/>
    <col min="6920" max="6920" width="20.42578125" style="2" customWidth="1"/>
    <col min="6921" max="7170" width="12.5703125" style="2"/>
    <col min="7171" max="7171" width="6.85546875" style="2" customWidth="1"/>
    <col min="7172" max="7172" width="54" style="2" customWidth="1"/>
    <col min="7173" max="7173" width="13.140625" style="2" customWidth="1"/>
    <col min="7174" max="7174" width="7.28515625" style="2" customWidth="1"/>
    <col min="7175" max="7175" width="12.5703125" style="2" customWidth="1"/>
    <col min="7176" max="7176" width="20.42578125" style="2" customWidth="1"/>
    <col min="7177" max="7426" width="12.5703125" style="2"/>
    <col min="7427" max="7427" width="6.85546875" style="2" customWidth="1"/>
    <col min="7428" max="7428" width="54" style="2" customWidth="1"/>
    <col min="7429" max="7429" width="13.140625" style="2" customWidth="1"/>
    <col min="7430" max="7430" width="7.28515625" style="2" customWidth="1"/>
    <col min="7431" max="7431" width="12.5703125" style="2" customWidth="1"/>
    <col min="7432" max="7432" width="20.42578125" style="2" customWidth="1"/>
    <col min="7433" max="7682" width="12.5703125" style="2"/>
    <col min="7683" max="7683" width="6.85546875" style="2" customWidth="1"/>
    <col min="7684" max="7684" width="54" style="2" customWidth="1"/>
    <col min="7685" max="7685" width="13.140625" style="2" customWidth="1"/>
    <col min="7686" max="7686" width="7.28515625" style="2" customWidth="1"/>
    <col min="7687" max="7687" width="12.5703125" style="2" customWidth="1"/>
    <col min="7688" max="7688" width="20.42578125" style="2" customWidth="1"/>
    <col min="7689" max="7938" width="12.5703125" style="2"/>
    <col min="7939" max="7939" width="6.85546875" style="2" customWidth="1"/>
    <col min="7940" max="7940" width="54" style="2" customWidth="1"/>
    <col min="7941" max="7941" width="13.140625" style="2" customWidth="1"/>
    <col min="7942" max="7942" width="7.28515625" style="2" customWidth="1"/>
    <col min="7943" max="7943" width="12.5703125" style="2" customWidth="1"/>
    <col min="7944" max="7944" width="20.42578125" style="2" customWidth="1"/>
    <col min="7945" max="8194" width="12.5703125" style="2"/>
    <col min="8195" max="8195" width="6.85546875" style="2" customWidth="1"/>
    <col min="8196" max="8196" width="54" style="2" customWidth="1"/>
    <col min="8197" max="8197" width="13.140625" style="2" customWidth="1"/>
    <col min="8198" max="8198" width="7.28515625" style="2" customWidth="1"/>
    <col min="8199" max="8199" width="12.5703125" style="2" customWidth="1"/>
    <col min="8200" max="8200" width="20.42578125" style="2" customWidth="1"/>
    <col min="8201" max="8450" width="12.5703125" style="2"/>
    <col min="8451" max="8451" width="6.85546875" style="2" customWidth="1"/>
    <col min="8452" max="8452" width="54" style="2" customWidth="1"/>
    <col min="8453" max="8453" width="13.140625" style="2" customWidth="1"/>
    <col min="8454" max="8454" width="7.28515625" style="2" customWidth="1"/>
    <col min="8455" max="8455" width="12.5703125" style="2" customWidth="1"/>
    <col min="8456" max="8456" width="20.42578125" style="2" customWidth="1"/>
    <col min="8457" max="8706" width="12.5703125" style="2"/>
    <col min="8707" max="8707" width="6.85546875" style="2" customWidth="1"/>
    <col min="8708" max="8708" width="54" style="2" customWidth="1"/>
    <col min="8709" max="8709" width="13.140625" style="2" customWidth="1"/>
    <col min="8710" max="8710" width="7.28515625" style="2" customWidth="1"/>
    <col min="8711" max="8711" width="12.5703125" style="2" customWidth="1"/>
    <col min="8712" max="8712" width="20.42578125" style="2" customWidth="1"/>
    <col min="8713" max="8962" width="12.5703125" style="2"/>
    <col min="8963" max="8963" width="6.85546875" style="2" customWidth="1"/>
    <col min="8964" max="8964" width="54" style="2" customWidth="1"/>
    <col min="8965" max="8965" width="13.140625" style="2" customWidth="1"/>
    <col min="8966" max="8966" width="7.28515625" style="2" customWidth="1"/>
    <col min="8967" max="8967" width="12.5703125" style="2" customWidth="1"/>
    <col min="8968" max="8968" width="20.42578125" style="2" customWidth="1"/>
    <col min="8969" max="9218" width="12.5703125" style="2"/>
    <col min="9219" max="9219" width="6.85546875" style="2" customWidth="1"/>
    <col min="9220" max="9220" width="54" style="2" customWidth="1"/>
    <col min="9221" max="9221" width="13.140625" style="2" customWidth="1"/>
    <col min="9222" max="9222" width="7.28515625" style="2" customWidth="1"/>
    <col min="9223" max="9223" width="12.5703125" style="2" customWidth="1"/>
    <col min="9224" max="9224" width="20.42578125" style="2" customWidth="1"/>
    <col min="9225" max="9474" width="12.5703125" style="2"/>
    <col min="9475" max="9475" width="6.85546875" style="2" customWidth="1"/>
    <col min="9476" max="9476" width="54" style="2" customWidth="1"/>
    <col min="9477" max="9477" width="13.140625" style="2" customWidth="1"/>
    <col min="9478" max="9478" width="7.28515625" style="2" customWidth="1"/>
    <col min="9479" max="9479" width="12.5703125" style="2" customWidth="1"/>
    <col min="9480" max="9480" width="20.42578125" style="2" customWidth="1"/>
    <col min="9481" max="9730" width="12.5703125" style="2"/>
    <col min="9731" max="9731" width="6.85546875" style="2" customWidth="1"/>
    <col min="9732" max="9732" width="54" style="2" customWidth="1"/>
    <col min="9733" max="9733" width="13.140625" style="2" customWidth="1"/>
    <col min="9734" max="9734" width="7.28515625" style="2" customWidth="1"/>
    <col min="9735" max="9735" width="12.5703125" style="2" customWidth="1"/>
    <col min="9736" max="9736" width="20.42578125" style="2" customWidth="1"/>
    <col min="9737" max="9986" width="12.5703125" style="2"/>
    <col min="9987" max="9987" width="6.85546875" style="2" customWidth="1"/>
    <col min="9988" max="9988" width="54" style="2" customWidth="1"/>
    <col min="9989" max="9989" width="13.140625" style="2" customWidth="1"/>
    <col min="9990" max="9990" width="7.28515625" style="2" customWidth="1"/>
    <col min="9991" max="9991" width="12.5703125" style="2" customWidth="1"/>
    <col min="9992" max="9992" width="20.42578125" style="2" customWidth="1"/>
    <col min="9993" max="10242" width="12.5703125" style="2"/>
    <col min="10243" max="10243" width="6.85546875" style="2" customWidth="1"/>
    <col min="10244" max="10244" width="54" style="2" customWidth="1"/>
    <col min="10245" max="10245" width="13.140625" style="2" customWidth="1"/>
    <col min="10246" max="10246" width="7.28515625" style="2" customWidth="1"/>
    <col min="10247" max="10247" width="12.5703125" style="2" customWidth="1"/>
    <col min="10248" max="10248" width="20.42578125" style="2" customWidth="1"/>
    <col min="10249" max="10498" width="12.5703125" style="2"/>
    <col min="10499" max="10499" width="6.85546875" style="2" customWidth="1"/>
    <col min="10500" max="10500" width="54" style="2" customWidth="1"/>
    <col min="10501" max="10501" width="13.140625" style="2" customWidth="1"/>
    <col min="10502" max="10502" width="7.28515625" style="2" customWidth="1"/>
    <col min="10503" max="10503" width="12.5703125" style="2" customWidth="1"/>
    <col min="10504" max="10504" width="20.42578125" style="2" customWidth="1"/>
    <col min="10505" max="10754" width="12.5703125" style="2"/>
    <col min="10755" max="10755" width="6.85546875" style="2" customWidth="1"/>
    <col min="10756" max="10756" width="54" style="2" customWidth="1"/>
    <col min="10757" max="10757" width="13.140625" style="2" customWidth="1"/>
    <col min="10758" max="10758" width="7.28515625" style="2" customWidth="1"/>
    <col min="10759" max="10759" width="12.5703125" style="2" customWidth="1"/>
    <col min="10760" max="10760" width="20.42578125" style="2" customWidth="1"/>
    <col min="10761" max="11010" width="12.5703125" style="2"/>
    <col min="11011" max="11011" width="6.85546875" style="2" customWidth="1"/>
    <col min="11012" max="11012" width="54" style="2" customWidth="1"/>
    <col min="11013" max="11013" width="13.140625" style="2" customWidth="1"/>
    <col min="11014" max="11014" width="7.28515625" style="2" customWidth="1"/>
    <col min="11015" max="11015" width="12.5703125" style="2" customWidth="1"/>
    <col min="11016" max="11016" width="20.42578125" style="2" customWidth="1"/>
    <col min="11017" max="11266" width="12.5703125" style="2"/>
    <col min="11267" max="11267" width="6.85546875" style="2" customWidth="1"/>
    <col min="11268" max="11268" width="54" style="2" customWidth="1"/>
    <col min="11269" max="11269" width="13.140625" style="2" customWidth="1"/>
    <col min="11270" max="11270" width="7.28515625" style="2" customWidth="1"/>
    <col min="11271" max="11271" width="12.5703125" style="2" customWidth="1"/>
    <col min="11272" max="11272" width="20.42578125" style="2" customWidth="1"/>
    <col min="11273" max="11522" width="12.5703125" style="2"/>
    <col min="11523" max="11523" width="6.85546875" style="2" customWidth="1"/>
    <col min="11524" max="11524" width="54" style="2" customWidth="1"/>
    <col min="11525" max="11525" width="13.140625" style="2" customWidth="1"/>
    <col min="11526" max="11526" width="7.28515625" style="2" customWidth="1"/>
    <col min="11527" max="11527" width="12.5703125" style="2" customWidth="1"/>
    <col min="11528" max="11528" width="20.42578125" style="2" customWidth="1"/>
    <col min="11529" max="11778" width="12.5703125" style="2"/>
    <col min="11779" max="11779" width="6.85546875" style="2" customWidth="1"/>
    <col min="11780" max="11780" width="54" style="2" customWidth="1"/>
    <col min="11781" max="11781" width="13.140625" style="2" customWidth="1"/>
    <col min="11782" max="11782" width="7.28515625" style="2" customWidth="1"/>
    <col min="11783" max="11783" width="12.5703125" style="2" customWidth="1"/>
    <col min="11784" max="11784" width="20.42578125" style="2" customWidth="1"/>
    <col min="11785" max="12034" width="12.5703125" style="2"/>
    <col min="12035" max="12035" width="6.85546875" style="2" customWidth="1"/>
    <col min="12036" max="12036" width="54" style="2" customWidth="1"/>
    <col min="12037" max="12037" width="13.140625" style="2" customWidth="1"/>
    <col min="12038" max="12038" width="7.28515625" style="2" customWidth="1"/>
    <col min="12039" max="12039" width="12.5703125" style="2" customWidth="1"/>
    <col min="12040" max="12040" width="20.42578125" style="2" customWidth="1"/>
    <col min="12041" max="12290" width="12.5703125" style="2"/>
    <col min="12291" max="12291" width="6.85546875" style="2" customWidth="1"/>
    <col min="12292" max="12292" width="54" style="2" customWidth="1"/>
    <col min="12293" max="12293" width="13.140625" style="2" customWidth="1"/>
    <col min="12294" max="12294" width="7.28515625" style="2" customWidth="1"/>
    <col min="12295" max="12295" width="12.5703125" style="2" customWidth="1"/>
    <col min="12296" max="12296" width="20.42578125" style="2" customWidth="1"/>
    <col min="12297" max="12546" width="12.5703125" style="2"/>
    <col min="12547" max="12547" width="6.85546875" style="2" customWidth="1"/>
    <col min="12548" max="12548" width="54" style="2" customWidth="1"/>
    <col min="12549" max="12549" width="13.140625" style="2" customWidth="1"/>
    <col min="12550" max="12550" width="7.28515625" style="2" customWidth="1"/>
    <col min="12551" max="12551" width="12.5703125" style="2" customWidth="1"/>
    <col min="12552" max="12552" width="20.42578125" style="2" customWidth="1"/>
    <col min="12553" max="12802" width="12.5703125" style="2"/>
    <col min="12803" max="12803" width="6.85546875" style="2" customWidth="1"/>
    <col min="12804" max="12804" width="54" style="2" customWidth="1"/>
    <col min="12805" max="12805" width="13.140625" style="2" customWidth="1"/>
    <col min="12806" max="12806" width="7.28515625" style="2" customWidth="1"/>
    <col min="12807" max="12807" width="12.5703125" style="2" customWidth="1"/>
    <col min="12808" max="12808" width="20.42578125" style="2" customWidth="1"/>
    <col min="12809" max="13058" width="12.5703125" style="2"/>
    <col min="13059" max="13059" width="6.85546875" style="2" customWidth="1"/>
    <col min="13060" max="13060" width="54" style="2" customWidth="1"/>
    <col min="13061" max="13061" width="13.140625" style="2" customWidth="1"/>
    <col min="13062" max="13062" width="7.28515625" style="2" customWidth="1"/>
    <col min="13063" max="13063" width="12.5703125" style="2" customWidth="1"/>
    <col min="13064" max="13064" width="20.42578125" style="2" customWidth="1"/>
    <col min="13065" max="13314" width="12.5703125" style="2"/>
    <col min="13315" max="13315" width="6.85546875" style="2" customWidth="1"/>
    <col min="13316" max="13316" width="54" style="2" customWidth="1"/>
    <col min="13317" max="13317" width="13.140625" style="2" customWidth="1"/>
    <col min="13318" max="13318" width="7.28515625" style="2" customWidth="1"/>
    <col min="13319" max="13319" width="12.5703125" style="2" customWidth="1"/>
    <col min="13320" max="13320" width="20.42578125" style="2" customWidth="1"/>
    <col min="13321" max="13570" width="12.5703125" style="2"/>
    <col min="13571" max="13571" width="6.85546875" style="2" customWidth="1"/>
    <col min="13572" max="13572" width="54" style="2" customWidth="1"/>
    <col min="13573" max="13573" width="13.140625" style="2" customWidth="1"/>
    <col min="13574" max="13574" width="7.28515625" style="2" customWidth="1"/>
    <col min="13575" max="13575" width="12.5703125" style="2" customWidth="1"/>
    <col min="13576" max="13576" width="20.42578125" style="2" customWidth="1"/>
    <col min="13577" max="13826" width="12.5703125" style="2"/>
    <col min="13827" max="13827" width="6.85546875" style="2" customWidth="1"/>
    <col min="13828" max="13828" width="54" style="2" customWidth="1"/>
    <col min="13829" max="13829" width="13.140625" style="2" customWidth="1"/>
    <col min="13830" max="13830" width="7.28515625" style="2" customWidth="1"/>
    <col min="13831" max="13831" width="12.5703125" style="2" customWidth="1"/>
    <col min="13832" max="13832" width="20.42578125" style="2" customWidth="1"/>
    <col min="13833" max="14082" width="12.5703125" style="2"/>
    <col min="14083" max="14083" width="6.85546875" style="2" customWidth="1"/>
    <col min="14084" max="14084" width="54" style="2" customWidth="1"/>
    <col min="14085" max="14085" width="13.140625" style="2" customWidth="1"/>
    <col min="14086" max="14086" width="7.28515625" style="2" customWidth="1"/>
    <col min="14087" max="14087" width="12.5703125" style="2" customWidth="1"/>
    <col min="14088" max="14088" width="20.42578125" style="2" customWidth="1"/>
    <col min="14089" max="14338" width="12.5703125" style="2"/>
    <col min="14339" max="14339" width="6.85546875" style="2" customWidth="1"/>
    <col min="14340" max="14340" width="54" style="2" customWidth="1"/>
    <col min="14341" max="14341" width="13.140625" style="2" customWidth="1"/>
    <col min="14342" max="14342" width="7.28515625" style="2" customWidth="1"/>
    <col min="14343" max="14343" width="12.5703125" style="2" customWidth="1"/>
    <col min="14344" max="14344" width="20.42578125" style="2" customWidth="1"/>
    <col min="14345" max="14594" width="12.5703125" style="2"/>
    <col min="14595" max="14595" width="6.85546875" style="2" customWidth="1"/>
    <col min="14596" max="14596" width="54" style="2" customWidth="1"/>
    <col min="14597" max="14597" width="13.140625" style="2" customWidth="1"/>
    <col min="14598" max="14598" width="7.28515625" style="2" customWidth="1"/>
    <col min="14599" max="14599" width="12.5703125" style="2" customWidth="1"/>
    <col min="14600" max="14600" width="20.42578125" style="2" customWidth="1"/>
    <col min="14601" max="14850" width="12.5703125" style="2"/>
    <col min="14851" max="14851" width="6.85546875" style="2" customWidth="1"/>
    <col min="14852" max="14852" width="54" style="2" customWidth="1"/>
    <col min="14853" max="14853" width="13.140625" style="2" customWidth="1"/>
    <col min="14854" max="14854" width="7.28515625" style="2" customWidth="1"/>
    <col min="14855" max="14855" width="12.5703125" style="2" customWidth="1"/>
    <col min="14856" max="14856" width="20.42578125" style="2" customWidth="1"/>
    <col min="14857" max="15106" width="12.5703125" style="2"/>
    <col min="15107" max="15107" width="6.85546875" style="2" customWidth="1"/>
    <col min="15108" max="15108" width="54" style="2" customWidth="1"/>
    <col min="15109" max="15109" width="13.140625" style="2" customWidth="1"/>
    <col min="15110" max="15110" width="7.28515625" style="2" customWidth="1"/>
    <col min="15111" max="15111" width="12.5703125" style="2" customWidth="1"/>
    <col min="15112" max="15112" width="20.42578125" style="2" customWidth="1"/>
    <col min="15113" max="15362" width="12.5703125" style="2"/>
    <col min="15363" max="15363" width="6.85546875" style="2" customWidth="1"/>
    <col min="15364" max="15364" width="54" style="2" customWidth="1"/>
    <col min="15365" max="15365" width="13.140625" style="2" customWidth="1"/>
    <col min="15366" max="15366" width="7.28515625" style="2" customWidth="1"/>
    <col min="15367" max="15367" width="12.5703125" style="2" customWidth="1"/>
    <col min="15368" max="15368" width="20.42578125" style="2" customWidth="1"/>
    <col min="15369" max="15618" width="12.5703125" style="2"/>
    <col min="15619" max="15619" width="6.85546875" style="2" customWidth="1"/>
    <col min="15620" max="15620" width="54" style="2" customWidth="1"/>
    <col min="15621" max="15621" width="13.140625" style="2" customWidth="1"/>
    <col min="15622" max="15622" width="7.28515625" style="2" customWidth="1"/>
    <col min="15623" max="15623" width="12.5703125" style="2" customWidth="1"/>
    <col min="15624" max="15624" width="20.42578125" style="2" customWidth="1"/>
    <col min="15625" max="15874" width="12.5703125" style="2"/>
    <col min="15875" max="15875" width="6.85546875" style="2" customWidth="1"/>
    <col min="15876" max="15876" width="54" style="2" customWidth="1"/>
    <col min="15877" max="15877" width="13.140625" style="2" customWidth="1"/>
    <col min="15878" max="15878" width="7.28515625" style="2" customWidth="1"/>
    <col min="15879" max="15879" width="12.5703125" style="2" customWidth="1"/>
    <col min="15880" max="15880" width="20.42578125" style="2" customWidth="1"/>
    <col min="15881" max="16130" width="12.5703125" style="2"/>
    <col min="16131" max="16131" width="6.85546875" style="2" customWidth="1"/>
    <col min="16132" max="16132" width="54" style="2" customWidth="1"/>
    <col min="16133" max="16133" width="13.140625" style="2" customWidth="1"/>
    <col min="16134" max="16134" width="7.28515625" style="2" customWidth="1"/>
    <col min="16135" max="16135" width="12.5703125" style="2" customWidth="1"/>
    <col min="16136" max="16136" width="20.42578125" style="2" customWidth="1"/>
    <col min="16137" max="16384" width="12.5703125" style="2"/>
  </cols>
  <sheetData>
    <row r="1" spans="1:8" ht="24.75" customHeight="1">
      <c r="A1" s="127"/>
      <c r="B1" s="78" t="s">
        <v>233</v>
      </c>
      <c r="C1" s="301" t="s">
        <v>5</v>
      </c>
      <c r="D1" s="302" t="s">
        <v>373</v>
      </c>
      <c r="E1" s="304" t="s">
        <v>6</v>
      </c>
      <c r="F1" s="305" t="s">
        <v>7</v>
      </c>
      <c r="G1" s="306" t="s">
        <v>8</v>
      </c>
      <c r="H1" s="11" t="s">
        <v>9</v>
      </c>
    </row>
    <row r="2" spans="1:8" ht="21.75" customHeight="1">
      <c r="B2" s="127"/>
      <c r="C2" s="8"/>
      <c r="D2" s="228"/>
      <c r="E2" s="7"/>
      <c r="F2" s="8"/>
    </row>
    <row r="3" spans="1:8" ht="15.75">
      <c r="B3" s="308" t="s">
        <v>10</v>
      </c>
      <c r="C3" s="309" t="s">
        <v>11</v>
      </c>
      <c r="D3" s="310"/>
      <c r="E3" s="311"/>
      <c r="F3" s="312"/>
      <c r="G3" s="313"/>
      <c r="H3" s="314"/>
    </row>
    <row r="4" spans="1:8" ht="126" customHeight="1">
      <c r="B4" s="315" t="s">
        <v>15</v>
      </c>
      <c r="C4" s="316" t="s">
        <v>16</v>
      </c>
      <c r="D4" s="316" t="s">
        <v>171</v>
      </c>
      <c r="E4" s="324">
        <v>40</v>
      </c>
      <c r="F4" s="325" t="s">
        <v>17</v>
      </c>
      <c r="G4" s="326">
        <v>50</v>
      </c>
      <c r="H4" s="327">
        <f>G4*E4</f>
        <v>2000</v>
      </c>
    </row>
    <row r="5" spans="1:8" ht="97.5" customHeight="1">
      <c r="B5" s="315">
        <v>2</v>
      </c>
      <c r="C5" s="317" t="s">
        <v>18</v>
      </c>
      <c r="D5" s="318" t="s">
        <v>389</v>
      </c>
      <c r="E5" s="324">
        <v>75</v>
      </c>
      <c r="F5" s="325" t="s">
        <v>17</v>
      </c>
      <c r="G5" s="326">
        <v>125</v>
      </c>
      <c r="H5" s="327">
        <f>G5*E5</f>
        <v>9375</v>
      </c>
    </row>
    <row r="6" spans="1:8" ht="90">
      <c r="B6" s="315">
        <v>3</v>
      </c>
      <c r="C6" s="317" t="s">
        <v>19</v>
      </c>
      <c r="D6" s="318" t="s">
        <v>390</v>
      </c>
      <c r="E6" s="324">
        <v>5</v>
      </c>
      <c r="F6" s="325" t="s">
        <v>17</v>
      </c>
      <c r="G6" s="326">
        <v>500</v>
      </c>
      <c r="H6" s="327">
        <f>G6*E6</f>
        <v>2500</v>
      </c>
    </row>
    <row r="7" spans="1:8" ht="66.75" customHeight="1">
      <c r="B7" s="319">
        <f>B6+1</f>
        <v>4</v>
      </c>
      <c r="C7" s="317" t="s">
        <v>20</v>
      </c>
      <c r="D7" s="318" t="s">
        <v>391</v>
      </c>
      <c r="E7" s="328">
        <v>40</v>
      </c>
      <c r="F7" s="325" t="s">
        <v>17</v>
      </c>
      <c r="G7" s="326">
        <v>1200</v>
      </c>
      <c r="H7" s="327">
        <f>G7*E7</f>
        <v>48000</v>
      </c>
    </row>
    <row r="8" spans="1:8" ht="96" customHeight="1">
      <c r="B8" s="315">
        <f>B7+1</f>
        <v>5</v>
      </c>
      <c r="C8" s="317" t="s">
        <v>21</v>
      </c>
      <c r="D8" s="318" t="s">
        <v>392</v>
      </c>
      <c r="E8" s="328">
        <v>10</v>
      </c>
      <c r="F8" s="325" t="s">
        <v>17</v>
      </c>
      <c r="G8" s="326">
        <v>25</v>
      </c>
      <c r="H8" s="327">
        <f>G8*E8</f>
        <v>250</v>
      </c>
    </row>
    <row r="9" spans="1:8" ht="15.75">
      <c r="B9" s="317"/>
      <c r="C9" s="320"/>
      <c r="D9" s="321"/>
      <c r="E9" s="322" t="s">
        <v>22</v>
      </c>
      <c r="F9" s="308"/>
      <c r="G9" s="313"/>
      <c r="H9" s="323">
        <f>SUM(H4:H8)</f>
        <v>62125</v>
      </c>
    </row>
    <row r="10" spans="1:8" ht="15.75">
      <c r="B10" s="10"/>
      <c r="C10" s="19"/>
      <c r="D10" s="224"/>
      <c r="E10" s="7"/>
      <c r="F10" s="8"/>
    </row>
    <row r="11" spans="1:8" ht="15.75">
      <c r="B11" s="20" t="s">
        <v>23</v>
      </c>
      <c r="C11" s="21" t="s">
        <v>24</v>
      </c>
      <c r="D11" s="230"/>
    </row>
    <row r="12" spans="1:8" ht="105">
      <c r="B12" s="9">
        <v>1</v>
      </c>
      <c r="C12" s="10" t="s">
        <v>27</v>
      </c>
      <c r="D12" s="303" t="s">
        <v>393</v>
      </c>
      <c r="E12" s="329">
        <v>20</v>
      </c>
      <c r="F12" s="13" t="s">
        <v>17</v>
      </c>
      <c r="G12" s="326">
        <v>2500</v>
      </c>
      <c r="H12" s="327">
        <f>G12*E12</f>
        <v>50000</v>
      </c>
    </row>
    <row r="13" spans="1:8" ht="35.25" customHeight="1">
      <c r="B13" s="9" t="s">
        <v>28</v>
      </c>
      <c r="C13" s="22" t="s">
        <v>29</v>
      </c>
      <c r="D13" s="303" t="s">
        <v>394</v>
      </c>
      <c r="E13" s="329">
        <v>5</v>
      </c>
      <c r="F13" s="13" t="s">
        <v>17</v>
      </c>
      <c r="G13" s="326">
        <v>3200</v>
      </c>
      <c r="H13" s="327">
        <f>G13*E13</f>
        <v>16000</v>
      </c>
    </row>
    <row r="14" spans="1:8" ht="138" customHeight="1">
      <c r="B14" s="9">
        <v>2</v>
      </c>
      <c r="C14" s="10" t="s">
        <v>30</v>
      </c>
      <c r="D14" s="229"/>
      <c r="E14" s="329"/>
      <c r="F14" s="13"/>
      <c r="G14" s="330"/>
      <c r="H14" s="34"/>
    </row>
    <row r="15" spans="1:8" ht="36" customHeight="1">
      <c r="B15" s="9"/>
      <c r="C15" s="10" t="s">
        <v>31</v>
      </c>
      <c r="D15" s="229"/>
      <c r="E15" s="329"/>
      <c r="F15" s="13"/>
      <c r="G15" s="330"/>
      <c r="H15" s="34"/>
    </row>
    <row r="16" spans="1:8" ht="36" customHeight="1">
      <c r="B16" s="9" t="s">
        <v>32</v>
      </c>
      <c r="C16" s="10" t="s">
        <v>33</v>
      </c>
      <c r="D16" s="303" t="s">
        <v>395</v>
      </c>
      <c r="E16" s="329">
        <v>30</v>
      </c>
      <c r="F16" s="13" t="s">
        <v>17</v>
      </c>
      <c r="G16" s="326">
        <v>3500</v>
      </c>
      <c r="H16" s="327">
        <f>G16*E16</f>
        <v>105000</v>
      </c>
    </row>
    <row r="17" spans="2:8" ht="36" customHeight="1">
      <c r="B17" s="9" t="s">
        <v>34</v>
      </c>
      <c r="C17" s="22" t="s">
        <v>35</v>
      </c>
      <c r="D17" s="307" t="s">
        <v>396</v>
      </c>
      <c r="E17" s="329">
        <v>30</v>
      </c>
      <c r="F17" s="13" t="s">
        <v>17</v>
      </c>
      <c r="G17" s="326">
        <v>3800</v>
      </c>
      <c r="H17" s="327">
        <f>G17*E17</f>
        <v>114000</v>
      </c>
    </row>
    <row r="18" spans="2:8" ht="36" customHeight="1">
      <c r="B18" s="23">
        <f>B14+1</f>
        <v>3</v>
      </c>
      <c r="C18" s="24" t="s">
        <v>36</v>
      </c>
      <c r="D18" s="307" t="s">
        <v>36</v>
      </c>
      <c r="E18" s="331">
        <f>E16+E17</f>
        <v>60</v>
      </c>
      <c r="F18" s="13" t="s">
        <v>17</v>
      </c>
      <c r="G18" s="326">
        <v>50</v>
      </c>
      <c r="H18" s="327">
        <f>G18*E18</f>
        <v>3000</v>
      </c>
    </row>
    <row r="19" spans="2:8" ht="235.5" customHeight="1">
      <c r="B19" s="9">
        <f>B18+1</f>
        <v>4</v>
      </c>
      <c r="C19" s="10" t="s">
        <v>37</v>
      </c>
      <c r="D19" s="229"/>
      <c r="E19" s="329"/>
      <c r="F19" s="13"/>
      <c r="G19" s="330"/>
      <c r="H19" s="34"/>
    </row>
    <row r="20" spans="2:8" ht="63.75" customHeight="1">
      <c r="B20" s="9" t="s">
        <v>32</v>
      </c>
      <c r="C20" s="10" t="s">
        <v>38</v>
      </c>
      <c r="D20" s="229"/>
      <c r="E20" s="329">
        <v>6</v>
      </c>
      <c r="F20" s="13" t="s">
        <v>39</v>
      </c>
      <c r="G20" s="326">
        <v>35000</v>
      </c>
      <c r="H20" s="327">
        <f>G20*E20</f>
        <v>210000</v>
      </c>
    </row>
    <row r="21" spans="2:8" ht="132.75" customHeight="1">
      <c r="B21" s="9">
        <f>B19+1</f>
        <v>5</v>
      </c>
      <c r="C21" s="10" t="s">
        <v>40</v>
      </c>
      <c r="D21" s="229"/>
      <c r="E21" s="329"/>
      <c r="F21" s="13"/>
      <c r="G21" s="330"/>
      <c r="H21" s="34"/>
    </row>
    <row r="22" spans="2:8" ht="34.5" customHeight="1">
      <c r="B22" s="9" t="s">
        <v>32</v>
      </c>
      <c r="C22" s="10" t="s">
        <v>33</v>
      </c>
      <c r="D22" s="303" t="s">
        <v>397</v>
      </c>
      <c r="E22" s="329">
        <v>150</v>
      </c>
      <c r="F22" s="13" t="s">
        <v>41</v>
      </c>
      <c r="G22" s="326">
        <v>180</v>
      </c>
      <c r="H22" s="327">
        <f>G22*E22</f>
        <v>27000</v>
      </c>
    </row>
    <row r="23" spans="2:8" ht="36" customHeight="1">
      <c r="B23" s="9" t="s">
        <v>34</v>
      </c>
      <c r="C23" s="22" t="s">
        <v>42</v>
      </c>
      <c r="D23" s="303" t="s">
        <v>398</v>
      </c>
      <c r="E23" s="329">
        <v>350</v>
      </c>
      <c r="F23" s="13" t="s">
        <v>41</v>
      </c>
      <c r="G23" s="326">
        <v>210</v>
      </c>
      <c r="H23" s="327">
        <f>G23*E23</f>
        <v>73500</v>
      </c>
    </row>
    <row r="24" spans="2:8" ht="15.75">
      <c r="B24" s="10"/>
      <c r="C24" s="19"/>
      <c r="D24" s="224"/>
      <c r="E24" s="7" t="s">
        <v>22</v>
      </c>
      <c r="F24" s="8"/>
      <c r="H24" s="6">
        <f>SUM(H12:H23)</f>
        <v>598500</v>
      </c>
    </row>
    <row r="25" spans="2:8" ht="15.75">
      <c r="B25" s="20" t="s">
        <v>43</v>
      </c>
      <c r="C25" s="21" t="s">
        <v>44</v>
      </c>
      <c r="D25" s="230"/>
    </row>
    <row r="26" spans="2:8" ht="100.5" customHeight="1">
      <c r="B26" s="9">
        <v>1</v>
      </c>
      <c r="C26" s="10" t="s">
        <v>45</v>
      </c>
      <c r="D26" s="229"/>
      <c r="E26" s="329"/>
      <c r="F26" s="13"/>
      <c r="G26" s="330"/>
      <c r="H26" s="34"/>
    </row>
    <row r="27" spans="2:8" ht="36" customHeight="1">
      <c r="B27" s="9" t="s">
        <v>32</v>
      </c>
      <c r="C27" s="22" t="s">
        <v>46</v>
      </c>
      <c r="D27" s="307" t="s">
        <v>418</v>
      </c>
      <c r="E27" s="329">
        <v>25</v>
      </c>
      <c r="F27" s="13" t="s">
        <v>17</v>
      </c>
      <c r="G27" s="326">
        <v>2500</v>
      </c>
      <c r="H27" s="327">
        <f>G27*E27</f>
        <v>62500</v>
      </c>
    </row>
    <row r="28" spans="2:8" ht="36" customHeight="1">
      <c r="B28" s="9" t="s">
        <v>34</v>
      </c>
      <c r="C28" s="22" t="s">
        <v>42</v>
      </c>
      <c r="D28" s="307" t="s">
        <v>419</v>
      </c>
      <c r="E28" s="329">
        <v>50</v>
      </c>
      <c r="F28" s="13" t="s">
        <v>17</v>
      </c>
      <c r="G28" s="326">
        <v>2800</v>
      </c>
      <c r="H28" s="327">
        <f>G28*E28</f>
        <v>140000</v>
      </c>
    </row>
    <row r="29" spans="2:8" s="30" customFormat="1" ht="112.5" customHeight="1">
      <c r="B29" s="23">
        <f>B26+1</f>
        <v>2</v>
      </c>
      <c r="C29" s="332" t="s">
        <v>420</v>
      </c>
      <c r="D29" s="303" t="s">
        <v>421</v>
      </c>
      <c r="E29" s="333">
        <v>25</v>
      </c>
      <c r="F29" s="50" t="s">
        <v>41</v>
      </c>
      <c r="G29" s="326">
        <v>225</v>
      </c>
      <c r="H29" s="327">
        <f>G29*E29</f>
        <v>5625</v>
      </c>
    </row>
    <row r="30" spans="2:8" ht="15.75">
      <c r="B30" s="10"/>
      <c r="C30" s="10"/>
      <c r="D30" s="229"/>
      <c r="E30" s="7" t="s">
        <v>22</v>
      </c>
      <c r="F30" s="8"/>
      <c r="H30" s="6">
        <f>SUM(H26:H29)</f>
        <v>208125</v>
      </c>
    </row>
    <row r="31" spans="2:8" ht="15.75">
      <c r="B31" s="20" t="s">
        <v>47</v>
      </c>
      <c r="C31" s="21" t="s">
        <v>48</v>
      </c>
      <c r="D31" s="230"/>
    </row>
    <row r="32" spans="2:8" ht="79.5" customHeight="1">
      <c r="B32" s="9">
        <v>1</v>
      </c>
      <c r="C32" s="10" t="s">
        <v>49</v>
      </c>
      <c r="D32" s="307" t="s">
        <v>423</v>
      </c>
      <c r="E32" s="329">
        <v>145</v>
      </c>
      <c r="F32" s="13" t="s">
        <v>41</v>
      </c>
      <c r="G32" s="326">
        <v>115</v>
      </c>
      <c r="H32" s="327">
        <f>G32*E32</f>
        <v>16675</v>
      </c>
    </row>
    <row r="33" spans="2:8" ht="109.5" customHeight="1">
      <c r="B33" s="17">
        <v>2</v>
      </c>
      <c r="C33" s="10" t="s">
        <v>50</v>
      </c>
      <c r="D33" s="307" t="s">
        <v>422</v>
      </c>
      <c r="E33" s="329">
        <v>350</v>
      </c>
      <c r="F33" s="13" t="s">
        <v>41</v>
      </c>
      <c r="G33" s="326">
        <v>150</v>
      </c>
      <c r="H33" s="327">
        <f>G33*E33</f>
        <v>52500</v>
      </c>
    </row>
    <row r="34" spans="2:8" ht="150" customHeight="1">
      <c r="B34" s="9">
        <v>3</v>
      </c>
      <c r="C34" s="14" t="s">
        <v>51</v>
      </c>
      <c r="D34" s="307" t="s">
        <v>476</v>
      </c>
      <c r="E34" s="329">
        <v>265</v>
      </c>
      <c r="F34" s="13" t="s">
        <v>41</v>
      </c>
      <c r="G34" s="326">
        <v>170</v>
      </c>
      <c r="H34" s="327">
        <f>G34*E34</f>
        <v>45050</v>
      </c>
    </row>
    <row r="35" spans="2:8">
      <c r="B35" s="9"/>
      <c r="C35" s="32"/>
      <c r="D35" s="235"/>
      <c r="E35" s="18"/>
      <c r="G35" s="15">
        <v>0</v>
      </c>
    </row>
    <row r="36" spans="2:8" ht="129" customHeight="1">
      <c r="B36" s="9">
        <f>B34+1</f>
        <v>4</v>
      </c>
      <c r="C36" s="14" t="s">
        <v>52</v>
      </c>
      <c r="D36" s="307" t="s">
        <v>477</v>
      </c>
      <c r="E36" s="329">
        <f>E32</f>
        <v>145</v>
      </c>
      <c r="F36" s="13" t="s">
        <v>41</v>
      </c>
      <c r="G36" s="326">
        <v>90</v>
      </c>
      <c r="H36" s="327">
        <f>G36*E36</f>
        <v>13050</v>
      </c>
    </row>
    <row r="37" spans="2:8">
      <c r="B37" s="9"/>
      <c r="C37" s="14"/>
      <c r="D37" s="234"/>
      <c r="E37" s="18"/>
      <c r="G37" s="15">
        <v>0</v>
      </c>
    </row>
    <row r="38" spans="2:8" ht="122.25" customHeight="1">
      <c r="B38" s="9">
        <f>B36+1</f>
        <v>5</v>
      </c>
      <c r="C38" s="14" t="s">
        <v>53</v>
      </c>
      <c r="D38" s="234"/>
      <c r="E38" s="18">
        <f>E33</f>
        <v>350</v>
      </c>
      <c r="F38" s="5" t="s">
        <v>41</v>
      </c>
      <c r="G38" s="15">
        <v>130</v>
      </c>
      <c r="H38" s="16">
        <f>G38*E38</f>
        <v>45500</v>
      </c>
    </row>
    <row r="39" spans="2:8" ht="15.75">
      <c r="B39" s="9"/>
      <c r="C39" s="31"/>
      <c r="D39" s="233"/>
      <c r="E39" s="7"/>
      <c r="F39" s="8"/>
      <c r="G39" s="15">
        <v>0</v>
      </c>
    </row>
    <row r="40" spans="2:8" ht="15.75">
      <c r="B40" s="9"/>
      <c r="C40" s="31"/>
      <c r="D40" s="233"/>
      <c r="E40" s="7"/>
      <c r="F40" s="8"/>
      <c r="G40" s="15">
        <v>0</v>
      </c>
    </row>
    <row r="41" spans="2:8" ht="121.5" customHeight="1">
      <c r="B41" s="9">
        <f>B38+1</f>
        <v>6</v>
      </c>
      <c r="C41" s="10" t="s">
        <v>54</v>
      </c>
      <c r="D41" s="229"/>
      <c r="E41" s="4">
        <f>E34</f>
        <v>265</v>
      </c>
      <c r="F41" s="5" t="s">
        <v>41</v>
      </c>
      <c r="G41" s="15">
        <v>185</v>
      </c>
      <c r="H41" s="16">
        <f>G41*E41</f>
        <v>49025</v>
      </c>
    </row>
    <row r="42" spans="2:8">
      <c r="B42" s="9"/>
      <c r="C42" s="19"/>
      <c r="D42" s="224"/>
      <c r="E42" s="25"/>
      <c r="G42" s="15">
        <v>0</v>
      </c>
    </row>
    <row r="43" spans="2:8" ht="103.5" customHeight="1">
      <c r="B43" s="9">
        <f>B41+1</f>
        <v>7</v>
      </c>
      <c r="C43" s="10" t="s">
        <v>55</v>
      </c>
      <c r="D43" s="229"/>
      <c r="E43" s="4">
        <v>20</v>
      </c>
      <c r="F43" s="5" t="s">
        <v>56</v>
      </c>
      <c r="G43" s="15">
        <v>90</v>
      </c>
      <c r="H43" s="16">
        <f>G43*E43</f>
        <v>1800</v>
      </c>
    </row>
    <row r="44" spans="2:8">
      <c r="B44" s="9"/>
      <c r="C44" s="10"/>
      <c r="D44" s="229"/>
      <c r="G44" s="15">
        <v>0</v>
      </c>
    </row>
    <row r="45" spans="2:8" ht="99.75" customHeight="1">
      <c r="B45" s="9">
        <f>B43+1</f>
        <v>8</v>
      </c>
      <c r="C45" s="10" t="s">
        <v>57</v>
      </c>
      <c r="D45" s="229"/>
      <c r="E45" s="4">
        <v>10</v>
      </c>
      <c r="F45" s="5" t="s">
        <v>56</v>
      </c>
      <c r="G45" s="15">
        <v>35</v>
      </c>
      <c r="H45" s="16">
        <f>G45*E45</f>
        <v>350</v>
      </c>
    </row>
    <row r="46" spans="2:8">
      <c r="B46" s="9"/>
      <c r="C46" s="33"/>
      <c r="D46" s="34"/>
      <c r="G46" s="15">
        <v>0</v>
      </c>
    </row>
    <row r="47" spans="2:8" ht="15.75">
      <c r="B47" s="9"/>
      <c r="C47" s="19"/>
      <c r="D47" s="224"/>
      <c r="E47" s="7" t="s">
        <v>22</v>
      </c>
      <c r="F47" s="8"/>
      <c r="G47" s="15">
        <v>0</v>
      </c>
      <c r="H47" s="6">
        <f>SUM(H32:H46)</f>
        <v>223950</v>
      </c>
    </row>
    <row r="48" spans="2:8" ht="15.75">
      <c r="B48" s="9"/>
      <c r="C48" s="19"/>
      <c r="D48" s="224"/>
      <c r="E48" s="7"/>
      <c r="F48" s="8"/>
      <c r="G48" s="15">
        <v>0</v>
      </c>
    </row>
    <row r="49" spans="2:8" ht="15.75">
      <c r="B49" s="31" t="s">
        <v>0</v>
      </c>
      <c r="C49" s="21" t="s">
        <v>1</v>
      </c>
      <c r="D49" s="230"/>
      <c r="E49" s="5"/>
      <c r="G49" s="15">
        <v>0</v>
      </c>
    </row>
    <row r="50" spans="2:8" ht="15.75">
      <c r="B50" s="31"/>
      <c r="C50" s="19" t="s">
        <v>58</v>
      </c>
      <c r="D50" s="224"/>
      <c r="E50" s="5"/>
      <c r="G50" s="15">
        <v>0</v>
      </c>
    </row>
    <row r="51" spans="2:8" ht="18" customHeight="1">
      <c r="B51" s="9" t="s">
        <v>25</v>
      </c>
      <c r="C51" s="34" t="s">
        <v>59</v>
      </c>
      <c r="D51" s="34"/>
      <c r="E51" s="5"/>
      <c r="G51" s="15">
        <v>0</v>
      </c>
    </row>
    <row r="52" spans="2:8" ht="18" customHeight="1">
      <c r="B52" s="9" t="s">
        <v>26</v>
      </c>
      <c r="C52" s="34" t="s">
        <v>60</v>
      </c>
      <c r="D52" s="34"/>
      <c r="E52" s="35"/>
      <c r="G52" s="15">
        <v>0</v>
      </c>
    </row>
    <row r="53" spans="2:8" ht="53.25" customHeight="1">
      <c r="B53" s="9" t="s">
        <v>12</v>
      </c>
      <c r="C53" s="362" t="s">
        <v>61</v>
      </c>
      <c r="D53" s="362"/>
      <c r="E53" s="362"/>
      <c r="F53" s="362"/>
      <c r="G53" s="15">
        <v>0</v>
      </c>
    </row>
    <row r="54" spans="2:8" ht="36" customHeight="1">
      <c r="B54" s="9" t="s">
        <v>13</v>
      </c>
      <c r="C54" s="359" t="s">
        <v>62</v>
      </c>
      <c r="D54" s="359"/>
      <c r="E54" s="359"/>
      <c r="F54" s="359"/>
      <c r="G54" s="15">
        <v>0</v>
      </c>
    </row>
    <row r="55" spans="2:8">
      <c r="B55" s="10"/>
      <c r="C55" s="19"/>
      <c r="D55" s="224"/>
      <c r="G55" s="15">
        <v>0</v>
      </c>
    </row>
    <row r="56" spans="2:8" s="30" customFormat="1" ht="148.5" customHeight="1">
      <c r="B56" s="23">
        <v>1</v>
      </c>
      <c r="C56" s="36" t="s">
        <v>63</v>
      </c>
      <c r="D56" s="229"/>
      <c r="E56" s="37">
        <v>40</v>
      </c>
      <c r="F56" s="28" t="s">
        <v>41</v>
      </c>
      <c r="G56" s="15">
        <v>1300</v>
      </c>
      <c r="H56" s="16">
        <f>G56*E56</f>
        <v>52000</v>
      </c>
    </row>
    <row r="57" spans="2:8" s="41" customFormat="1">
      <c r="B57" s="23"/>
      <c r="C57" s="38"/>
      <c r="D57" s="236"/>
      <c r="E57" s="39"/>
      <c r="F57" s="40"/>
      <c r="G57" s="15">
        <v>0</v>
      </c>
    </row>
    <row r="58" spans="2:8" s="30" customFormat="1" ht="183" customHeight="1">
      <c r="B58" s="23">
        <v>2</v>
      </c>
      <c r="C58" s="36" t="s">
        <v>64</v>
      </c>
      <c r="D58" s="229"/>
      <c r="E58" s="27">
        <v>10</v>
      </c>
      <c r="F58" s="28" t="s">
        <v>41</v>
      </c>
      <c r="G58" s="15">
        <v>1000</v>
      </c>
      <c r="H58" s="16">
        <f>G58*E58</f>
        <v>10000</v>
      </c>
    </row>
    <row r="59" spans="2:8" s="30" customFormat="1">
      <c r="B59" s="23"/>
      <c r="C59" s="26"/>
      <c r="D59" s="232"/>
      <c r="E59" s="27"/>
      <c r="F59" s="28"/>
      <c r="G59" s="15">
        <v>0</v>
      </c>
    </row>
    <row r="60" spans="2:8" s="30" customFormat="1" ht="169.5" customHeight="1">
      <c r="B60" s="23">
        <f>B58+1</f>
        <v>3</v>
      </c>
      <c r="C60" s="36" t="s">
        <v>65</v>
      </c>
      <c r="D60" s="229"/>
      <c r="E60" s="27">
        <v>45</v>
      </c>
      <c r="F60" s="28" t="s">
        <v>41</v>
      </c>
      <c r="G60" s="15">
        <v>985</v>
      </c>
      <c r="H60" s="16">
        <f>G60*E60</f>
        <v>44325</v>
      </c>
    </row>
    <row r="61" spans="2:8">
      <c r="B61" s="9"/>
      <c r="C61" s="36"/>
      <c r="D61" s="229"/>
      <c r="E61" s="5"/>
      <c r="G61" s="15">
        <v>0</v>
      </c>
    </row>
    <row r="62" spans="2:8" ht="147" customHeight="1">
      <c r="B62" s="9">
        <v>4</v>
      </c>
      <c r="C62" s="14" t="s">
        <v>66</v>
      </c>
      <c r="D62" s="234"/>
      <c r="E62" s="27">
        <v>10</v>
      </c>
      <c r="F62" s="28" t="s">
        <v>41</v>
      </c>
      <c r="G62" s="15">
        <v>1200</v>
      </c>
      <c r="H62" s="16">
        <f>G62*E62</f>
        <v>12000</v>
      </c>
    </row>
    <row r="63" spans="2:8" ht="14.25" customHeight="1">
      <c r="B63" s="9"/>
      <c r="C63" s="14"/>
      <c r="D63" s="234"/>
      <c r="E63" s="27"/>
      <c r="F63" s="28"/>
      <c r="G63" s="15">
        <v>0</v>
      </c>
    </row>
    <row r="64" spans="2:8" s="30" customFormat="1" ht="161.25" customHeight="1">
      <c r="B64" s="23">
        <f>B62+1</f>
        <v>5</v>
      </c>
      <c r="C64" s="36" t="s">
        <v>67</v>
      </c>
      <c r="D64" s="229"/>
      <c r="E64" s="42"/>
      <c r="F64" s="39"/>
      <c r="G64" s="15">
        <v>0</v>
      </c>
    </row>
    <row r="65" spans="2:8" s="30" customFormat="1" ht="46.5" customHeight="1">
      <c r="B65" s="23" t="s">
        <v>32</v>
      </c>
      <c r="C65" s="43" t="s">
        <v>68</v>
      </c>
      <c r="D65" s="225"/>
      <c r="E65" s="27">
        <v>100</v>
      </c>
      <c r="F65" s="28" t="s">
        <v>56</v>
      </c>
      <c r="G65" s="15">
        <v>1400</v>
      </c>
      <c r="H65" s="16">
        <f>G65*E65</f>
        <v>140000</v>
      </c>
    </row>
    <row r="66" spans="2:8">
      <c r="B66" s="9"/>
      <c r="C66" s="44"/>
      <c r="D66" s="224"/>
      <c r="E66" s="5"/>
      <c r="G66" s="15">
        <v>0</v>
      </c>
    </row>
    <row r="67" spans="2:8" s="30" customFormat="1" ht="109.5" customHeight="1">
      <c r="B67" s="9">
        <v>6</v>
      </c>
      <c r="C67" s="45" t="s">
        <v>69</v>
      </c>
      <c r="D67" s="237"/>
      <c r="E67" s="18">
        <v>2</v>
      </c>
      <c r="F67" s="5" t="s">
        <v>41</v>
      </c>
      <c r="G67" s="15">
        <v>4900</v>
      </c>
      <c r="H67" s="16">
        <f>G67*E67</f>
        <v>9800</v>
      </c>
    </row>
    <row r="68" spans="2:8">
      <c r="B68" s="9"/>
      <c r="C68" s="14"/>
      <c r="D68" s="234"/>
      <c r="E68" s="46">
        <v>0</v>
      </c>
      <c r="G68" s="15">
        <v>0</v>
      </c>
    </row>
    <row r="69" spans="2:8" ht="93.75" customHeight="1">
      <c r="B69" s="13">
        <f>B67+1</f>
        <v>7</v>
      </c>
      <c r="C69" s="10" t="s">
        <v>70</v>
      </c>
      <c r="D69" s="229"/>
      <c r="E69" s="18">
        <v>2</v>
      </c>
      <c r="F69" s="47" t="s">
        <v>41</v>
      </c>
      <c r="G69" s="15">
        <v>3675</v>
      </c>
      <c r="H69" s="16">
        <f>G69*E69</f>
        <v>7350</v>
      </c>
    </row>
    <row r="70" spans="2:8" s="30" customFormat="1">
      <c r="B70" s="23"/>
      <c r="C70" s="48"/>
      <c r="D70" s="232"/>
      <c r="E70" s="27"/>
      <c r="F70" s="28"/>
      <c r="G70" s="15">
        <v>0</v>
      </c>
    </row>
    <row r="71" spans="2:8" s="30" customFormat="1" ht="134.25" customHeight="1">
      <c r="B71" s="23">
        <f>B69+1</f>
        <v>8</v>
      </c>
      <c r="C71" s="14" t="s">
        <v>71</v>
      </c>
      <c r="D71" s="234"/>
      <c r="E71" s="27">
        <v>135</v>
      </c>
      <c r="F71" s="28" t="s">
        <v>41</v>
      </c>
      <c r="G71" s="15">
        <v>845</v>
      </c>
      <c r="H71" s="16">
        <f>G71*E71</f>
        <v>114075</v>
      </c>
    </row>
    <row r="72" spans="2:8" s="30" customFormat="1">
      <c r="B72" s="23"/>
      <c r="C72" s="14"/>
      <c r="D72" s="234"/>
      <c r="E72" s="27"/>
      <c r="F72" s="28"/>
      <c r="G72" s="15">
        <v>0</v>
      </c>
    </row>
    <row r="73" spans="2:8" s="30" customFormat="1" ht="146.25" customHeight="1">
      <c r="B73" s="9">
        <f>B71+1</f>
        <v>9</v>
      </c>
      <c r="C73" s="14" t="s">
        <v>72</v>
      </c>
      <c r="D73" s="234"/>
      <c r="E73" s="27">
        <v>5</v>
      </c>
      <c r="F73" s="5" t="s">
        <v>41</v>
      </c>
      <c r="G73" s="15">
        <v>4900</v>
      </c>
      <c r="H73" s="16">
        <f>G73*E73</f>
        <v>24500</v>
      </c>
    </row>
    <row r="74" spans="2:8" s="30" customFormat="1">
      <c r="B74" s="9"/>
      <c r="C74" s="14"/>
      <c r="D74" s="234"/>
      <c r="E74" s="27"/>
      <c r="F74" s="5"/>
      <c r="G74" s="15">
        <v>0</v>
      </c>
    </row>
    <row r="75" spans="2:8" s="49" customFormat="1" ht="140.25" customHeight="1">
      <c r="B75" s="9">
        <f>B73+1</f>
        <v>10</v>
      </c>
      <c r="C75" s="10" t="s">
        <v>73</v>
      </c>
      <c r="D75" s="229"/>
      <c r="E75" s="18">
        <v>75</v>
      </c>
      <c r="F75" s="5" t="s">
        <v>41</v>
      </c>
      <c r="G75" s="15">
        <v>1645</v>
      </c>
      <c r="H75" s="16">
        <f>G75*E75</f>
        <v>123375</v>
      </c>
    </row>
    <row r="76" spans="2:8" s="49" customFormat="1">
      <c r="B76" s="9"/>
      <c r="C76" s="10"/>
      <c r="D76" s="229"/>
      <c r="E76" s="18"/>
      <c r="F76" s="5"/>
      <c r="G76" s="15">
        <v>0</v>
      </c>
    </row>
    <row r="77" spans="2:8" ht="94.5" customHeight="1">
      <c r="B77" s="9">
        <f>B75+1</f>
        <v>11</v>
      </c>
      <c r="C77" s="10" t="s">
        <v>74</v>
      </c>
      <c r="D77" s="229"/>
      <c r="E77" s="18">
        <v>5</v>
      </c>
      <c r="F77" s="5" t="s">
        <v>41</v>
      </c>
      <c r="G77" s="15">
        <v>3480</v>
      </c>
      <c r="H77" s="16">
        <f>G77*E77</f>
        <v>17400</v>
      </c>
    </row>
    <row r="78" spans="2:8" s="30" customFormat="1">
      <c r="B78" s="9"/>
      <c r="C78" s="14"/>
      <c r="D78" s="234"/>
      <c r="E78" s="27"/>
      <c r="F78" s="5"/>
      <c r="G78" s="15">
        <v>0</v>
      </c>
    </row>
    <row r="79" spans="2:8" ht="15.75">
      <c r="B79" s="9"/>
      <c r="C79" s="19"/>
      <c r="D79" s="224"/>
      <c r="E79" s="7" t="s">
        <v>22</v>
      </c>
      <c r="F79" s="8"/>
      <c r="G79" s="15">
        <v>0</v>
      </c>
      <c r="H79" s="6">
        <f>SUM(H55:H78)</f>
        <v>554825</v>
      </c>
    </row>
    <row r="80" spans="2:8" ht="15.75">
      <c r="B80" s="9"/>
      <c r="C80" s="19"/>
      <c r="D80" s="224"/>
      <c r="E80" s="7"/>
      <c r="F80" s="8"/>
      <c r="G80" s="15">
        <v>0</v>
      </c>
    </row>
    <row r="81" spans="2:8" ht="15.75">
      <c r="B81" s="8" t="s">
        <v>75</v>
      </c>
      <c r="C81" s="3" t="s">
        <v>76</v>
      </c>
      <c r="D81" s="228"/>
      <c r="E81" s="5"/>
      <c r="F81" s="47"/>
      <c r="G81" s="15">
        <v>0</v>
      </c>
    </row>
    <row r="82" spans="2:8" ht="15.75">
      <c r="B82" s="8"/>
      <c r="C82" s="3"/>
      <c r="D82" s="228"/>
      <c r="E82" s="5"/>
      <c r="F82" s="47"/>
      <c r="G82" s="15">
        <v>0</v>
      </c>
    </row>
    <row r="83" spans="2:8" ht="211.5" customHeight="1">
      <c r="B83" s="12">
        <v>1</v>
      </c>
      <c r="C83" s="10" t="s">
        <v>77</v>
      </c>
      <c r="D83" s="229"/>
      <c r="E83" s="5"/>
      <c r="F83" s="47"/>
      <c r="G83" s="15">
        <v>0</v>
      </c>
    </row>
    <row r="84" spans="2:8" ht="54" customHeight="1">
      <c r="B84" s="13" t="s">
        <v>78</v>
      </c>
      <c r="C84" s="10" t="s">
        <v>79</v>
      </c>
      <c r="D84" s="229"/>
      <c r="E84" s="5"/>
      <c r="F84" s="47"/>
      <c r="G84" s="15">
        <v>0</v>
      </c>
    </row>
    <row r="85" spans="2:8" ht="36" customHeight="1">
      <c r="B85" s="13" t="s">
        <v>80</v>
      </c>
      <c r="C85" s="10" t="s">
        <v>81</v>
      </c>
      <c r="D85" s="229"/>
      <c r="E85" s="5"/>
      <c r="F85" s="47"/>
      <c r="G85" s="15">
        <v>0</v>
      </c>
    </row>
    <row r="86" spans="2:8" ht="49.5" customHeight="1">
      <c r="B86" s="13" t="s">
        <v>82</v>
      </c>
      <c r="C86" s="10" t="s">
        <v>83</v>
      </c>
      <c r="D86" s="229"/>
      <c r="E86" s="5"/>
      <c r="F86" s="47"/>
      <c r="G86" s="15">
        <v>0</v>
      </c>
    </row>
    <row r="87" spans="2:8" ht="36" customHeight="1">
      <c r="B87" s="13" t="s">
        <v>84</v>
      </c>
      <c r="C87" s="10" t="s">
        <v>85</v>
      </c>
      <c r="D87" s="229"/>
      <c r="E87" s="5"/>
      <c r="F87" s="47"/>
      <c r="G87" s="15">
        <v>0</v>
      </c>
    </row>
    <row r="88" spans="2:8" ht="36" customHeight="1">
      <c r="B88" s="13" t="s">
        <v>86</v>
      </c>
      <c r="C88" s="10" t="s">
        <v>87</v>
      </c>
      <c r="D88" s="229"/>
      <c r="E88" s="5"/>
      <c r="F88" s="47"/>
      <c r="G88" s="15">
        <v>0</v>
      </c>
    </row>
    <row r="89" spans="2:8" ht="36" customHeight="1">
      <c r="B89" s="13" t="s">
        <v>88</v>
      </c>
      <c r="C89" s="10" t="s">
        <v>89</v>
      </c>
      <c r="D89" s="229"/>
      <c r="E89" s="5"/>
      <c r="F89" s="47"/>
      <c r="G89" s="15">
        <v>0</v>
      </c>
    </row>
    <row r="90" spans="2:8" ht="36" customHeight="1">
      <c r="B90" s="13" t="s">
        <v>90</v>
      </c>
      <c r="C90" s="10" t="s">
        <v>91</v>
      </c>
      <c r="D90" s="229"/>
      <c r="E90" s="5"/>
      <c r="F90" s="47"/>
      <c r="G90" s="15">
        <v>0</v>
      </c>
    </row>
    <row r="91" spans="2:8">
      <c r="B91" s="13"/>
      <c r="C91" s="10"/>
      <c r="D91" s="229"/>
      <c r="E91" s="5"/>
      <c r="F91" s="47"/>
      <c r="G91" s="15">
        <v>0</v>
      </c>
    </row>
    <row r="92" spans="2:8" ht="98.25" customHeight="1">
      <c r="B92" s="13" t="s">
        <v>32</v>
      </c>
      <c r="C92" s="22" t="s">
        <v>92</v>
      </c>
      <c r="D92" s="231"/>
      <c r="E92" s="5">
        <v>5</v>
      </c>
      <c r="F92" s="5" t="s">
        <v>41</v>
      </c>
      <c r="G92" s="15">
        <v>5228</v>
      </c>
      <c r="H92" s="16">
        <f>G92*E92</f>
        <v>26140</v>
      </c>
    </row>
    <row r="93" spans="2:8">
      <c r="B93" s="13"/>
      <c r="C93" s="22"/>
      <c r="D93" s="231"/>
      <c r="E93" s="5"/>
      <c r="F93" s="47"/>
      <c r="G93" s="15">
        <v>0</v>
      </c>
    </row>
    <row r="94" spans="2:8" ht="69.75" customHeight="1">
      <c r="B94" s="13" t="s">
        <v>34</v>
      </c>
      <c r="C94" s="22" t="s">
        <v>93</v>
      </c>
      <c r="D94" s="231"/>
      <c r="E94" s="5">
        <v>5</v>
      </c>
      <c r="F94" s="5" t="s">
        <v>41</v>
      </c>
      <c r="G94" s="15">
        <v>5228</v>
      </c>
      <c r="H94" s="16">
        <f>G94*E94</f>
        <v>26140</v>
      </c>
    </row>
    <row r="95" spans="2:8" ht="15" customHeight="1">
      <c r="B95" s="13"/>
      <c r="C95" s="22"/>
      <c r="D95" s="231"/>
      <c r="E95" s="5"/>
      <c r="G95" s="15">
        <v>0</v>
      </c>
    </row>
    <row r="96" spans="2:8" s="30" customFormat="1">
      <c r="B96" s="50"/>
      <c r="C96" s="26"/>
      <c r="D96" s="232"/>
      <c r="E96" s="27">
        <v>0</v>
      </c>
      <c r="F96" s="51"/>
      <c r="G96" s="15">
        <v>0</v>
      </c>
    </row>
    <row r="97" spans="2:8" s="30" customFormat="1" ht="173.25" customHeight="1">
      <c r="B97" s="50">
        <v>2</v>
      </c>
      <c r="C97" s="26" t="s">
        <v>94</v>
      </c>
      <c r="D97" s="232"/>
      <c r="E97" s="27">
        <v>0</v>
      </c>
      <c r="F97" s="51"/>
      <c r="G97" s="15">
        <v>0</v>
      </c>
    </row>
    <row r="98" spans="2:8" s="30" customFormat="1" ht="23.25" customHeight="1">
      <c r="B98" s="50" t="s">
        <v>32</v>
      </c>
      <c r="C98" s="20" t="s">
        <v>95</v>
      </c>
      <c r="D98" s="233"/>
      <c r="E98" s="27">
        <v>25</v>
      </c>
      <c r="F98" s="28" t="s">
        <v>41</v>
      </c>
      <c r="G98" s="15">
        <v>5300</v>
      </c>
      <c r="H98" s="16">
        <f>G98*E98</f>
        <v>132500</v>
      </c>
    </row>
    <row r="99" spans="2:8" s="30" customFormat="1" ht="36" customHeight="1">
      <c r="B99" s="50" t="s">
        <v>25</v>
      </c>
      <c r="C99" s="26" t="s">
        <v>96</v>
      </c>
      <c r="D99" s="232"/>
      <c r="E99" s="27">
        <v>0</v>
      </c>
      <c r="F99" s="51"/>
      <c r="G99" s="15">
        <v>0</v>
      </c>
    </row>
    <row r="100" spans="2:8" s="30" customFormat="1" ht="36" customHeight="1">
      <c r="B100" s="50" t="s">
        <v>26</v>
      </c>
      <c r="C100" s="26" t="s">
        <v>97</v>
      </c>
      <c r="D100" s="232"/>
      <c r="E100" s="27">
        <v>0</v>
      </c>
      <c r="F100" s="51"/>
      <c r="G100" s="15">
        <v>0</v>
      </c>
    </row>
    <row r="101" spans="2:8" s="30" customFormat="1" ht="46.5" customHeight="1">
      <c r="B101" s="50" t="s">
        <v>12</v>
      </c>
      <c r="C101" s="26" t="s">
        <v>98</v>
      </c>
      <c r="D101" s="232"/>
      <c r="E101" s="27">
        <v>0</v>
      </c>
      <c r="F101" s="51"/>
      <c r="G101" s="15">
        <v>0</v>
      </c>
    </row>
    <row r="102" spans="2:8" s="30" customFormat="1" ht="36" customHeight="1">
      <c r="B102" s="50" t="s">
        <v>13</v>
      </c>
      <c r="C102" s="26" t="s">
        <v>99</v>
      </c>
      <c r="D102" s="232"/>
      <c r="E102" s="27">
        <v>0</v>
      </c>
      <c r="F102" s="51"/>
      <c r="G102" s="15">
        <v>0</v>
      </c>
    </row>
    <row r="103" spans="2:8" s="30" customFormat="1" ht="40.5" customHeight="1">
      <c r="B103" s="50" t="s">
        <v>14</v>
      </c>
      <c r="C103" s="26" t="s">
        <v>100</v>
      </c>
      <c r="D103" s="232"/>
      <c r="E103" s="27">
        <v>0</v>
      </c>
      <c r="F103" s="51"/>
      <c r="G103" s="15">
        <v>0</v>
      </c>
    </row>
    <row r="104" spans="2:8" s="30" customFormat="1" ht="23.25" customHeight="1">
      <c r="B104" s="50" t="s">
        <v>34</v>
      </c>
      <c r="C104" s="20" t="s">
        <v>101</v>
      </c>
      <c r="D104" s="233"/>
      <c r="E104" s="27">
        <v>5</v>
      </c>
      <c r="F104" s="28" t="s">
        <v>41</v>
      </c>
      <c r="G104" s="15">
        <v>5300</v>
      </c>
      <c r="H104" s="16">
        <f>G104*E104</f>
        <v>26500</v>
      </c>
    </row>
    <row r="105" spans="2:8" s="30" customFormat="1" ht="36" customHeight="1">
      <c r="B105" s="50" t="s">
        <v>25</v>
      </c>
      <c r="C105" s="26" t="s">
        <v>102</v>
      </c>
      <c r="D105" s="232"/>
      <c r="E105" s="27">
        <v>0</v>
      </c>
      <c r="F105" s="51"/>
      <c r="G105" s="15">
        <v>0</v>
      </c>
    </row>
    <row r="106" spans="2:8" s="30" customFormat="1" ht="50.25" customHeight="1">
      <c r="B106" s="50" t="s">
        <v>26</v>
      </c>
      <c r="C106" s="26" t="s">
        <v>103</v>
      </c>
      <c r="D106" s="232"/>
      <c r="E106" s="27">
        <v>0</v>
      </c>
      <c r="F106" s="51"/>
      <c r="G106" s="15">
        <v>0</v>
      </c>
    </row>
    <row r="107" spans="2:8" s="30" customFormat="1" ht="36" customHeight="1">
      <c r="B107" s="50" t="s">
        <v>12</v>
      </c>
      <c r="C107" s="26" t="s">
        <v>104</v>
      </c>
      <c r="D107" s="232"/>
      <c r="E107" s="27">
        <v>0</v>
      </c>
      <c r="F107" s="51"/>
      <c r="G107" s="15">
        <v>0</v>
      </c>
    </row>
    <row r="108" spans="2:8" s="30" customFormat="1">
      <c r="B108" s="50"/>
      <c r="C108" s="26"/>
      <c r="D108" s="232"/>
      <c r="E108" s="27">
        <v>0</v>
      </c>
      <c r="F108" s="51"/>
      <c r="G108" s="15">
        <v>0</v>
      </c>
    </row>
    <row r="109" spans="2:8" s="30" customFormat="1" ht="24" customHeight="1">
      <c r="B109" s="50" t="s">
        <v>105</v>
      </c>
      <c r="C109" s="20" t="s">
        <v>106</v>
      </c>
      <c r="D109" s="233"/>
      <c r="E109" s="27">
        <v>2</v>
      </c>
      <c r="F109" s="28" t="s">
        <v>41</v>
      </c>
      <c r="G109" s="15">
        <v>5300</v>
      </c>
      <c r="H109" s="16">
        <f>G109*E109</f>
        <v>10600</v>
      </c>
    </row>
    <row r="110" spans="2:8" s="30" customFormat="1" ht="18" customHeight="1">
      <c r="B110" s="50" t="s">
        <v>25</v>
      </c>
      <c r="C110" s="26" t="s">
        <v>107</v>
      </c>
      <c r="D110" s="232"/>
      <c r="E110" s="27">
        <v>0</v>
      </c>
      <c r="F110" s="51"/>
      <c r="G110" s="15">
        <v>0</v>
      </c>
    </row>
    <row r="111" spans="2:8" s="30" customFormat="1" ht="18" customHeight="1">
      <c r="B111" s="50" t="s">
        <v>26</v>
      </c>
      <c r="C111" s="26" t="s">
        <v>108</v>
      </c>
      <c r="D111" s="232"/>
      <c r="E111" s="27">
        <v>0</v>
      </c>
      <c r="F111" s="51"/>
      <c r="G111" s="15">
        <v>0</v>
      </c>
    </row>
    <row r="112" spans="2:8">
      <c r="B112" s="13"/>
      <c r="C112" s="22"/>
      <c r="D112" s="231"/>
      <c r="E112" s="5"/>
      <c r="F112" s="47"/>
      <c r="G112" s="15">
        <v>0</v>
      </c>
    </row>
    <row r="113" spans="2:8" s="49" customFormat="1" ht="59.25" customHeight="1">
      <c r="B113" s="13">
        <f>B97+1</f>
        <v>3</v>
      </c>
      <c r="C113" s="10" t="s">
        <v>109</v>
      </c>
      <c r="D113" s="229"/>
      <c r="E113" s="52">
        <v>2</v>
      </c>
      <c r="F113" s="5" t="s">
        <v>110</v>
      </c>
      <c r="G113" s="15">
        <v>2875</v>
      </c>
      <c r="H113" s="16">
        <f>G113*E113</f>
        <v>5750</v>
      </c>
    </row>
    <row r="114" spans="2:8" s="49" customFormat="1">
      <c r="B114" s="13"/>
      <c r="C114" s="19"/>
      <c r="D114" s="224"/>
      <c r="E114" s="52"/>
      <c r="F114" s="5"/>
      <c r="G114" s="15">
        <v>0</v>
      </c>
    </row>
    <row r="115" spans="2:8" ht="15.75">
      <c r="B115" s="13"/>
      <c r="C115" s="53"/>
      <c r="D115" s="238"/>
      <c r="E115" s="7" t="s">
        <v>22</v>
      </c>
      <c r="F115" s="8"/>
      <c r="G115" s="15">
        <v>0</v>
      </c>
      <c r="H115" s="6">
        <f>SUM(H83:H113)</f>
        <v>227630</v>
      </c>
    </row>
    <row r="116" spans="2:8" ht="15.75">
      <c r="B116" s="13"/>
      <c r="C116" s="53"/>
      <c r="D116" s="238"/>
      <c r="E116" s="7"/>
      <c r="F116" s="8"/>
      <c r="G116" s="15">
        <v>0</v>
      </c>
    </row>
    <row r="117" spans="2:8" ht="15.75">
      <c r="B117" s="54" t="s">
        <v>2</v>
      </c>
      <c r="C117" s="3" t="s">
        <v>111</v>
      </c>
      <c r="D117" s="228"/>
      <c r="E117" s="5"/>
      <c r="F117" s="47"/>
      <c r="G117" s="15">
        <v>0</v>
      </c>
    </row>
    <row r="118" spans="2:8" ht="15.75">
      <c r="B118" s="54"/>
      <c r="C118" s="3"/>
      <c r="D118" s="228"/>
      <c r="E118" s="5"/>
      <c r="F118" s="47"/>
      <c r="G118" s="15">
        <v>0</v>
      </c>
    </row>
    <row r="119" spans="2:8" ht="86.25" customHeight="1">
      <c r="B119" s="13">
        <v>1</v>
      </c>
      <c r="C119" s="10" t="s">
        <v>112</v>
      </c>
      <c r="D119" s="229"/>
      <c r="E119" s="5">
        <v>20</v>
      </c>
      <c r="F119" s="5" t="s">
        <v>41</v>
      </c>
      <c r="G119" s="15">
        <v>80</v>
      </c>
      <c r="H119" s="16">
        <f>G119*E119</f>
        <v>1600</v>
      </c>
    </row>
    <row r="120" spans="2:8">
      <c r="B120" s="13"/>
      <c r="C120" s="19"/>
      <c r="D120" s="224"/>
      <c r="E120" s="5"/>
      <c r="F120" s="47"/>
      <c r="G120" s="15">
        <v>0</v>
      </c>
    </row>
    <row r="121" spans="2:8" ht="314.25" customHeight="1">
      <c r="B121" s="13">
        <v>2</v>
      </c>
      <c r="C121" s="10" t="s">
        <v>113</v>
      </c>
      <c r="D121" s="229"/>
      <c r="E121" s="5">
        <v>110</v>
      </c>
      <c r="F121" s="5" t="s">
        <v>41</v>
      </c>
      <c r="G121" s="15">
        <v>55</v>
      </c>
      <c r="H121" s="16">
        <f>G121*E121</f>
        <v>6050</v>
      </c>
    </row>
    <row r="122" spans="2:8" s="30" customFormat="1">
      <c r="B122" s="50"/>
      <c r="C122" s="55"/>
      <c r="D122" s="225"/>
      <c r="E122" s="27">
        <v>0</v>
      </c>
      <c r="F122" s="51"/>
      <c r="G122" s="15">
        <v>0</v>
      </c>
    </row>
    <row r="123" spans="2:8" s="57" customFormat="1" ht="138" customHeight="1">
      <c r="B123" s="23">
        <f>B121+1</f>
        <v>3</v>
      </c>
      <c r="C123" s="26" t="s">
        <v>114</v>
      </c>
      <c r="D123" s="232"/>
      <c r="E123" s="27">
        <v>115</v>
      </c>
      <c r="F123" s="56" t="s">
        <v>41</v>
      </c>
      <c r="G123" s="15">
        <v>760</v>
      </c>
      <c r="H123" s="16">
        <f>G123*E123</f>
        <v>87400</v>
      </c>
    </row>
    <row r="124" spans="2:8" s="57" customFormat="1" ht="92.25" customHeight="1">
      <c r="B124" s="23"/>
      <c r="C124" s="58" t="s">
        <v>115</v>
      </c>
      <c r="D124" s="239"/>
      <c r="E124" s="27">
        <v>0</v>
      </c>
      <c r="F124" s="51"/>
      <c r="G124" s="15">
        <v>0</v>
      </c>
    </row>
    <row r="125" spans="2:8" s="57" customFormat="1" ht="118.5" customHeight="1">
      <c r="B125" s="55"/>
      <c r="C125" s="58" t="s">
        <v>116</v>
      </c>
      <c r="D125" s="239"/>
      <c r="E125" s="27">
        <v>0</v>
      </c>
      <c r="F125" s="51"/>
      <c r="G125" s="15">
        <v>0</v>
      </c>
    </row>
    <row r="126" spans="2:8" s="57" customFormat="1" ht="15" customHeight="1">
      <c r="B126" s="55"/>
      <c r="C126" s="58"/>
      <c r="D126" s="239"/>
      <c r="E126" s="27"/>
      <c r="F126" s="51"/>
      <c r="G126" s="15">
        <v>0</v>
      </c>
    </row>
    <row r="127" spans="2:8" s="57" customFormat="1" ht="65.25" customHeight="1">
      <c r="B127" s="55"/>
      <c r="C127" s="58" t="s">
        <v>117</v>
      </c>
      <c r="D127" s="239"/>
      <c r="E127" s="27">
        <v>0</v>
      </c>
      <c r="F127" s="51"/>
      <c r="G127" s="15">
        <v>0</v>
      </c>
    </row>
    <row r="128" spans="2:8" s="57" customFormat="1" ht="108" customHeight="1">
      <c r="B128" s="55"/>
      <c r="C128" s="26" t="s">
        <v>118</v>
      </c>
      <c r="D128" s="232"/>
      <c r="E128" s="27">
        <v>0</v>
      </c>
      <c r="F128" s="51"/>
      <c r="G128" s="15">
        <v>0</v>
      </c>
    </row>
    <row r="129" spans="2:8" s="57" customFormat="1" ht="87.75" customHeight="1">
      <c r="B129" s="23"/>
      <c r="C129" s="58" t="s">
        <v>119</v>
      </c>
      <c r="D129" s="239"/>
      <c r="E129" s="27">
        <v>0</v>
      </c>
      <c r="F129" s="51"/>
      <c r="G129" s="15">
        <v>0</v>
      </c>
    </row>
    <row r="130" spans="2:8">
      <c r="B130" s="13"/>
      <c r="C130" s="10"/>
      <c r="D130" s="229"/>
      <c r="E130" s="5"/>
      <c r="F130" s="47"/>
      <c r="G130" s="15">
        <v>0</v>
      </c>
    </row>
    <row r="131" spans="2:8" ht="91.5" customHeight="1">
      <c r="B131" s="13">
        <v>4</v>
      </c>
      <c r="C131" s="10" t="s">
        <v>120</v>
      </c>
      <c r="D131" s="229"/>
      <c r="E131" s="5"/>
      <c r="F131" s="47"/>
      <c r="G131" s="15">
        <v>0</v>
      </c>
    </row>
    <row r="132" spans="2:8" ht="18" customHeight="1">
      <c r="B132" s="13" t="s">
        <v>32</v>
      </c>
      <c r="C132" s="19" t="s">
        <v>121</v>
      </c>
      <c r="D132" s="224"/>
      <c r="E132" s="5">
        <v>15</v>
      </c>
      <c r="F132" s="47" t="s">
        <v>56</v>
      </c>
      <c r="G132" s="15">
        <v>375</v>
      </c>
      <c r="H132" s="16">
        <f>G132*E132</f>
        <v>5625</v>
      </c>
    </row>
    <row r="133" spans="2:8" ht="18" customHeight="1">
      <c r="B133" s="13"/>
      <c r="C133" s="19"/>
      <c r="D133" s="224"/>
      <c r="E133" s="5"/>
      <c r="F133" s="47"/>
      <c r="G133" s="15">
        <v>0</v>
      </c>
    </row>
    <row r="134" spans="2:8" s="62" customFormat="1" ht="218.25" customHeight="1">
      <c r="B134" s="59">
        <v>5</v>
      </c>
      <c r="C134" s="60" t="s">
        <v>122</v>
      </c>
      <c r="D134" s="240"/>
      <c r="E134" s="52">
        <v>15</v>
      </c>
      <c r="F134" s="61" t="s">
        <v>56</v>
      </c>
      <c r="G134" s="15">
        <v>1580</v>
      </c>
      <c r="H134" s="16">
        <f>G134*E134</f>
        <v>23700</v>
      </c>
    </row>
    <row r="135" spans="2:8">
      <c r="B135" s="13"/>
      <c r="C135" s="19"/>
      <c r="D135" s="224"/>
      <c r="F135" s="47"/>
      <c r="G135" s="15">
        <v>0</v>
      </c>
    </row>
    <row r="136" spans="2:8" ht="15.75">
      <c r="B136" s="13"/>
      <c r="C136" s="53"/>
      <c r="D136" s="238"/>
      <c r="E136" s="7" t="s">
        <v>22</v>
      </c>
      <c r="F136" s="8"/>
      <c r="G136" s="15">
        <v>0</v>
      </c>
      <c r="H136" s="6">
        <f>SUM(H118:H135)</f>
        <v>124375</v>
      </c>
    </row>
    <row r="137" spans="2:8" ht="15.75">
      <c r="B137" s="13"/>
      <c r="C137" s="53"/>
      <c r="D137" s="238"/>
      <c r="E137" s="7"/>
      <c r="F137" s="8"/>
      <c r="G137" s="15">
        <v>0</v>
      </c>
    </row>
    <row r="138" spans="2:8" s="30" customFormat="1" ht="15.75">
      <c r="B138" s="54" t="s">
        <v>3</v>
      </c>
      <c r="C138" s="21" t="s">
        <v>123</v>
      </c>
      <c r="D138" s="230"/>
      <c r="E138" s="27"/>
      <c r="F138" s="63"/>
      <c r="G138" s="15">
        <v>0</v>
      </c>
    </row>
    <row r="139" spans="2:8" s="30" customFormat="1" ht="15.75">
      <c r="B139" s="54"/>
      <c r="C139" s="21" t="s">
        <v>124</v>
      </c>
      <c r="D139" s="230"/>
      <c r="E139" s="27"/>
      <c r="F139" s="63"/>
      <c r="G139" s="15">
        <v>0</v>
      </c>
    </row>
    <row r="140" spans="2:8" s="30" customFormat="1" ht="68.25" customHeight="1">
      <c r="B140" s="50"/>
      <c r="C140" s="360" t="s">
        <v>125</v>
      </c>
      <c r="D140" s="360"/>
      <c r="E140" s="361"/>
      <c r="F140" s="361"/>
      <c r="G140" s="15">
        <v>0</v>
      </c>
    </row>
    <row r="141" spans="2:8" s="30" customFormat="1" ht="15" customHeight="1">
      <c r="B141" s="50"/>
      <c r="C141" s="64"/>
      <c r="D141" s="224"/>
      <c r="E141" s="65"/>
      <c r="F141" s="65"/>
      <c r="G141" s="15">
        <v>0</v>
      </c>
    </row>
    <row r="142" spans="2:8" s="30" customFormat="1" ht="108" customHeight="1">
      <c r="B142" s="50">
        <v>1</v>
      </c>
      <c r="C142" s="10" t="s">
        <v>126</v>
      </c>
      <c r="D142" s="229"/>
      <c r="E142" s="27">
        <v>1</v>
      </c>
      <c r="F142" s="63" t="s">
        <v>110</v>
      </c>
      <c r="G142" s="15">
        <v>6500</v>
      </c>
      <c r="H142" s="16">
        <f>G142*E142</f>
        <v>6500</v>
      </c>
    </row>
    <row r="143" spans="2:8" s="30" customFormat="1">
      <c r="B143" s="50"/>
      <c r="C143" s="26"/>
      <c r="D143" s="232"/>
      <c r="E143" s="27">
        <v>0</v>
      </c>
      <c r="F143" s="63"/>
      <c r="G143" s="15">
        <v>0</v>
      </c>
    </row>
    <row r="144" spans="2:8" s="30" customFormat="1" ht="138.75" customHeight="1">
      <c r="B144" s="50">
        <f>B142+1</f>
        <v>2</v>
      </c>
      <c r="C144" s="10" t="s">
        <v>127</v>
      </c>
      <c r="D144" s="229"/>
      <c r="E144" s="27">
        <v>2</v>
      </c>
      <c r="F144" s="63" t="s">
        <v>110</v>
      </c>
      <c r="G144" s="15">
        <v>20100</v>
      </c>
      <c r="H144" s="16">
        <f>G144*E144</f>
        <v>40200</v>
      </c>
    </row>
    <row r="145" spans="2:8" s="30" customFormat="1">
      <c r="B145" s="50"/>
      <c r="C145" s="26"/>
      <c r="D145" s="232"/>
      <c r="E145" s="27">
        <v>0</v>
      </c>
      <c r="F145" s="63"/>
      <c r="G145" s="15">
        <v>0</v>
      </c>
    </row>
    <row r="146" spans="2:8" s="30" customFormat="1" ht="67.5" customHeight="1">
      <c r="B146" s="50">
        <f>B144+1</f>
        <v>3</v>
      </c>
      <c r="C146" s="26" t="s">
        <v>128</v>
      </c>
      <c r="D146" s="232" t="s">
        <v>417</v>
      </c>
      <c r="E146" s="27">
        <v>2</v>
      </c>
      <c r="F146" s="63" t="s">
        <v>110</v>
      </c>
      <c r="G146" s="15">
        <v>1500</v>
      </c>
      <c r="H146" s="16">
        <f t="shared" ref="H146:H151" si="0">G146*E146</f>
        <v>3000</v>
      </c>
    </row>
    <row r="147" spans="2:8" s="30" customFormat="1" ht="36" customHeight="1">
      <c r="B147" s="50">
        <f t="shared" ref="B147:B152" si="1">B146+1</f>
        <v>4</v>
      </c>
      <c r="C147" s="26" t="s">
        <v>129</v>
      </c>
      <c r="D147" s="232" t="s">
        <v>416</v>
      </c>
      <c r="E147" s="27">
        <v>2</v>
      </c>
      <c r="F147" s="63" t="s">
        <v>110</v>
      </c>
      <c r="G147" s="15">
        <v>1200</v>
      </c>
      <c r="H147" s="16">
        <f t="shared" si="0"/>
        <v>2400</v>
      </c>
    </row>
    <row r="148" spans="2:8" s="30" customFormat="1" ht="63.75" customHeight="1">
      <c r="B148" s="50">
        <f t="shared" si="1"/>
        <v>5</v>
      </c>
      <c r="C148" s="26" t="s">
        <v>130</v>
      </c>
      <c r="D148" s="232" t="s">
        <v>415</v>
      </c>
      <c r="E148" s="27">
        <v>1</v>
      </c>
      <c r="F148" s="63" t="s">
        <v>110</v>
      </c>
      <c r="G148" s="15">
        <v>2500</v>
      </c>
      <c r="H148" s="16">
        <f t="shared" si="0"/>
        <v>2500</v>
      </c>
    </row>
    <row r="149" spans="2:8" s="30" customFormat="1" ht="114" customHeight="1">
      <c r="B149" s="50">
        <f t="shared" si="1"/>
        <v>6</v>
      </c>
      <c r="C149" s="10" t="s">
        <v>131</v>
      </c>
      <c r="D149" s="303" t="s">
        <v>414</v>
      </c>
      <c r="E149" s="27">
        <v>2</v>
      </c>
      <c r="F149" s="63" t="s">
        <v>110</v>
      </c>
      <c r="G149" s="15">
        <v>7500</v>
      </c>
      <c r="H149" s="16">
        <f t="shared" si="0"/>
        <v>15000</v>
      </c>
    </row>
    <row r="150" spans="2:8" s="30" customFormat="1" ht="108" customHeight="1">
      <c r="B150" s="50">
        <f t="shared" si="1"/>
        <v>7</v>
      </c>
      <c r="C150" s="10" t="s">
        <v>132</v>
      </c>
      <c r="D150" s="303" t="s">
        <v>413</v>
      </c>
      <c r="E150" s="27">
        <v>3</v>
      </c>
      <c r="F150" s="63" t="s">
        <v>41</v>
      </c>
      <c r="G150" s="15">
        <v>2500</v>
      </c>
      <c r="H150" s="16">
        <f t="shared" si="0"/>
        <v>7500</v>
      </c>
    </row>
    <row r="151" spans="2:8" s="30" customFormat="1" ht="54" customHeight="1">
      <c r="B151" s="50">
        <f t="shared" si="1"/>
        <v>8</v>
      </c>
      <c r="C151" s="10" t="s">
        <v>133</v>
      </c>
      <c r="D151" s="303" t="s">
        <v>412</v>
      </c>
      <c r="E151" s="27">
        <v>2</v>
      </c>
      <c r="F151" s="63" t="s">
        <v>110</v>
      </c>
      <c r="G151" s="15">
        <v>1400</v>
      </c>
      <c r="H151" s="16">
        <f t="shared" si="0"/>
        <v>2800</v>
      </c>
    </row>
    <row r="152" spans="2:8" s="30" customFormat="1" ht="78.75" customHeight="1">
      <c r="B152" s="50">
        <f t="shared" si="1"/>
        <v>9</v>
      </c>
      <c r="C152" s="10" t="s">
        <v>134</v>
      </c>
      <c r="D152" s="229"/>
      <c r="E152" s="27"/>
      <c r="F152" s="63"/>
      <c r="G152" s="15">
        <v>0</v>
      </c>
    </row>
    <row r="153" spans="2:8" s="30" customFormat="1" ht="21.75" customHeight="1">
      <c r="B153" s="50" t="s">
        <v>32</v>
      </c>
      <c r="C153" s="26" t="s">
        <v>135</v>
      </c>
      <c r="D153" s="232" t="s">
        <v>411</v>
      </c>
      <c r="E153" s="27">
        <v>3</v>
      </c>
      <c r="F153" s="63" t="s">
        <v>110</v>
      </c>
      <c r="G153" s="15">
        <v>660</v>
      </c>
      <c r="H153" s="16">
        <f>G153*E153</f>
        <v>1980</v>
      </c>
    </row>
    <row r="154" spans="2:8" s="30" customFormat="1" ht="31.5" customHeight="1">
      <c r="B154" s="50">
        <f>B152+1</f>
        <v>10</v>
      </c>
      <c r="C154" s="10" t="s">
        <v>136</v>
      </c>
      <c r="D154" s="303" t="s">
        <v>410</v>
      </c>
      <c r="E154" s="27">
        <v>3</v>
      </c>
      <c r="F154" s="63" t="s">
        <v>137</v>
      </c>
      <c r="G154" s="15">
        <v>330</v>
      </c>
      <c r="H154" s="16">
        <f>G154*E154</f>
        <v>990</v>
      </c>
    </row>
    <row r="155" spans="2:8" s="30" customFormat="1" ht="138.75" customHeight="1">
      <c r="B155" s="50">
        <f>B154+1</f>
        <v>11</v>
      </c>
      <c r="C155" s="10" t="s">
        <v>138</v>
      </c>
      <c r="D155" s="229"/>
      <c r="E155" s="27">
        <v>0</v>
      </c>
      <c r="F155" s="63"/>
      <c r="G155" s="15">
        <v>0</v>
      </c>
    </row>
    <row r="156" spans="2:8" s="30" customFormat="1" ht="54" customHeight="1">
      <c r="B156" s="50"/>
      <c r="C156" s="66" t="s">
        <v>139</v>
      </c>
      <c r="D156" s="241"/>
      <c r="E156" s="27"/>
      <c r="F156" s="63"/>
      <c r="G156" s="15">
        <v>0</v>
      </c>
    </row>
    <row r="157" spans="2:8" s="30" customFormat="1" ht="18" customHeight="1">
      <c r="B157" s="50" t="s">
        <v>32</v>
      </c>
      <c r="C157" s="55" t="s">
        <v>140</v>
      </c>
      <c r="D157" s="225" t="s">
        <v>407</v>
      </c>
      <c r="E157" s="27">
        <v>15</v>
      </c>
      <c r="F157" s="63" t="s">
        <v>56</v>
      </c>
      <c r="G157" s="15">
        <v>135</v>
      </c>
      <c r="H157" s="16">
        <f>G157*E157</f>
        <v>2025</v>
      </c>
    </row>
    <row r="158" spans="2:8" s="30" customFormat="1" ht="18" customHeight="1">
      <c r="B158" s="50" t="s">
        <v>34</v>
      </c>
      <c r="C158" s="55" t="s">
        <v>141</v>
      </c>
      <c r="D158" s="297" t="s">
        <v>408</v>
      </c>
      <c r="E158" s="27">
        <v>10</v>
      </c>
      <c r="F158" s="63" t="s">
        <v>56</v>
      </c>
      <c r="G158" s="15">
        <v>235</v>
      </c>
      <c r="H158" s="16">
        <f>G158*E158</f>
        <v>2350</v>
      </c>
    </row>
    <row r="159" spans="2:8" s="30" customFormat="1" ht="126" customHeight="1">
      <c r="B159" s="50">
        <f>B155+1</f>
        <v>12</v>
      </c>
      <c r="C159" s="10" t="s">
        <v>142</v>
      </c>
      <c r="D159" s="229"/>
      <c r="E159" s="27"/>
      <c r="F159" s="63"/>
      <c r="G159" s="15">
        <v>0</v>
      </c>
    </row>
    <row r="160" spans="2:8" s="30" customFormat="1" ht="30">
      <c r="B160" s="50" t="s">
        <v>32</v>
      </c>
      <c r="C160" s="26" t="s">
        <v>143</v>
      </c>
      <c r="D160" s="232" t="s">
        <v>405</v>
      </c>
      <c r="E160" s="28">
        <v>10</v>
      </c>
      <c r="F160" s="63" t="s">
        <v>56</v>
      </c>
      <c r="G160" s="15">
        <v>540</v>
      </c>
      <c r="H160" s="16">
        <f>G160*E160</f>
        <v>5400</v>
      </c>
    </row>
    <row r="161" spans="2:8" s="30" customFormat="1" ht="30">
      <c r="B161" s="50" t="s">
        <v>34</v>
      </c>
      <c r="C161" s="26" t="s">
        <v>144</v>
      </c>
      <c r="D161" s="232" t="s">
        <v>406</v>
      </c>
      <c r="E161" s="28">
        <v>5</v>
      </c>
      <c r="F161" s="63" t="s">
        <v>56</v>
      </c>
      <c r="G161" s="15">
        <v>375</v>
      </c>
      <c r="H161" s="16">
        <f>G161*E161</f>
        <v>1875</v>
      </c>
    </row>
    <row r="162" spans="2:8" s="30" customFormat="1" ht="144.75" customHeight="1">
      <c r="B162" s="50">
        <f>B159+1</f>
        <v>13</v>
      </c>
      <c r="C162" s="10" t="s">
        <v>145</v>
      </c>
      <c r="D162" s="303" t="s">
        <v>404</v>
      </c>
      <c r="E162" s="27">
        <v>2</v>
      </c>
      <c r="F162" s="63" t="s">
        <v>110</v>
      </c>
      <c r="G162" s="15">
        <v>4050</v>
      </c>
      <c r="H162" s="16">
        <f>G162*E162</f>
        <v>8100</v>
      </c>
    </row>
    <row r="163" spans="2:8" s="30" customFormat="1" ht="69" customHeight="1">
      <c r="B163" s="50">
        <f>B162+1</f>
        <v>14</v>
      </c>
      <c r="C163" s="298" t="s">
        <v>409</v>
      </c>
      <c r="D163" s="232" t="s">
        <v>403</v>
      </c>
      <c r="E163" s="27">
        <v>2</v>
      </c>
      <c r="F163" s="63" t="s">
        <v>110</v>
      </c>
      <c r="G163" s="15">
        <v>940</v>
      </c>
      <c r="H163" s="16">
        <f>G163*E163</f>
        <v>1880</v>
      </c>
    </row>
    <row r="164" spans="2:8" s="30" customFormat="1" ht="63.75" customHeight="1">
      <c r="B164" s="50">
        <f>B163+1</f>
        <v>15</v>
      </c>
      <c r="C164" s="26" t="s">
        <v>146</v>
      </c>
      <c r="D164" s="232" t="s">
        <v>402</v>
      </c>
      <c r="E164" s="27">
        <v>2</v>
      </c>
      <c r="F164" s="28" t="s">
        <v>110</v>
      </c>
      <c r="G164" s="15">
        <v>565</v>
      </c>
      <c r="H164" s="16">
        <f>G164*E164</f>
        <v>1130</v>
      </c>
    </row>
    <row r="165" spans="2:8" s="30" customFormat="1" ht="15.75">
      <c r="D165" s="242"/>
      <c r="E165" s="27">
        <v>0</v>
      </c>
      <c r="F165" s="8"/>
      <c r="G165" s="15">
        <v>0</v>
      </c>
      <c r="H165" s="6">
        <f>SUM(H142:H164)</f>
        <v>105630</v>
      </c>
    </row>
    <row r="166" spans="2:8" s="30" customFormat="1" ht="15.75">
      <c r="B166" s="31" t="s">
        <v>4</v>
      </c>
      <c r="C166" s="20" t="s">
        <v>147</v>
      </c>
      <c r="D166" s="233"/>
      <c r="E166" s="67"/>
      <c r="G166" s="15">
        <v>0</v>
      </c>
    </row>
    <row r="167" spans="2:8" s="30" customFormat="1" ht="126.75" customHeight="1">
      <c r="B167" s="9">
        <v>1</v>
      </c>
      <c r="C167" s="10" t="s">
        <v>148</v>
      </c>
      <c r="D167" s="229"/>
      <c r="E167" s="2"/>
      <c r="F167" s="2"/>
      <c r="G167" s="15">
        <v>0</v>
      </c>
    </row>
    <row r="168" spans="2:8" s="30" customFormat="1" ht="30">
      <c r="B168" s="9" t="s">
        <v>25</v>
      </c>
      <c r="C168" s="10" t="s">
        <v>149</v>
      </c>
      <c r="D168" s="303" t="s">
        <v>401</v>
      </c>
      <c r="E168" s="5">
        <v>50</v>
      </c>
      <c r="F168" s="5" t="s">
        <v>56</v>
      </c>
      <c r="G168" s="15">
        <v>300</v>
      </c>
      <c r="H168" s="16">
        <f>G168*E168</f>
        <v>15000</v>
      </c>
    </row>
    <row r="169" spans="2:8" s="30" customFormat="1" ht="30">
      <c r="B169" s="9" t="s">
        <v>26</v>
      </c>
      <c r="C169" s="10" t="s">
        <v>150</v>
      </c>
      <c r="D169" s="303" t="s">
        <v>400</v>
      </c>
      <c r="E169" s="5">
        <v>50</v>
      </c>
      <c r="F169" s="5" t="s">
        <v>56</v>
      </c>
      <c r="G169" s="15">
        <v>600</v>
      </c>
      <c r="H169" s="16">
        <f>G169*E169</f>
        <v>30000</v>
      </c>
    </row>
    <row r="170" spans="2:8" s="30" customFormat="1" ht="112.5" customHeight="1">
      <c r="B170" s="9">
        <v>2</v>
      </c>
      <c r="C170" s="10" t="s">
        <v>151</v>
      </c>
      <c r="D170" s="303" t="s">
        <v>399</v>
      </c>
      <c r="E170" s="5">
        <v>15</v>
      </c>
      <c r="F170" s="5" t="s">
        <v>17</v>
      </c>
      <c r="G170" s="15">
        <v>4650</v>
      </c>
      <c r="H170" s="16">
        <f>G170*E170</f>
        <v>69750</v>
      </c>
    </row>
    <row r="171" spans="2:8" s="30" customFormat="1" ht="15.75">
      <c r="B171" s="28"/>
      <c r="C171" s="26"/>
      <c r="D171" s="232"/>
      <c r="E171" s="7" t="s">
        <v>22</v>
      </c>
      <c r="F171" s="3"/>
      <c r="G171" s="29"/>
      <c r="H171" s="68">
        <f>SUM(H167:H170)</f>
        <v>114750</v>
      </c>
    </row>
  </sheetData>
  <mergeCells count="3">
    <mergeCell ref="C54:F54"/>
    <mergeCell ref="C140:F140"/>
    <mergeCell ref="C53:F53"/>
  </mergeCells>
  <printOptions horizontalCentered="1"/>
  <pageMargins left="0.25" right="0.35" top="0.51181102362204722" bottom="0.51181102362204722" header="0.23622047244094491" footer="0.23622047244094491"/>
  <pageSetup paperSize="9" scale="58" firstPageNumber="30" fitToHeight="0" orientation="portrait" useFirstPageNumber="1" r:id="rId1"/>
  <headerFooter alignWithMargins="0">
    <oddHeader>&amp;LConart Engineers Limited&amp;CSECURITY BUILDING</oddHeader>
    <oddFooter>&amp;R&amp;P</oddFooter>
  </headerFooter>
  <rowBreaks count="2" manualBreakCount="2">
    <brk id="62" max="16383" man="1"/>
    <brk id="12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99"/>
  </sheetPr>
  <dimension ref="A1:A8"/>
  <sheetViews>
    <sheetView workbookViewId="0">
      <selection activeCell="D19" sqref="D19"/>
    </sheetView>
  </sheetViews>
  <sheetFormatPr defaultRowHeight="15"/>
  <cols>
    <col min="1" max="1" width="24" customWidth="1"/>
    <col min="2" max="2" width="10.85546875" customWidth="1"/>
    <col min="3" max="3" width="26.42578125" bestFit="1" customWidth="1"/>
    <col min="4" max="4" width="19.7109375" customWidth="1"/>
    <col min="5" max="5" width="11.7109375" customWidth="1"/>
    <col min="6" max="6" width="11.42578125" customWidth="1"/>
    <col min="7" max="7" width="12.5703125" customWidth="1"/>
    <col min="8" max="8" width="14.140625" bestFit="1" customWidth="1"/>
  </cols>
  <sheetData>
    <row r="1" spans="1:1">
      <c r="A1" s="244" t="s">
        <v>319</v>
      </c>
    </row>
    <row r="2" spans="1:1">
      <c r="A2" t="s">
        <v>376</v>
      </c>
    </row>
    <row r="4" spans="1:1">
      <c r="A4" s="244" t="s">
        <v>375</v>
      </c>
    </row>
    <row r="5" spans="1:1">
      <c r="A5" t="s">
        <v>377</v>
      </c>
    </row>
    <row r="7" spans="1:1">
      <c r="A7" s="244" t="s">
        <v>383</v>
      </c>
    </row>
    <row r="8" spans="1:1">
      <c r="A8" t="s">
        <v>382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view="pageBreakPreview" topLeftCell="A12" zoomScaleNormal="80" zoomScaleSheetLayoutView="100" workbookViewId="0">
      <selection activeCell="B44" sqref="B44"/>
    </sheetView>
  </sheetViews>
  <sheetFormatPr defaultColWidth="8.85546875" defaultRowHeight="15"/>
  <cols>
    <col min="1" max="1" width="13.42578125" style="246" customWidth="1"/>
    <col min="2" max="2" width="44.28515625" style="246" customWidth="1"/>
    <col min="3" max="3" width="31.28515625" style="246" customWidth="1"/>
    <col min="4" max="4" width="13.140625" style="246" customWidth="1"/>
    <col min="5" max="5" width="12.140625" style="247" customWidth="1"/>
    <col min="6" max="6" width="10.42578125" style="246" customWidth="1"/>
    <col min="7" max="7" width="12" style="246" customWidth="1"/>
    <col min="8" max="8" width="17.28515625" style="246" customWidth="1"/>
    <col min="9" max="9" width="18.85546875" style="246" customWidth="1"/>
    <col min="10" max="10" width="7.85546875" style="246" customWidth="1"/>
    <col min="11" max="13" width="10.28515625" style="246" customWidth="1"/>
    <col min="14" max="14" width="12.28515625" style="246" customWidth="1"/>
    <col min="15" max="16" width="6.85546875" style="290" customWidth="1"/>
    <col min="17" max="17" width="13.85546875" style="290" bestFit="1" customWidth="1"/>
    <col min="18" max="18" width="10" style="246" bestFit="1" customWidth="1"/>
    <col min="19" max="16384" width="8.85546875" style="246"/>
  </cols>
  <sheetData>
    <row r="1" spans="1:22" hidden="1">
      <c r="A1" s="245" t="s">
        <v>152</v>
      </c>
      <c r="M1" s="245" t="s">
        <v>153</v>
      </c>
      <c r="N1" s="363" t="str">
        <f>'[21]Cost Summary '!C6</f>
        <v xml:space="preserve">10th </v>
      </c>
      <c r="O1" s="363"/>
      <c r="P1" s="248"/>
      <c r="Q1" s="248"/>
    </row>
    <row r="2" spans="1:22" hidden="1">
      <c r="A2" s="69" t="s">
        <v>154</v>
      </c>
      <c r="N2" s="364"/>
      <c r="O2" s="364"/>
      <c r="P2" s="249"/>
      <c r="Q2" s="249"/>
    </row>
    <row r="3" spans="1:22" s="250" customFormat="1" ht="24.75" customHeight="1">
      <c r="A3" s="79" t="s">
        <v>155</v>
      </c>
      <c r="B3" s="80" t="s">
        <v>156</v>
      </c>
      <c r="C3" s="71" t="s">
        <v>157</v>
      </c>
      <c r="D3" s="72" t="s">
        <v>158</v>
      </c>
      <c r="E3" s="83" t="s">
        <v>159</v>
      </c>
      <c r="F3" s="83" t="s">
        <v>159</v>
      </c>
      <c r="G3" s="70" t="s">
        <v>160</v>
      </c>
      <c r="H3" s="70" t="s">
        <v>161</v>
      </c>
      <c r="I3" s="70" t="s">
        <v>162</v>
      </c>
      <c r="J3" s="70" t="s">
        <v>163</v>
      </c>
      <c r="K3" s="73" t="s">
        <v>164</v>
      </c>
      <c r="L3" s="73" t="s">
        <v>165</v>
      </c>
      <c r="M3" s="73" t="s">
        <v>166</v>
      </c>
      <c r="N3" s="82" t="s">
        <v>167</v>
      </c>
      <c r="O3" s="81" t="s">
        <v>7</v>
      </c>
      <c r="P3" s="226" t="s">
        <v>236</v>
      </c>
      <c r="Q3" s="227" t="s">
        <v>237</v>
      </c>
      <c r="R3" s="227" t="s">
        <v>238</v>
      </c>
    </row>
    <row r="4" spans="1:22" s="296" customFormat="1" ht="22.5" customHeight="1">
      <c r="A4" s="291" t="s">
        <v>384</v>
      </c>
      <c r="B4" s="291" t="s">
        <v>384</v>
      </c>
      <c r="C4" s="292" t="s">
        <v>385</v>
      </c>
      <c r="D4" s="292" t="s">
        <v>385</v>
      </c>
      <c r="E4" s="292" t="s">
        <v>385</v>
      </c>
      <c r="F4" s="292" t="s">
        <v>385</v>
      </c>
      <c r="G4" s="293" t="s">
        <v>386</v>
      </c>
      <c r="H4" s="293" t="s">
        <v>386</v>
      </c>
      <c r="I4" s="293" t="s">
        <v>386</v>
      </c>
      <c r="J4" s="293" t="s">
        <v>386</v>
      </c>
      <c r="K4" s="293" t="s">
        <v>386</v>
      </c>
      <c r="L4" s="293" t="s">
        <v>386</v>
      </c>
      <c r="M4" s="293" t="s">
        <v>386</v>
      </c>
      <c r="N4" s="294" t="s">
        <v>387</v>
      </c>
      <c r="O4" s="291" t="s">
        <v>384</v>
      </c>
      <c r="P4" s="292" t="s">
        <v>385</v>
      </c>
      <c r="Q4" s="256" t="s">
        <v>388</v>
      </c>
      <c r="R4" s="256" t="s">
        <v>388</v>
      </c>
      <c r="S4" s="295"/>
      <c r="T4" s="295"/>
    </row>
    <row r="5" spans="1:22" s="258" customFormat="1" ht="22.5" customHeight="1">
      <c r="A5" s="75"/>
      <c r="B5" s="76"/>
      <c r="C5" s="77"/>
      <c r="D5" s="75"/>
      <c r="E5" s="75"/>
      <c r="F5" s="75"/>
      <c r="G5" s="251"/>
      <c r="H5" s="252"/>
      <c r="I5" s="252"/>
      <c r="J5" s="251"/>
      <c r="K5" s="253"/>
      <c r="L5" s="253"/>
      <c r="M5" s="253"/>
      <c r="N5" s="254"/>
      <c r="O5" s="255"/>
      <c r="P5" s="256"/>
      <c r="Q5" s="256"/>
      <c r="R5" s="257"/>
      <c r="S5" s="257"/>
      <c r="T5" s="257"/>
    </row>
    <row r="6" spans="1:22" s="258" customFormat="1" ht="22.5" customHeight="1">
      <c r="A6" s="75"/>
      <c r="B6" s="76"/>
      <c r="C6" s="77"/>
      <c r="D6" s="75"/>
      <c r="E6" s="75"/>
      <c r="F6" s="75"/>
      <c r="G6" s="251"/>
      <c r="H6" s="252"/>
      <c r="I6" s="252"/>
      <c r="J6" s="251"/>
      <c r="K6" s="253"/>
      <c r="L6" s="253"/>
      <c r="M6" s="253"/>
      <c r="N6" s="254"/>
      <c r="O6" s="255"/>
      <c r="P6" s="256"/>
      <c r="Q6" s="256"/>
      <c r="R6" s="257"/>
      <c r="S6" s="257"/>
      <c r="T6" s="257"/>
    </row>
    <row r="7" spans="1:22" s="258" customFormat="1" ht="22.5" customHeight="1">
      <c r="A7" s="75"/>
      <c r="B7" s="76"/>
      <c r="C7" s="77"/>
      <c r="D7" s="75"/>
      <c r="E7" s="75"/>
      <c r="F7" s="75"/>
      <c r="G7" s="251"/>
      <c r="H7" s="252"/>
      <c r="I7" s="252"/>
      <c r="J7" s="251"/>
      <c r="K7" s="253"/>
      <c r="L7" s="253"/>
      <c r="M7" s="253"/>
      <c r="N7" s="254"/>
      <c r="O7" s="255"/>
      <c r="P7" s="256"/>
      <c r="Q7" s="256"/>
      <c r="R7" s="257"/>
      <c r="S7" s="257"/>
      <c r="T7" s="257"/>
    </row>
    <row r="8" spans="1:22" s="258" customFormat="1" ht="22.5" customHeight="1">
      <c r="A8" s="75" t="s">
        <v>168</v>
      </c>
      <c r="B8" s="76" t="s">
        <v>169</v>
      </c>
      <c r="C8" s="77"/>
      <c r="D8" s="75"/>
      <c r="E8" s="75"/>
      <c r="F8" s="75"/>
      <c r="G8" s="251"/>
      <c r="H8" s="252"/>
      <c r="I8" s="252"/>
      <c r="J8" s="251"/>
      <c r="K8" s="253"/>
      <c r="L8" s="253"/>
      <c r="M8" s="253"/>
      <c r="N8" s="254"/>
      <c r="O8" s="255"/>
      <c r="P8" s="256"/>
      <c r="Q8" s="256"/>
      <c r="R8" s="257"/>
      <c r="S8" s="257"/>
      <c r="T8" s="257"/>
    </row>
    <row r="9" spans="1:22" s="76" customFormat="1" ht="28.5">
      <c r="A9" s="75" t="s">
        <v>170</v>
      </c>
      <c r="B9" s="77" t="s">
        <v>171</v>
      </c>
      <c r="C9" s="77" t="s">
        <v>172</v>
      </c>
      <c r="D9" s="76" t="s">
        <v>173</v>
      </c>
      <c r="E9" s="75" t="s">
        <v>174</v>
      </c>
      <c r="F9" s="75" t="s">
        <v>175</v>
      </c>
      <c r="G9" s="259" t="s">
        <v>176</v>
      </c>
      <c r="H9" s="260" t="s">
        <v>177</v>
      </c>
      <c r="I9" s="260" t="s">
        <v>178</v>
      </c>
      <c r="J9" s="261">
        <v>11</v>
      </c>
      <c r="K9" s="262">
        <f>1.3+2*0.075</f>
        <v>1.45</v>
      </c>
      <c r="L9" s="262">
        <f>1.5+2*0.075</f>
        <v>1.65</v>
      </c>
      <c r="M9" s="262">
        <v>1.5</v>
      </c>
      <c r="N9" s="263">
        <f t="shared" ref="N9:N12" si="0">PRODUCT(J9:M9)</f>
        <v>39.47625</v>
      </c>
      <c r="O9" s="264" t="s">
        <v>17</v>
      </c>
      <c r="P9" s="264"/>
      <c r="Q9" s="264"/>
      <c r="R9" s="265"/>
    </row>
    <row r="10" spans="1:22" s="76" customFormat="1" ht="24.95" customHeight="1">
      <c r="A10" s="75" t="s">
        <v>170</v>
      </c>
      <c r="B10" s="77" t="s">
        <v>171</v>
      </c>
      <c r="C10" s="266" t="s">
        <v>179</v>
      </c>
      <c r="D10" s="76" t="s">
        <v>173</v>
      </c>
      <c r="E10" s="75" t="s">
        <v>180</v>
      </c>
      <c r="F10" s="75">
        <v>3</v>
      </c>
      <c r="G10" s="259" t="s">
        <v>176</v>
      </c>
      <c r="H10" s="260" t="s">
        <v>181</v>
      </c>
      <c r="I10" s="260" t="s">
        <v>182</v>
      </c>
      <c r="J10" s="267">
        <v>2</v>
      </c>
      <c r="K10" s="262">
        <f>1.7+2*0.075</f>
        <v>1.8499999999999999</v>
      </c>
      <c r="L10" s="262">
        <f>1.7+2*0.075</f>
        <v>1.8499999999999999</v>
      </c>
      <c r="M10" s="262">
        <v>1.5</v>
      </c>
      <c r="N10" s="263">
        <f t="shared" si="0"/>
        <v>10.267499999999998</v>
      </c>
      <c r="O10" s="264" t="s">
        <v>17</v>
      </c>
      <c r="P10" s="264"/>
      <c r="Q10" s="264"/>
    </row>
    <row r="11" spans="1:22" s="76" customFormat="1" ht="24.95" customHeight="1">
      <c r="A11" s="75" t="s">
        <v>170</v>
      </c>
      <c r="B11" s="77" t="s">
        <v>171</v>
      </c>
      <c r="C11" s="266" t="s">
        <v>183</v>
      </c>
      <c r="D11" s="76" t="s">
        <v>173</v>
      </c>
      <c r="E11" s="75" t="s">
        <v>184</v>
      </c>
      <c r="F11" s="75">
        <v>2</v>
      </c>
      <c r="G11" s="259" t="s">
        <v>176</v>
      </c>
      <c r="H11" s="260" t="s">
        <v>185</v>
      </c>
      <c r="I11" s="260" t="s">
        <v>178</v>
      </c>
      <c r="J11" s="267">
        <v>1</v>
      </c>
      <c r="K11" s="262">
        <f>1.75+2*0.075</f>
        <v>1.9</v>
      </c>
      <c r="L11" s="262">
        <f>1.5+2*0.075</f>
        <v>1.65</v>
      </c>
      <c r="M11" s="262">
        <v>1.5</v>
      </c>
      <c r="N11" s="263">
        <f t="shared" si="0"/>
        <v>4.7024999999999997</v>
      </c>
      <c r="O11" s="264" t="s">
        <v>17</v>
      </c>
      <c r="P11" s="264"/>
      <c r="Q11" s="264"/>
      <c r="R11" s="265"/>
    </row>
    <row r="12" spans="1:22" s="76" customFormat="1" ht="24.95" customHeight="1">
      <c r="A12" s="75" t="s">
        <v>170</v>
      </c>
      <c r="B12" s="77" t="s">
        <v>171</v>
      </c>
      <c r="C12" s="266" t="s">
        <v>186</v>
      </c>
      <c r="D12" s="76" t="s">
        <v>173</v>
      </c>
      <c r="E12" s="75" t="s">
        <v>187</v>
      </c>
      <c r="F12" s="75">
        <v>2</v>
      </c>
      <c r="G12" s="259" t="s">
        <v>176</v>
      </c>
      <c r="H12" s="260" t="s">
        <v>188</v>
      </c>
      <c r="I12" s="260" t="s">
        <v>178</v>
      </c>
      <c r="J12" s="267">
        <v>1</v>
      </c>
      <c r="K12" s="262">
        <f>1.65+2*0.075</f>
        <v>1.7999999999999998</v>
      </c>
      <c r="L12" s="262">
        <f>1.5+2*0.075</f>
        <v>1.65</v>
      </c>
      <c r="M12" s="262">
        <v>1.5</v>
      </c>
      <c r="N12" s="263">
        <f t="shared" si="0"/>
        <v>4.4550000000000001</v>
      </c>
      <c r="O12" s="264" t="s">
        <v>17</v>
      </c>
      <c r="P12" s="264"/>
      <c r="Q12" s="264"/>
      <c r="R12" s="265"/>
    </row>
    <row r="13" spans="1:22" s="269" customFormat="1" ht="24.95" customHeight="1">
      <c r="A13" s="268" t="s">
        <v>170</v>
      </c>
      <c r="B13" s="269" t="s">
        <v>171</v>
      </c>
      <c r="C13" s="270"/>
      <c r="D13" s="268"/>
      <c r="E13" s="268"/>
      <c r="F13" s="268"/>
      <c r="G13" s="270"/>
      <c r="H13" s="270"/>
      <c r="I13" s="271" t="s">
        <v>189</v>
      </c>
      <c r="J13" s="272">
        <f>SUM(J9:J12)</f>
        <v>15</v>
      </c>
      <c r="K13" s="273"/>
      <c r="L13" s="273"/>
      <c r="M13" s="273" t="s">
        <v>190</v>
      </c>
      <c r="N13" s="274">
        <f>SUM(N9:N12)</f>
        <v>58.901249999999997</v>
      </c>
      <c r="O13" s="275" t="s">
        <v>17</v>
      </c>
      <c r="P13" s="275"/>
      <c r="Q13" s="275"/>
    </row>
    <row r="14" spans="1:22" s="76" customFormat="1" ht="28.5">
      <c r="A14" s="74" t="s">
        <v>191</v>
      </c>
      <c r="B14" s="77" t="s">
        <v>192</v>
      </c>
      <c r="C14" s="77" t="s">
        <v>172</v>
      </c>
      <c r="D14" s="76" t="s">
        <v>173</v>
      </c>
      <c r="E14" s="75" t="s">
        <v>174</v>
      </c>
      <c r="F14" s="75" t="s">
        <v>175</v>
      </c>
      <c r="G14" s="259" t="s">
        <v>176</v>
      </c>
      <c r="H14" s="266"/>
      <c r="I14" s="276" t="s">
        <v>193</v>
      </c>
      <c r="J14" s="261">
        <v>11</v>
      </c>
      <c r="K14" s="262">
        <f>1.3+2*0.075</f>
        <v>1.45</v>
      </c>
      <c r="L14" s="262">
        <f>1.5+2*0.075</f>
        <v>1.65</v>
      </c>
      <c r="M14" s="277">
        <f>100.987-98.2-1.5</f>
        <v>1.2869999999999919</v>
      </c>
      <c r="N14" s="263">
        <f t="shared" ref="N14:N17" si="1">PRODUCT(J14:M14)</f>
        <v>33.870622499999783</v>
      </c>
      <c r="O14" s="264" t="s">
        <v>17</v>
      </c>
      <c r="P14" s="264"/>
      <c r="Q14" s="264"/>
      <c r="R14" s="265"/>
    </row>
    <row r="15" spans="1:22" s="76" customFormat="1" ht="24.95" customHeight="1">
      <c r="A15" s="74" t="s">
        <v>191</v>
      </c>
      <c r="B15" s="77" t="s">
        <v>192</v>
      </c>
      <c r="C15" s="266" t="s">
        <v>194</v>
      </c>
      <c r="D15" s="76" t="s">
        <v>173</v>
      </c>
      <c r="E15" s="75" t="s">
        <v>180</v>
      </c>
      <c r="F15" s="75">
        <v>3</v>
      </c>
      <c r="G15" s="259" t="s">
        <v>176</v>
      </c>
      <c r="H15" s="266"/>
      <c r="I15" s="266"/>
      <c r="J15" s="267">
        <v>2</v>
      </c>
      <c r="K15" s="262">
        <f>1.7+2*0.075</f>
        <v>1.8499999999999999</v>
      </c>
      <c r="L15" s="262">
        <f>1.7+2*0.075</f>
        <v>1.8499999999999999</v>
      </c>
      <c r="M15" s="277">
        <f t="shared" ref="M15:M17" si="2">100.987-98.2-1.5</f>
        <v>1.2869999999999919</v>
      </c>
      <c r="N15" s="263">
        <f t="shared" si="1"/>
        <v>8.8095149999999425</v>
      </c>
      <c r="O15" s="264" t="s">
        <v>17</v>
      </c>
      <c r="P15" s="264"/>
      <c r="Q15" s="264"/>
      <c r="V15" s="278"/>
    </row>
    <row r="16" spans="1:22" s="76" customFormat="1" ht="24.95" customHeight="1">
      <c r="A16" s="74" t="s">
        <v>191</v>
      </c>
      <c r="B16" s="77" t="s">
        <v>192</v>
      </c>
      <c r="C16" s="266" t="s">
        <v>183</v>
      </c>
      <c r="D16" s="76" t="s">
        <v>173</v>
      </c>
      <c r="E16" s="75" t="s">
        <v>184</v>
      </c>
      <c r="F16" s="75">
        <v>2</v>
      </c>
      <c r="G16" s="259" t="s">
        <v>176</v>
      </c>
      <c r="H16" s="266"/>
      <c r="I16" s="266"/>
      <c r="J16" s="267">
        <v>1</v>
      </c>
      <c r="K16" s="277">
        <f>1.75+2*0.075</f>
        <v>1.9</v>
      </c>
      <c r="L16" s="277">
        <f>1.5+2*0.075</f>
        <v>1.65</v>
      </c>
      <c r="M16" s="277">
        <f t="shared" si="2"/>
        <v>1.2869999999999919</v>
      </c>
      <c r="N16" s="263">
        <f t="shared" si="1"/>
        <v>4.0347449999999743</v>
      </c>
      <c r="O16" s="264" t="s">
        <v>17</v>
      </c>
      <c r="P16" s="264"/>
      <c r="Q16" s="264"/>
      <c r="R16" s="265"/>
    </row>
    <row r="17" spans="1:18" s="76" customFormat="1" ht="24.95" customHeight="1">
      <c r="A17" s="74" t="s">
        <v>191</v>
      </c>
      <c r="B17" s="77" t="s">
        <v>192</v>
      </c>
      <c r="C17" s="266" t="s">
        <v>186</v>
      </c>
      <c r="D17" s="76" t="s">
        <v>173</v>
      </c>
      <c r="E17" s="75" t="s">
        <v>187</v>
      </c>
      <c r="F17" s="75">
        <v>2</v>
      </c>
      <c r="G17" s="259" t="s">
        <v>176</v>
      </c>
      <c r="H17" s="266"/>
      <c r="I17" s="266"/>
      <c r="J17" s="267">
        <v>1</v>
      </c>
      <c r="K17" s="262">
        <f>1.65+2*0.075</f>
        <v>1.7999999999999998</v>
      </c>
      <c r="L17" s="262">
        <f>1.5+2*0.075</f>
        <v>1.65</v>
      </c>
      <c r="M17" s="277">
        <f t="shared" si="2"/>
        <v>1.2869999999999919</v>
      </c>
      <c r="N17" s="263">
        <f t="shared" si="1"/>
        <v>3.8223899999999755</v>
      </c>
      <c r="O17" s="264" t="s">
        <v>17</v>
      </c>
      <c r="P17" s="264"/>
      <c r="Q17" s="264"/>
      <c r="R17" s="265"/>
    </row>
    <row r="18" spans="1:18" s="269" customFormat="1" ht="24.95" customHeight="1">
      <c r="A18" s="279" t="s">
        <v>191</v>
      </c>
      <c r="B18" s="269" t="s">
        <v>192</v>
      </c>
      <c r="C18" s="270"/>
      <c r="E18" s="268"/>
      <c r="F18" s="268"/>
      <c r="G18" s="272"/>
      <c r="H18" s="270"/>
      <c r="I18" s="271" t="s">
        <v>195</v>
      </c>
      <c r="J18" s="272">
        <f>SUM(J14:J17)</f>
        <v>15</v>
      </c>
      <c r="K18" s="273"/>
      <c r="L18" s="273"/>
      <c r="M18" s="273" t="s">
        <v>190</v>
      </c>
      <c r="N18" s="274">
        <f>SUM(N14:N17)</f>
        <v>50.537272499999673</v>
      </c>
      <c r="O18" s="275" t="s">
        <v>17</v>
      </c>
      <c r="P18" s="275"/>
      <c r="Q18" s="275"/>
    </row>
    <row r="19" spans="1:18" s="76" customFormat="1" ht="28.5">
      <c r="A19" s="75" t="s">
        <v>196</v>
      </c>
      <c r="B19" s="77" t="s">
        <v>197</v>
      </c>
      <c r="C19" s="77" t="s">
        <v>172</v>
      </c>
      <c r="D19" s="76" t="s">
        <v>173</v>
      </c>
      <c r="E19" s="75" t="s">
        <v>174</v>
      </c>
      <c r="F19" s="75" t="s">
        <v>175</v>
      </c>
      <c r="G19" s="259" t="s">
        <v>176</v>
      </c>
      <c r="H19" s="260" t="s">
        <v>177</v>
      </c>
      <c r="I19" s="260" t="s">
        <v>178</v>
      </c>
      <c r="J19" s="261">
        <v>11</v>
      </c>
      <c r="K19" s="262">
        <f>1.3+2*0.075</f>
        <v>1.45</v>
      </c>
      <c r="L19" s="262">
        <f>1.5+2*0.075</f>
        <v>1.65</v>
      </c>
      <c r="M19" s="262">
        <v>7.4999999999999997E-2</v>
      </c>
      <c r="N19" s="263">
        <f t="shared" ref="N19:N22" si="3">PRODUCT(J19:M19)</f>
        <v>1.9738124999999997</v>
      </c>
      <c r="O19" s="264" t="s">
        <v>17</v>
      </c>
      <c r="P19" s="264"/>
      <c r="Q19" s="264"/>
      <c r="R19" s="265"/>
    </row>
    <row r="20" spans="1:18" s="76" customFormat="1" ht="24.95" customHeight="1">
      <c r="A20" s="75" t="s">
        <v>196</v>
      </c>
      <c r="B20" s="77" t="s">
        <v>197</v>
      </c>
      <c r="C20" s="266" t="s">
        <v>179</v>
      </c>
      <c r="D20" s="76" t="s">
        <v>173</v>
      </c>
      <c r="E20" s="75" t="s">
        <v>180</v>
      </c>
      <c r="F20" s="75">
        <v>3</v>
      </c>
      <c r="G20" s="259" t="s">
        <v>176</v>
      </c>
      <c r="H20" s="260" t="s">
        <v>181</v>
      </c>
      <c r="I20" s="260" t="s">
        <v>182</v>
      </c>
      <c r="J20" s="267">
        <v>2</v>
      </c>
      <c r="K20" s="262">
        <f>1.7+2*0.075</f>
        <v>1.8499999999999999</v>
      </c>
      <c r="L20" s="262">
        <f>1.7+2*0.075</f>
        <v>1.8499999999999999</v>
      </c>
      <c r="M20" s="262">
        <v>7.4999999999999997E-2</v>
      </c>
      <c r="N20" s="263">
        <f t="shared" si="3"/>
        <v>0.51337499999999991</v>
      </c>
      <c r="O20" s="264" t="s">
        <v>17</v>
      </c>
      <c r="P20" s="264"/>
      <c r="Q20" s="264"/>
    </row>
    <row r="21" spans="1:18" s="76" customFormat="1" ht="24.95" customHeight="1">
      <c r="A21" s="75" t="s">
        <v>196</v>
      </c>
      <c r="B21" s="77" t="s">
        <v>197</v>
      </c>
      <c r="C21" s="266" t="s">
        <v>183</v>
      </c>
      <c r="D21" s="76" t="s">
        <v>173</v>
      </c>
      <c r="E21" s="75" t="s">
        <v>184</v>
      </c>
      <c r="F21" s="75">
        <v>2</v>
      </c>
      <c r="G21" s="259" t="s">
        <v>176</v>
      </c>
      <c r="H21" s="260" t="s">
        <v>185</v>
      </c>
      <c r="I21" s="260" t="s">
        <v>178</v>
      </c>
      <c r="J21" s="267">
        <v>1</v>
      </c>
      <c r="K21" s="262">
        <f>1.75+2*0.075</f>
        <v>1.9</v>
      </c>
      <c r="L21" s="262">
        <f>1.5+2*0.075</f>
        <v>1.65</v>
      </c>
      <c r="M21" s="262">
        <v>7.4999999999999997E-2</v>
      </c>
      <c r="N21" s="263">
        <f t="shared" si="3"/>
        <v>0.23512499999999997</v>
      </c>
      <c r="O21" s="264" t="s">
        <v>17</v>
      </c>
      <c r="P21" s="264"/>
      <c r="Q21" s="264"/>
      <c r="R21" s="265"/>
    </row>
    <row r="22" spans="1:18" s="76" customFormat="1" ht="24.95" customHeight="1">
      <c r="A22" s="75" t="s">
        <v>196</v>
      </c>
      <c r="B22" s="77" t="s">
        <v>197</v>
      </c>
      <c r="C22" s="266" t="s">
        <v>186</v>
      </c>
      <c r="D22" s="76" t="s">
        <v>173</v>
      </c>
      <c r="E22" s="75" t="s">
        <v>187</v>
      </c>
      <c r="F22" s="75">
        <v>2</v>
      </c>
      <c r="G22" s="259" t="s">
        <v>176</v>
      </c>
      <c r="H22" s="260" t="s">
        <v>188</v>
      </c>
      <c r="I22" s="260" t="s">
        <v>178</v>
      </c>
      <c r="J22" s="267">
        <v>1</v>
      </c>
      <c r="K22" s="262">
        <f>1.65+2*0.075</f>
        <v>1.7999999999999998</v>
      </c>
      <c r="L22" s="262">
        <f>1.5+2*0.075</f>
        <v>1.65</v>
      </c>
      <c r="M22" s="262">
        <v>7.4999999999999997E-2</v>
      </c>
      <c r="N22" s="263">
        <f t="shared" si="3"/>
        <v>0.22274999999999998</v>
      </c>
      <c r="O22" s="264" t="s">
        <v>17</v>
      </c>
      <c r="P22" s="264"/>
      <c r="Q22" s="264"/>
      <c r="R22" s="265"/>
    </row>
    <row r="23" spans="1:18" s="269" customFormat="1" ht="24.95" customHeight="1">
      <c r="A23" s="268" t="s">
        <v>196</v>
      </c>
      <c r="B23" s="269" t="s">
        <v>197</v>
      </c>
      <c r="C23" s="270"/>
      <c r="E23" s="268"/>
      <c r="F23" s="268"/>
      <c r="G23" s="272"/>
      <c r="H23" s="270"/>
      <c r="I23" s="270"/>
      <c r="J23" s="272">
        <f>SUM(J19:J22)</f>
        <v>15</v>
      </c>
      <c r="K23" s="273"/>
      <c r="L23" s="273"/>
      <c r="M23" s="273" t="s">
        <v>190</v>
      </c>
      <c r="N23" s="274">
        <f>SUM(N19:N22)</f>
        <v>2.9450624999999997</v>
      </c>
      <c r="O23" s="275" t="s">
        <v>17</v>
      </c>
      <c r="P23" s="275"/>
      <c r="Q23" s="275"/>
    </row>
    <row r="24" spans="1:18" s="76" customFormat="1" ht="23.25" customHeight="1">
      <c r="A24" s="75" t="s">
        <v>198</v>
      </c>
      <c r="B24" s="77" t="s">
        <v>199</v>
      </c>
      <c r="C24" s="77" t="s">
        <v>200</v>
      </c>
      <c r="D24" s="76" t="s">
        <v>173</v>
      </c>
      <c r="E24" s="75" t="s">
        <v>174</v>
      </c>
      <c r="F24" s="75" t="s">
        <v>175</v>
      </c>
      <c r="G24" s="259" t="s">
        <v>176</v>
      </c>
      <c r="H24" s="266" t="s">
        <v>201</v>
      </c>
      <c r="I24" s="266" t="s">
        <v>202</v>
      </c>
      <c r="J24" s="261">
        <v>11</v>
      </c>
      <c r="K24" s="262">
        <v>1.3</v>
      </c>
      <c r="L24" s="262">
        <v>1.5</v>
      </c>
      <c r="M24" s="262">
        <v>0.2</v>
      </c>
      <c r="N24" s="263">
        <f t="shared" ref="N24:N25" si="4">PRODUCT(J24:M24)</f>
        <v>4.2900000000000009</v>
      </c>
      <c r="O24" s="264" t="s">
        <v>17</v>
      </c>
      <c r="P24" s="264"/>
      <c r="Q24" s="264"/>
      <c r="R24" s="265"/>
    </row>
    <row r="25" spans="1:18" s="76" customFormat="1" ht="28.5">
      <c r="A25" s="75" t="s">
        <v>198</v>
      </c>
      <c r="B25" s="77" t="s">
        <v>199</v>
      </c>
      <c r="C25" s="77"/>
      <c r="E25" s="75"/>
      <c r="F25" s="75"/>
      <c r="G25" s="259"/>
      <c r="H25" s="280" t="s">
        <v>203</v>
      </c>
      <c r="I25" s="281" t="s">
        <v>204</v>
      </c>
      <c r="J25" s="261">
        <f>J24</f>
        <v>11</v>
      </c>
      <c r="K25" s="282">
        <f>M26/3*((K24*L24)+(K26*L26)+SQRT((K24*L24)*(K26*L26)))</f>
        <v>0.21971847778663026</v>
      </c>
      <c r="L25" s="259"/>
      <c r="M25" s="262"/>
      <c r="N25" s="263">
        <f t="shared" si="4"/>
        <v>2.4169032556529326</v>
      </c>
      <c r="O25" s="264" t="s">
        <v>17</v>
      </c>
      <c r="P25" s="264"/>
      <c r="Q25" s="264"/>
      <c r="R25" s="265"/>
    </row>
    <row r="26" spans="1:18" s="76" customFormat="1" ht="23.25" customHeight="1">
      <c r="A26" s="75" t="s">
        <v>198</v>
      </c>
      <c r="B26" s="77" t="s">
        <v>199</v>
      </c>
      <c r="C26" s="77"/>
      <c r="E26" s="75"/>
      <c r="F26" s="75"/>
      <c r="G26" s="259"/>
      <c r="H26" s="283" t="s">
        <v>205</v>
      </c>
      <c r="I26" s="281"/>
      <c r="J26" s="259"/>
      <c r="K26" s="262">
        <f>0.23+0.1</f>
        <v>0.33</v>
      </c>
      <c r="L26" s="262">
        <f>0.35+0.1</f>
        <v>0.44999999999999996</v>
      </c>
      <c r="M26" s="262">
        <f>0.45-M24</f>
        <v>0.25</v>
      </c>
      <c r="N26" s="284"/>
      <c r="O26" s="264"/>
      <c r="P26" s="264"/>
      <c r="Q26" s="264"/>
      <c r="R26" s="265"/>
    </row>
    <row r="27" spans="1:18" s="76" customFormat="1" ht="23.25" customHeight="1">
      <c r="A27" s="75" t="s">
        <v>198</v>
      </c>
      <c r="B27" s="77" t="s">
        <v>199</v>
      </c>
      <c r="C27" s="266" t="s">
        <v>179</v>
      </c>
      <c r="D27" s="76" t="s">
        <v>173</v>
      </c>
      <c r="E27" s="75" t="s">
        <v>180</v>
      </c>
      <c r="F27" s="75">
        <v>3</v>
      </c>
      <c r="G27" s="259" t="s">
        <v>176</v>
      </c>
      <c r="H27" s="266" t="s">
        <v>206</v>
      </c>
      <c r="I27" s="266" t="s">
        <v>207</v>
      </c>
      <c r="J27" s="267">
        <v>2</v>
      </c>
      <c r="K27" s="262">
        <v>1.7</v>
      </c>
      <c r="L27" s="262">
        <v>1.7</v>
      </c>
      <c r="M27" s="262">
        <v>0.25</v>
      </c>
      <c r="N27" s="263">
        <f t="shared" ref="N27:N28" si="5">PRODUCT(J27:M27)</f>
        <v>1.4449999999999998</v>
      </c>
      <c r="O27" s="264" t="s">
        <v>17</v>
      </c>
      <c r="P27" s="264"/>
      <c r="Q27" s="264"/>
    </row>
    <row r="28" spans="1:18" s="76" customFormat="1" ht="28.5">
      <c r="A28" s="75" t="s">
        <v>198</v>
      </c>
      <c r="B28" s="77" t="s">
        <v>199</v>
      </c>
      <c r="C28" s="266"/>
      <c r="E28" s="75"/>
      <c r="F28" s="75"/>
      <c r="G28" s="259"/>
      <c r="H28" s="280" t="s">
        <v>203</v>
      </c>
      <c r="I28" s="281" t="s">
        <v>204</v>
      </c>
      <c r="J28" s="267">
        <f>J27</f>
        <v>2</v>
      </c>
      <c r="K28" s="282">
        <f>M29/3*((K27*L27)+(K29*L29)+SQRT((K27*L27)*(K29*L29)))</f>
        <v>0.31631232381173224</v>
      </c>
      <c r="L28" s="262"/>
      <c r="M28" s="262"/>
      <c r="N28" s="263">
        <f t="shared" si="5"/>
        <v>0.63262464762346449</v>
      </c>
      <c r="O28" s="264" t="s">
        <v>17</v>
      </c>
      <c r="P28" s="264"/>
      <c r="Q28" s="264"/>
    </row>
    <row r="29" spans="1:18" s="76" customFormat="1" ht="23.25" customHeight="1">
      <c r="A29" s="75" t="s">
        <v>198</v>
      </c>
      <c r="B29" s="77" t="s">
        <v>199</v>
      </c>
      <c r="C29" s="266"/>
      <c r="E29" s="75"/>
      <c r="F29" s="75"/>
      <c r="G29" s="259"/>
      <c r="H29" s="283" t="s">
        <v>205</v>
      </c>
      <c r="I29" s="281"/>
      <c r="J29" s="267"/>
      <c r="K29" s="277">
        <f>0.23+0.1</f>
        <v>0.33</v>
      </c>
      <c r="L29" s="262">
        <f>0.45+0.1</f>
        <v>0.55000000000000004</v>
      </c>
      <c r="M29" s="262">
        <f>0.5-M27</f>
        <v>0.25</v>
      </c>
      <c r="N29" s="284"/>
      <c r="O29" s="264"/>
      <c r="P29" s="264"/>
      <c r="Q29" s="264"/>
    </row>
    <row r="30" spans="1:18" s="76" customFormat="1" ht="23.25" customHeight="1">
      <c r="A30" s="75" t="s">
        <v>198</v>
      </c>
      <c r="B30" s="77" t="s">
        <v>199</v>
      </c>
      <c r="C30" s="266" t="s">
        <v>183</v>
      </c>
      <c r="D30" s="76" t="s">
        <v>173</v>
      </c>
      <c r="E30" s="75" t="s">
        <v>184</v>
      </c>
      <c r="F30" s="75">
        <v>2</v>
      </c>
      <c r="G30" s="259" t="s">
        <v>176</v>
      </c>
      <c r="H30" s="266" t="s">
        <v>208</v>
      </c>
      <c r="I30" s="266" t="s">
        <v>202</v>
      </c>
      <c r="J30" s="267">
        <v>1</v>
      </c>
      <c r="K30" s="262">
        <v>1.75</v>
      </c>
      <c r="L30" s="262">
        <v>1.5</v>
      </c>
      <c r="M30" s="262">
        <v>0.25</v>
      </c>
      <c r="N30" s="263">
        <f t="shared" ref="N30:N31" si="6">PRODUCT(J30:M30)</f>
        <v>0.65625</v>
      </c>
      <c r="O30" s="264" t="s">
        <v>17</v>
      </c>
      <c r="P30" s="264"/>
      <c r="Q30" s="264"/>
    </row>
    <row r="31" spans="1:18" s="76" customFormat="1" ht="28.5">
      <c r="A31" s="75" t="s">
        <v>198</v>
      </c>
      <c r="B31" s="77" t="s">
        <v>199</v>
      </c>
      <c r="C31" s="266"/>
      <c r="E31" s="75"/>
      <c r="F31" s="75"/>
      <c r="G31" s="259"/>
      <c r="H31" s="280" t="s">
        <v>203</v>
      </c>
      <c r="I31" s="281" t="s">
        <v>204</v>
      </c>
      <c r="J31" s="267">
        <f>J30</f>
        <v>1</v>
      </c>
      <c r="K31" s="282">
        <f>M32/3*((K30*L30)+(K32*L32)+SQRT((K30*L30)*(K32*L32)))</f>
        <v>0.29139537682421768</v>
      </c>
      <c r="L31" s="262"/>
      <c r="M31" s="262"/>
      <c r="N31" s="263">
        <f t="shared" si="6"/>
        <v>0.29139537682421768</v>
      </c>
      <c r="O31" s="264" t="s">
        <v>17</v>
      </c>
      <c r="P31" s="264"/>
      <c r="Q31" s="264"/>
      <c r="R31" s="265"/>
    </row>
    <row r="32" spans="1:18" s="76" customFormat="1" ht="23.25" customHeight="1">
      <c r="A32" s="75" t="s">
        <v>198</v>
      </c>
      <c r="B32" s="77" t="s">
        <v>199</v>
      </c>
      <c r="C32" s="266"/>
      <c r="E32" s="75"/>
      <c r="F32" s="75"/>
      <c r="G32" s="259"/>
      <c r="H32" s="283" t="s">
        <v>205</v>
      </c>
      <c r="I32" s="281"/>
      <c r="J32" s="267"/>
      <c r="K32" s="262">
        <f>0.23+0.1</f>
        <v>0.33</v>
      </c>
      <c r="L32" s="262">
        <f>0.45+0.1</f>
        <v>0.55000000000000004</v>
      </c>
      <c r="M32" s="262">
        <f>0.5-M30</f>
        <v>0.25</v>
      </c>
      <c r="N32" s="284"/>
      <c r="O32" s="264"/>
      <c r="P32" s="264"/>
      <c r="Q32" s="264"/>
      <c r="R32" s="265"/>
    </row>
    <row r="33" spans="1:18" s="76" customFormat="1" ht="23.25" customHeight="1">
      <c r="A33" s="75" t="s">
        <v>198</v>
      </c>
      <c r="B33" s="77" t="s">
        <v>199</v>
      </c>
      <c r="C33" s="266" t="s">
        <v>186</v>
      </c>
      <c r="D33" s="76" t="s">
        <v>173</v>
      </c>
      <c r="E33" s="75" t="s">
        <v>187</v>
      </c>
      <c r="F33" s="75">
        <v>2</v>
      </c>
      <c r="G33" s="259" t="s">
        <v>176</v>
      </c>
      <c r="H33" s="266" t="s">
        <v>209</v>
      </c>
      <c r="I33" s="266" t="s">
        <v>210</v>
      </c>
      <c r="J33" s="267">
        <v>1</v>
      </c>
      <c r="K33" s="277">
        <v>1.65</v>
      </c>
      <c r="L33" s="277">
        <v>1.5</v>
      </c>
      <c r="M33" s="262">
        <v>0.25</v>
      </c>
      <c r="N33" s="263">
        <f t="shared" ref="N33:N34" si="7">PRODUCT(J33:M33)</f>
        <v>0.61874999999999991</v>
      </c>
      <c r="O33" s="264" t="s">
        <v>17</v>
      </c>
      <c r="P33" s="264"/>
      <c r="Q33" s="264"/>
      <c r="R33" s="265"/>
    </row>
    <row r="34" spans="1:18" s="76" customFormat="1" ht="28.5">
      <c r="A34" s="75" t="s">
        <v>198</v>
      </c>
      <c r="B34" s="77" t="s">
        <v>199</v>
      </c>
      <c r="C34" s="266"/>
      <c r="E34" s="75"/>
      <c r="F34" s="75"/>
      <c r="G34" s="259"/>
      <c r="H34" s="280" t="s">
        <v>203</v>
      </c>
      <c r="I34" s="281" t="s">
        <v>204</v>
      </c>
      <c r="J34" s="267">
        <f>J33</f>
        <v>1</v>
      </c>
      <c r="K34" s="282">
        <f>M35/3*((K33*L33)+(K35*L35)+SQRT((K33*L33)*(K35*L35)))</f>
        <v>0.26914572594490299</v>
      </c>
      <c r="L34" s="262"/>
      <c r="M34" s="262"/>
      <c r="N34" s="263">
        <f t="shared" si="7"/>
        <v>0.26914572594490299</v>
      </c>
      <c r="O34" s="264" t="s">
        <v>17</v>
      </c>
      <c r="P34" s="264"/>
      <c r="Q34" s="264"/>
      <c r="R34" s="265"/>
    </row>
    <row r="35" spans="1:18" s="76" customFormat="1" ht="23.25" customHeight="1">
      <c r="A35" s="75" t="s">
        <v>198</v>
      </c>
      <c r="B35" s="77" t="s">
        <v>199</v>
      </c>
      <c r="C35" s="266"/>
      <c r="E35" s="75"/>
      <c r="F35" s="75"/>
      <c r="G35" s="259"/>
      <c r="H35" s="283" t="s">
        <v>205</v>
      </c>
      <c r="I35" s="281" t="s">
        <v>211</v>
      </c>
      <c r="J35" s="267"/>
      <c r="K35" s="262">
        <f>0.23+0.1</f>
        <v>0.33</v>
      </c>
      <c r="L35" s="262">
        <f>0.35+0.1</f>
        <v>0.44999999999999996</v>
      </c>
      <c r="M35" s="262">
        <f>0.5-M33</f>
        <v>0.25</v>
      </c>
      <c r="N35" s="284"/>
      <c r="O35" s="264"/>
      <c r="P35" s="264"/>
      <c r="Q35" s="264"/>
      <c r="R35" s="265"/>
    </row>
    <row r="36" spans="1:18" s="76" customFormat="1" ht="28.5">
      <c r="A36" s="75" t="s">
        <v>198</v>
      </c>
      <c r="B36" s="77" t="s">
        <v>199</v>
      </c>
      <c r="C36" s="77" t="s">
        <v>172</v>
      </c>
      <c r="D36" s="76" t="s">
        <v>212</v>
      </c>
      <c r="E36" s="75" t="s">
        <v>174</v>
      </c>
      <c r="F36" s="75" t="s">
        <v>175</v>
      </c>
      <c r="G36" s="259" t="s">
        <v>213</v>
      </c>
      <c r="H36" s="266" t="s">
        <v>214</v>
      </c>
      <c r="I36" s="266">
        <f>101.234-0.45</f>
        <v>100.78399999999999</v>
      </c>
      <c r="J36" s="261">
        <v>11</v>
      </c>
      <c r="K36" s="262">
        <v>0.23</v>
      </c>
      <c r="L36" s="262">
        <v>0.35</v>
      </c>
      <c r="M36" s="277">
        <f>100.784-98.725</f>
        <v>2.0590000000000117</v>
      </c>
      <c r="N36" s="263">
        <f t="shared" ref="N36:N40" si="8">PRODUCT(J36:M36)</f>
        <v>1.8232445000000106</v>
      </c>
      <c r="O36" s="264" t="s">
        <v>17</v>
      </c>
      <c r="P36" s="264"/>
      <c r="Q36" s="264"/>
      <c r="R36" s="265"/>
    </row>
    <row r="37" spans="1:18" s="76" customFormat="1" ht="23.25" customHeight="1">
      <c r="A37" s="75" t="s">
        <v>198</v>
      </c>
      <c r="B37" s="77" t="s">
        <v>199</v>
      </c>
      <c r="C37" s="266" t="s">
        <v>179</v>
      </c>
      <c r="D37" s="76" t="s">
        <v>212</v>
      </c>
      <c r="E37" s="75" t="s">
        <v>180</v>
      </c>
      <c r="F37" s="75">
        <v>3</v>
      </c>
      <c r="G37" s="259" t="s">
        <v>213</v>
      </c>
      <c r="H37" s="266" t="s">
        <v>215</v>
      </c>
      <c r="I37" s="266" t="s">
        <v>216</v>
      </c>
      <c r="J37" s="267">
        <v>2</v>
      </c>
      <c r="K37" s="277">
        <v>0.23</v>
      </c>
      <c r="L37" s="262">
        <v>0.45</v>
      </c>
      <c r="M37" s="277">
        <f>100.784-98.775</f>
        <v>2.0090000000000003</v>
      </c>
      <c r="N37" s="263">
        <f t="shared" si="8"/>
        <v>0.41586300000000009</v>
      </c>
      <c r="O37" s="264" t="s">
        <v>17</v>
      </c>
      <c r="P37" s="264"/>
      <c r="Q37" s="264"/>
    </row>
    <row r="38" spans="1:18" s="76" customFormat="1" ht="23.25" customHeight="1">
      <c r="A38" s="75" t="s">
        <v>198</v>
      </c>
      <c r="B38" s="77" t="s">
        <v>199</v>
      </c>
      <c r="C38" s="266" t="s">
        <v>179</v>
      </c>
      <c r="D38" s="76" t="s">
        <v>212</v>
      </c>
      <c r="E38" s="75" t="s">
        <v>180</v>
      </c>
      <c r="F38" s="75">
        <v>3</v>
      </c>
      <c r="G38" s="259" t="s">
        <v>213</v>
      </c>
      <c r="H38" s="266" t="s">
        <v>215</v>
      </c>
      <c r="I38" s="266" t="s">
        <v>217</v>
      </c>
      <c r="J38" s="267">
        <v>2</v>
      </c>
      <c r="K38" s="277">
        <f>0.45-0.23</f>
        <v>0.22</v>
      </c>
      <c r="L38" s="262">
        <v>0.23</v>
      </c>
      <c r="M38" s="277">
        <f>100.784-98.775</f>
        <v>2.0090000000000003</v>
      </c>
      <c r="N38" s="263">
        <f t="shared" si="8"/>
        <v>0.20331080000000004</v>
      </c>
      <c r="O38" s="264" t="s">
        <v>17</v>
      </c>
      <c r="P38" s="264"/>
      <c r="Q38" s="264"/>
    </row>
    <row r="39" spans="1:18" s="76" customFormat="1" ht="23.25" customHeight="1">
      <c r="A39" s="75" t="s">
        <v>198</v>
      </c>
      <c r="B39" s="77" t="s">
        <v>199</v>
      </c>
      <c r="C39" s="266" t="s">
        <v>183</v>
      </c>
      <c r="D39" s="76" t="s">
        <v>212</v>
      </c>
      <c r="E39" s="75" t="s">
        <v>184</v>
      </c>
      <c r="F39" s="75">
        <v>2</v>
      </c>
      <c r="G39" s="259" t="s">
        <v>213</v>
      </c>
      <c r="H39" s="266" t="s">
        <v>218</v>
      </c>
      <c r="I39" s="266"/>
      <c r="J39" s="267">
        <v>1</v>
      </c>
      <c r="K39" s="262">
        <v>0.45</v>
      </c>
      <c r="L39" s="262">
        <v>0.23</v>
      </c>
      <c r="M39" s="277">
        <f t="shared" ref="M39:M40" si="9">100.784-98.775</f>
        <v>2.0090000000000003</v>
      </c>
      <c r="N39" s="263">
        <f t="shared" si="8"/>
        <v>0.20793150000000005</v>
      </c>
      <c r="O39" s="264" t="s">
        <v>17</v>
      </c>
      <c r="P39" s="264"/>
      <c r="Q39" s="264"/>
      <c r="R39" s="265"/>
    </row>
    <row r="40" spans="1:18" s="76" customFormat="1" ht="23.25" customHeight="1">
      <c r="A40" s="75" t="s">
        <v>198</v>
      </c>
      <c r="B40" s="77" t="s">
        <v>199</v>
      </c>
      <c r="C40" s="266" t="s">
        <v>186</v>
      </c>
      <c r="D40" s="76" t="s">
        <v>212</v>
      </c>
      <c r="E40" s="75" t="s">
        <v>187</v>
      </c>
      <c r="F40" s="75">
        <v>2</v>
      </c>
      <c r="G40" s="259" t="s">
        <v>213</v>
      </c>
      <c r="H40" s="266" t="s">
        <v>214</v>
      </c>
      <c r="I40" s="266"/>
      <c r="J40" s="267">
        <v>1</v>
      </c>
      <c r="K40" s="262">
        <v>0.23</v>
      </c>
      <c r="L40" s="262">
        <v>0.35</v>
      </c>
      <c r="M40" s="277">
        <f t="shared" si="9"/>
        <v>2.0090000000000003</v>
      </c>
      <c r="N40" s="263">
        <f t="shared" si="8"/>
        <v>0.16172450000000002</v>
      </c>
      <c r="O40" s="264" t="s">
        <v>17</v>
      </c>
      <c r="P40" s="264"/>
      <c r="Q40" s="264"/>
      <c r="R40" s="265"/>
    </row>
    <row r="41" spans="1:18" s="269" customFormat="1" ht="23.25" customHeight="1">
      <c r="A41" s="268" t="s">
        <v>198</v>
      </c>
      <c r="B41" s="269" t="s">
        <v>199</v>
      </c>
      <c r="C41" s="270"/>
      <c r="E41" s="268"/>
      <c r="F41" s="268"/>
      <c r="G41" s="272"/>
      <c r="H41" s="270"/>
      <c r="I41" s="270"/>
      <c r="J41" s="272"/>
      <c r="K41" s="273"/>
      <c r="L41" s="273"/>
      <c r="M41" s="273" t="s">
        <v>190</v>
      </c>
      <c r="N41" s="274">
        <f>SUM(N24:N40)</f>
        <v>13.43214330604553</v>
      </c>
      <c r="O41" s="275" t="s">
        <v>17</v>
      </c>
      <c r="P41" s="275"/>
      <c r="Q41" s="275"/>
    </row>
    <row r="42" spans="1:18" s="286" customFormat="1" ht="24.95" customHeight="1">
      <c r="A42" s="75" t="s">
        <v>219</v>
      </c>
      <c r="B42" s="77" t="s">
        <v>36</v>
      </c>
      <c r="C42" s="285"/>
      <c r="E42" s="287"/>
      <c r="F42" s="287"/>
      <c r="G42" s="251"/>
      <c r="H42" s="285"/>
      <c r="I42" s="285"/>
      <c r="J42" s="251"/>
      <c r="K42" s="253"/>
      <c r="L42" s="253"/>
      <c r="M42" s="288" t="s">
        <v>220</v>
      </c>
      <c r="N42" s="254">
        <f>N41</f>
        <v>13.43214330604553</v>
      </c>
      <c r="O42" s="264" t="s">
        <v>17</v>
      </c>
      <c r="P42" s="264"/>
      <c r="Q42" s="264"/>
    </row>
    <row r="43" spans="1:18" s="269" customFormat="1" ht="24.95" customHeight="1">
      <c r="A43" s="268" t="s">
        <v>219</v>
      </c>
      <c r="B43" s="269" t="s">
        <v>36</v>
      </c>
      <c r="C43" s="270"/>
      <c r="E43" s="268"/>
      <c r="F43" s="268"/>
      <c r="G43" s="272"/>
      <c r="H43" s="270"/>
      <c r="I43" s="270"/>
      <c r="J43" s="272"/>
      <c r="K43" s="273"/>
      <c r="L43" s="273"/>
      <c r="M43" s="273" t="s">
        <v>190</v>
      </c>
      <c r="N43" s="274">
        <f>N42</f>
        <v>13.43214330604553</v>
      </c>
      <c r="O43" s="275" t="s">
        <v>17</v>
      </c>
      <c r="P43" s="275"/>
      <c r="Q43" s="275"/>
    </row>
    <row r="44" spans="1:18" s="76" customFormat="1" ht="28.5">
      <c r="A44" s="75" t="s">
        <v>221</v>
      </c>
      <c r="B44" s="77" t="s">
        <v>222</v>
      </c>
      <c r="C44" s="77" t="s">
        <v>172</v>
      </c>
      <c r="D44" s="76" t="s">
        <v>173</v>
      </c>
      <c r="E44" s="75" t="s">
        <v>174</v>
      </c>
      <c r="F44" s="75" t="s">
        <v>175</v>
      </c>
      <c r="G44" s="259" t="s">
        <v>176</v>
      </c>
      <c r="H44" s="260" t="s">
        <v>223</v>
      </c>
      <c r="I44" s="266"/>
      <c r="J44" s="261">
        <v>11</v>
      </c>
      <c r="K44" s="262">
        <f>(1.3+1.5)*2</f>
        <v>5.6</v>
      </c>
      <c r="L44" s="259"/>
      <c r="M44" s="262">
        <v>0.2</v>
      </c>
      <c r="N44" s="284">
        <f t="shared" ref="N44:N51" si="10">PRODUCT(J44:M44)</f>
        <v>12.32</v>
      </c>
      <c r="O44" s="264" t="s">
        <v>41</v>
      </c>
      <c r="P44" s="264"/>
      <c r="Q44" s="264"/>
      <c r="R44" s="265"/>
    </row>
    <row r="45" spans="1:18" s="76" customFormat="1" ht="24.95" customHeight="1">
      <c r="A45" s="75" t="s">
        <v>221</v>
      </c>
      <c r="B45" s="77" t="s">
        <v>222</v>
      </c>
      <c r="C45" s="266" t="s">
        <v>179</v>
      </c>
      <c r="D45" s="76" t="s">
        <v>173</v>
      </c>
      <c r="E45" s="75" t="s">
        <v>180</v>
      </c>
      <c r="F45" s="75">
        <v>3</v>
      </c>
      <c r="G45" s="259" t="s">
        <v>176</v>
      </c>
      <c r="H45" s="260" t="s">
        <v>224</v>
      </c>
      <c r="I45" s="266"/>
      <c r="J45" s="261">
        <v>2</v>
      </c>
      <c r="K45" s="262">
        <f>(1.7+1.7)*2</f>
        <v>6.8</v>
      </c>
      <c r="L45" s="262"/>
      <c r="M45" s="262">
        <v>0.25</v>
      </c>
      <c r="N45" s="284">
        <f t="shared" si="10"/>
        <v>3.4</v>
      </c>
      <c r="O45" s="264" t="s">
        <v>41</v>
      </c>
      <c r="P45" s="264"/>
      <c r="Q45" s="264"/>
    </row>
    <row r="46" spans="1:18" s="76" customFormat="1" ht="24.95" customHeight="1">
      <c r="A46" s="75" t="s">
        <v>221</v>
      </c>
      <c r="B46" s="77" t="s">
        <v>222</v>
      </c>
      <c r="C46" s="266" t="s">
        <v>183</v>
      </c>
      <c r="D46" s="76" t="s">
        <v>173</v>
      </c>
      <c r="E46" s="75" t="s">
        <v>184</v>
      </c>
      <c r="F46" s="75">
        <v>2</v>
      </c>
      <c r="G46" s="259" t="s">
        <v>176</v>
      </c>
      <c r="H46" s="289" t="s">
        <v>225</v>
      </c>
      <c r="I46" s="266"/>
      <c r="J46" s="267">
        <v>1</v>
      </c>
      <c r="K46" s="277">
        <f>(1.75+1.5)*2</f>
        <v>6.5</v>
      </c>
      <c r="L46" s="262"/>
      <c r="M46" s="262">
        <v>0.25</v>
      </c>
      <c r="N46" s="284">
        <f t="shared" si="10"/>
        <v>1.625</v>
      </c>
      <c r="O46" s="264" t="s">
        <v>41</v>
      </c>
      <c r="P46" s="264"/>
      <c r="Q46" s="264"/>
      <c r="R46" s="265"/>
    </row>
    <row r="47" spans="1:18" s="76" customFormat="1" ht="24.95" customHeight="1">
      <c r="A47" s="75" t="s">
        <v>221</v>
      </c>
      <c r="B47" s="77" t="s">
        <v>222</v>
      </c>
      <c r="C47" s="266" t="s">
        <v>186</v>
      </c>
      <c r="D47" s="76" t="s">
        <v>173</v>
      </c>
      <c r="E47" s="75" t="s">
        <v>187</v>
      </c>
      <c r="F47" s="75">
        <v>2</v>
      </c>
      <c r="G47" s="259" t="s">
        <v>176</v>
      </c>
      <c r="H47" s="289" t="s">
        <v>226</v>
      </c>
      <c r="I47" s="266"/>
      <c r="J47" s="267">
        <v>1</v>
      </c>
      <c r="K47" s="277">
        <f>(1.65+1.5)*2</f>
        <v>6.3</v>
      </c>
      <c r="L47" s="262"/>
      <c r="M47" s="262">
        <v>0.25</v>
      </c>
      <c r="N47" s="284">
        <f t="shared" si="10"/>
        <v>1.575</v>
      </c>
      <c r="O47" s="264" t="s">
        <v>41</v>
      </c>
      <c r="P47" s="264"/>
      <c r="Q47" s="264"/>
      <c r="R47" s="265"/>
    </row>
    <row r="48" spans="1:18" s="76" customFormat="1" ht="28.5">
      <c r="A48" s="75" t="s">
        <v>221</v>
      </c>
      <c r="B48" s="77" t="s">
        <v>222</v>
      </c>
      <c r="C48" s="77" t="s">
        <v>172</v>
      </c>
      <c r="D48" s="76" t="s">
        <v>212</v>
      </c>
      <c r="E48" s="75" t="s">
        <v>227</v>
      </c>
      <c r="F48" s="75" t="s">
        <v>228</v>
      </c>
      <c r="G48" s="259" t="s">
        <v>213</v>
      </c>
      <c r="H48" s="260" t="s">
        <v>229</v>
      </c>
      <c r="I48" s="266"/>
      <c r="J48" s="261">
        <v>11</v>
      </c>
      <c r="K48" s="262">
        <f>(0.23+0.35)*2</f>
        <v>1.1599999999999999</v>
      </c>
      <c r="L48" s="259"/>
      <c r="M48" s="277">
        <f>100.784-98.725</f>
        <v>2.0590000000000117</v>
      </c>
      <c r="N48" s="284">
        <f t="shared" si="10"/>
        <v>26.272840000000148</v>
      </c>
      <c r="O48" s="264" t="s">
        <v>41</v>
      </c>
      <c r="P48" s="264"/>
      <c r="Q48" s="264"/>
      <c r="R48" s="265"/>
    </row>
    <row r="49" spans="1:18" s="76" customFormat="1" ht="24.95" customHeight="1">
      <c r="A49" s="75" t="s">
        <v>221</v>
      </c>
      <c r="B49" s="77" t="s">
        <v>222</v>
      </c>
      <c r="C49" s="266" t="s">
        <v>179</v>
      </c>
      <c r="D49" s="76" t="s">
        <v>212</v>
      </c>
      <c r="E49" s="75" t="s">
        <v>180</v>
      </c>
      <c r="F49" s="75">
        <v>3</v>
      </c>
      <c r="G49" s="259" t="s">
        <v>213</v>
      </c>
      <c r="H49" s="289" t="s">
        <v>230</v>
      </c>
      <c r="I49" s="266" t="s">
        <v>231</v>
      </c>
      <c r="J49" s="261">
        <v>2</v>
      </c>
      <c r="K49" s="277">
        <f>(0.45+0.45)*2</f>
        <v>1.8</v>
      </c>
      <c r="L49" s="262"/>
      <c r="M49" s="277">
        <f t="shared" ref="M49:M51" si="11">100.784-98.775</f>
        <v>2.0090000000000003</v>
      </c>
      <c r="N49" s="284">
        <f t="shared" si="10"/>
        <v>7.2324000000000011</v>
      </c>
      <c r="O49" s="264" t="s">
        <v>41</v>
      </c>
      <c r="P49" s="264"/>
      <c r="Q49" s="264"/>
    </row>
    <row r="50" spans="1:18" s="76" customFormat="1" ht="24.95" customHeight="1">
      <c r="A50" s="75" t="s">
        <v>221</v>
      </c>
      <c r="B50" s="77" t="s">
        <v>222</v>
      </c>
      <c r="C50" s="266" t="s">
        <v>183</v>
      </c>
      <c r="D50" s="76" t="s">
        <v>212</v>
      </c>
      <c r="E50" s="75" t="s">
        <v>184</v>
      </c>
      <c r="F50" s="75">
        <v>2</v>
      </c>
      <c r="G50" s="259" t="s">
        <v>213</v>
      </c>
      <c r="H50" s="260" t="s">
        <v>232</v>
      </c>
      <c r="I50" s="266"/>
      <c r="J50" s="267">
        <v>1</v>
      </c>
      <c r="K50" s="262">
        <f>(0.45+0.23)*2</f>
        <v>1.36</v>
      </c>
      <c r="L50" s="262"/>
      <c r="M50" s="277">
        <f t="shared" si="11"/>
        <v>2.0090000000000003</v>
      </c>
      <c r="N50" s="284">
        <f t="shared" si="10"/>
        <v>2.7322400000000004</v>
      </c>
      <c r="O50" s="264" t="s">
        <v>41</v>
      </c>
      <c r="P50" s="264"/>
      <c r="Q50" s="264"/>
      <c r="R50" s="265"/>
    </row>
    <row r="51" spans="1:18" s="76" customFormat="1" ht="24.95" customHeight="1">
      <c r="A51" s="75" t="s">
        <v>221</v>
      </c>
      <c r="B51" s="77" t="s">
        <v>222</v>
      </c>
      <c r="C51" s="266" t="s">
        <v>186</v>
      </c>
      <c r="D51" s="76" t="s">
        <v>212</v>
      </c>
      <c r="E51" s="75" t="s">
        <v>187</v>
      </c>
      <c r="F51" s="75">
        <v>2</v>
      </c>
      <c r="G51" s="259" t="s">
        <v>213</v>
      </c>
      <c r="H51" s="260" t="s">
        <v>229</v>
      </c>
      <c r="I51" s="266"/>
      <c r="J51" s="267">
        <v>1</v>
      </c>
      <c r="K51" s="262">
        <f>(0.23+0.35)*2</f>
        <v>1.1599999999999999</v>
      </c>
      <c r="L51" s="262"/>
      <c r="M51" s="277">
        <f t="shared" si="11"/>
        <v>2.0090000000000003</v>
      </c>
      <c r="N51" s="284">
        <f t="shared" si="10"/>
        <v>2.3304400000000003</v>
      </c>
      <c r="O51" s="264" t="s">
        <v>41</v>
      </c>
      <c r="P51" s="264"/>
      <c r="Q51" s="264"/>
      <c r="R51" s="265"/>
    </row>
    <row r="52" spans="1:18" s="269" customFormat="1" ht="24.95" customHeight="1">
      <c r="A52" s="268" t="s">
        <v>221</v>
      </c>
      <c r="B52" s="269" t="s">
        <v>222</v>
      </c>
      <c r="C52" s="270"/>
      <c r="E52" s="268"/>
      <c r="F52" s="268"/>
      <c r="G52" s="272"/>
      <c r="H52" s="272"/>
      <c r="I52" s="270"/>
      <c r="J52" s="272"/>
      <c r="K52" s="273"/>
      <c r="L52" s="273"/>
      <c r="M52" s="273" t="s">
        <v>190</v>
      </c>
      <c r="N52" s="274">
        <f>SUM(N44:N51)</f>
        <v>57.487920000000145</v>
      </c>
      <c r="O52" s="275" t="s">
        <v>41</v>
      </c>
      <c r="P52" s="275"/>
      <c r="Q52" s="275"/>
    </row>
  </sheetData>
  <mergeCells count="2">
    <mergeCell ref="N1:O1"/>
    <mergeCell ref="N2:O2"/>
  </mergeCells>
  <printOptions horizontalCentered="1"/>
  <pageMargins left="0" right="0" top="0.23622047244094491" bottom="0.74803149606299213" header="0.15748031496062992" footer="0.31496062992125984"/>
  <pageSetup paperSize="9" scale="62" orientation="landscape" r:id="rId1"/>
  <headerFooter>
    <oddHeader>&amp;CConart Engineers Ltd
&amp;A&amp;RPage:&amp;P of &amp;N</oddHeader>
    <oddFooter>&amp;LContractor Engineer&amp;CConsultant Engineer&amp;RClient Engineer</oddFooter>
  </headerFooter>
  <rowBreaks count="1" manualBreakCount="1">
    <brk id="35" max="1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71" zoomScaleNormal="71" workbookViewId="0">
      <selection activeCell="A4" sqref="A4:K6"/>
    </sheetView>
  </sheetViews>
  <sheetFormatPr defaultColWidth="9.140625" defaultRowHeight="14.25"/>
  <cols>
    <col min="1" max="1" width="15.140625" style="84" customWidth="1"/>
    <col min="2" max="2" width="42.42578125" style="84" customWidth="1"/>
    <col min="3" max="4" width="8.42578125" style="84" customWidth="1"/>
    <col min="5" max="5" width="11.28515625" style="124" customWidth="1"/>
    <col min="6" max="7" width="13.28515625" style="125" customWidth="1"/>
    <col min="8" max="8" width="12" style="84" customWidth="1"/>
    <col min="9" max="9" width="16" style="84" customWidth="1"/>
    <col min="10" max="10" width="17.42578125" style="84" customWidth="1"/>
    <col min="11" max="11" width="15.7109375" style="84" customWidth="1"/>
    <col min="12" max="16384" width="9.140625" style="84"/>
  </cols>
  <sheetData>
    <row r="1" spans="1:11" ht="15.75">
      <c r="A1" s="368" t="s">
        <v>239</v>
      </c>
      <c r="B1" s="369"/>
      <c r="C1" s="369"/>
      <c r="D1" s="369"/>
      <c r="E1" s="369"/>
      <c r="F1" s="369"/>
      <c r="G1" s="369"/>
      <c r="H1" s="369"/>
      <c r="I1" s="369"/>
      <c r="J1" s="369"/>
      <c r="K1" s="370"/>
    </row>
    <row r="2" spans="1:11" ht="15">
      <c r="A2" s="371" t="s">
        <v>240</v>
      </c>
      <c r="B2" s="372"/>
      <c r="C2" s="372"/>
      <c r="D2" s="372"/>
      <c r="E2" s="372"/>
      <c r="F2" s="372"/>
      <c r="G2" s="372"/>
      <c r="H2" s="372"/>
      <c r="I2" s="372"/>
      <c r="J2" s="85" t="s">
        <v>241</v>
      </c>
      <c r="K2" s="86" t="str">
        <f>'[21]Cost Summary '!C6</f>
        <v xml:space="preserve">10th </v>
      </c>
    </row>
    <row r="3" spans="1:11" ht="15">
      <c r="A3" s="373"/>
      <c r="B3" s="374"/>
      <c r="C3" s="374"/>
      <c r="D3" s="374"/>
      <c r="E3" s="374"/>
      <c r="F3" s="374"/>
      <c r="G3" s="374"/>
      <c r="H3" s="374"/>
      <c r="I3" s="374"/>
      <c r="J3" s="87"/>
      <c r="K3" s="88"/>
    </row>
    <row r="4" spans="1:11" ht="18">
      <c r="A4" s="356" t="s">
        <v>264</v>
      </c>
      <c r="B4" s="357"/>
      <c r="C4" s="357"/>
      <c r="D4" s="357"/>
      <c r="E4" s="357"/>
      <c r="F4" s="357"/>
      <c r="G4" s="357"/>
      <c r="H4" s="357"/>
      <c r="I4" s="357"/>
      <c r="J4" s="357"/>
      <c r="K4" s="358"/>
    </row>
    <row r="5" spans="1:11">
      <c r="A5" s="375" t="s">
        <v>242</v>
      </c>
      <c r="B5" s="376" t="s">
        <v>243</v>
      </c>
      <c r="C5" s="376" t="s">
        <v>7</v>
      </c>
      <c r="D5" s="377" t="s">
        <v>167</v>
      </c>
      <c r="E5" s="378"/>
      <c r="F5" s="378"/>
      <c r="G5" s="379"/>
      <c r="H5" s="380" t="s">
        <v>235</v>
      </c>
      <c r="I5" s="365" t="s">
        <v>244</v>
      </c>
      <c r="J5" s="366"/>
      <c r="K5" s="367"/>
    </row>
    <row r="6" spans="1:11" ht="15.75">
      <c r="A6" s="375"/>
      <c r="B6" s="376"/>
      <c r="C6" s="376"/>
      <c r="D6" s="89" t="s">
        <v>245</v>
      </c>
      <c r="E6" s="90" t="s">
        <v>246</v>
      </c>
      <c r="F6" s="90" t="s">
        <v>247</v>
      </c>
      <c r="G6" s="91" t="s">
        <v>248</v>
      </c>
      <c r="H6" s="380"/>
      <c r="I6" s="92" t="s">
        <v>246</v>
      </c>
      <c r="J6" s="93" t="s">
        <v>247</v>
      </c>
      <c r="K6" s="94" t="s">
        <v>248</v>
      </c>
    </row>
    <row r="7" spans="1:11" s="111" customFormat="1">
      <c r="A7" s="95" t="s">
        <v>170</v>
      </c>
      <c r="B7" s="96" t="s">
        <v>250</v>
      </c>
      <c r="C7" s="95" t="s">
        <v>17</v>
      </c>
      <c r="D7" s="95">
        <v>40</v>
      </c>
      <c r="E7" s="97"/>
      <c r="F7" s="97">
        <f>'[21]M Sheet_Security Bldg '!N9</f>
        <v>58.901249999999997</v>
      </c>
      <c r="G7" s="98">
        <f t="shared" ref="G7:G13" si="0">E7+F7</f>
        <v>58.901249999999997</v>
      </c>
      <c r="H7" s="99">
        <v>174</v>
      </c>
      <c r="I7" s="109">
        <f t="shared" ref="I7:I13" si="1">E7*H7</f>
        <v>0</v>
      </c>
      <c r="J7" s="110">
        <f>H7*F7</f>
        <v>10248.817499999999</v>
      </c>
      <c r="K7" s="109">
        <f>I7+J7</f>
        <v>10248.817499999999</v>
      </c>
    </row>
    <row r="8" spans="1:11" s="111" customFormat="1" ht="28.5">
      <c r="A8" s="112" t="s">
        <v>191</v>
      </c>
      <c r="B8" s="96" t="s">
        <v>192</v>
      </c>
      <c r="C8" s="95" t="s">
        <v>17</v>
      </c>
      <c r="D8" s="95"/>
      <c r="E8" s="97"/>
      <c r="F8" s="97">
        <f>'[21]M Sheet_Security Bldg '!N14</f>
        <v>50.537272499999673</v>
      </c>
      <c r="G8" s="98">
        <f t="shared" si="0"/>
        <v>50.537272499999673</v>
      </c>
      <c r="H8" s="113">
        <v>189</v>
      </c>
      <c r="I8" s="109">
        <f t="shared" si="1"/>
        <v>0</v>
      </c>
      <c r="J8" s="110">
        <f t="shared" ref="J8:J13" si="2">H8*F8</f>
        <v>9551.544502499939</v>
      </c>
      <c r="K8" s="109">
        <f t="shared" ref="K8:K13" si="3">I8+J8</f>
        <v>9551.544502499939</v>
      </c>
    </row>
    <row r="9" spans="1:11" s="111" customFormat="1">
      <c r="A9" s="95" t="s">
        <v>196</v>
      </c>
      <c r="B9" s="96" t="s">
        <v>265</v>
      </c>
      <c r="C9" s="95" t="s">
        <v>17</v>
      </c>
      <c r="D9" s="95">
        <v>20</v>
      </c>
      <c r="E9" s="97"/>
      <c r="F9" s="97">
        <f>'[21]M Sheet_Security Bldg '!N19</f>
        <v>2.9450624999999997</v>
      </c>
      <c r="G9" s="98">
        <f t="shared" si="0"/>
        <v>2.9450624999999997</v>
      </c>
      <c r="H9" s="99">
        <v>3300</v>
      </c>
      <c r="I9" s="109">
        <f t="shared" si="1"/>
        <v>0</v>
      </c>
      <c r="J9" s="110">
        <f t="shared" si="2"/>
        <v>9718.7062499999993</v>
      </c>
      <c r="K9" s="109">
        <f t="shared" si="3"/>
        <v>9718.7062499999993</v>
      </c>
    </row>
    <row r="10" spans="1:11" s="111" customFormat="1">
      <c r="A10" s="95" t="s">
        <v>198</v>
      </c>
      <c r="B10" s="96" t="s">
        <v>199</v>
      </c>
      <c r="C10" s="95" t="s">
        <v>17</v>
      </c>
      <c r="D10" s="95">
        <v>30</v>
      </c>
      <c r="E10" s="97"/>
      <c r="F10" s="97">
        <f>'[21]M Sheet_Security Bldg '!N37</f>
        <v>13.43214330604553</v>
      </c>
      <c r="G10" s="98">
        <f t="shared" si="0"/>
        <v>13.43214330604553</v>
      </c>
      <c r="H10" s="99">
        <v>4450</v>
      </c>
      <c r="I10" s="109">
        <f t="shared" si="1"/>
        <v>0</v>
      </c>
      <c r="J10" s="110">
        <f t="shared" si="2"/>
        <v>59773.037711902609</v>
      </c>
      <c r="K10" s="109">
        <f t="shared" si="3"/>
        <v>59773.037711902609</v>
      </c>
    </row>
    <row r="11" spans="1:11" s="111" customFormat="1" ht="28.5">
      <c r="A11" s="95" t="s">
        <v>219</v>
      </c>
      <c r="B11" s="96" t="s">
        <v>36</v>
      </c>
      <c r="C11" s="95" t="s">
        <v>17</v>
      </c>
      <c r="D11" s="95">
        <v>60</v>
      </c>
      <c r="E11" s="97"/>
      <c r="F11" s="97">
        <f>'[21]M Sheet_Security Bldg '!N39</f>
        <v>13.43214330604553</v>
      </c>
      <c r="G11" s="98">
        <f t="shared" si="0"/>
        <v>13.43214330604553</v>
      </c>
      <c r="H11" s="99">
        <v>215</v>
      </c>
      <c r="I11" s="109">
        <f t="shared" si="1"/>
        <v>0</v>
      </c>
      <c r="J11" s="110">
        <f t="shared" si="2"/>
        <v>2887.910810799789</v>
      </c>
      <c r="K11" s="109">
        <f t="shared" si="3"/>
        <v>2887.910810799789</v>
      </c>
    </row>
    <row r="12" spans="1:11" s="111" customFormat="1">
      <c r="A12" s="95" t="s">
        <v>266</v>
      </c>
      <c r="B12" s="96" t="s">
        <v>256</v>
      </c>
      <c r="C12" s="95" t="s">
        <v>39</v>
      </c>
      <c r="D12" s="95">
        <v>6</v>
      </c>
      <c r="E12" s="97"/>
      <c r="F12" s="97">
        <f>'[21]BBS_Security Bldg'!X350</f>
        <v>2.1128840000000011</v>
      </c>
      <c r="G12" s="98">
        <f t="shared" si="0"/>
        <v>2.1128840000000011</v>
      </c>
      <c r="H12" s="99">
        <v>54000</v>
      </c>
      <c r="I12" s="109">
        <f t="shared" si="1"/>
        <v>0</v>
      </c>
      <c r="J12" s="110">
        <f t="shared" si="2"/>
        <v>114095.73600000006</v>
      </c>
      <c r="K12" s="109">
        <f t="shared" si="3"/>
        <v>114095.73600000006</v>
      </c>
    </row>
    <row r="13" spans="1:11" s="111" customFormat="1">
      <c r="A13" s="95" t="s">
        <v>221</v>
      </c>
      <c r="B13" s="96" t="s">
        <v>222</v>
      </c>
      <c r="C13" s="95" t="s">
        <v>41</v>
      </c>
      <c r="D13" s="95">
        <v>150</v>
      </c>
      <c r="E13" s="97"/>
      <c r="F13" s="97">
        <f>'[21]M Sheet_Security Bldg '!N48</f>
        <v>57.487920000000145</v>
      </c>
      <c r="G13" s="98">
        <f t="shared" si="0"/>
        <v>57.487920000000145</v>
      </c>
      <c r="H13" s="99">
        <v>470</v>
      </c>
      <c r="I13" s="109">
        <f t="shared" si="1"/>
        <v>0</v>
      </c>
      <c r="J13" s="110">
        <f t="shared" si="2"/>
        <v>27019.322400000066</v>
      </c>
      <c r="K13" s="109">
        <f t="shared" si="3"/>
        <v>27019.322400000066</v>
      </c>
    </row>
    <row r="14" spans="1:11">
      <c r="A14" s="106"/>
      <c r="B14" s="106"/>
      <c r="C14" s="106"/>
      <c r="D14" s="106"/>
      <c r="E14" s="106"/>
      <c r="F14" s="106"/>
      <c r="G14" s="106"/>
      <c r="H14" s="99"/>
      <c r="I14" s="114"/>
      <c r="J14" s="114"/>
      <c r="K14" s="114"/>
    </row>
    <row r="15" spans="1:11" ht="15">
      <c r="A15" s="381" t="s">
        <v>267</v>
      </c>
      <c r="B15" s="382"/>
      <c r="C15" s="382"/>
      <c r="D15" s="382"/>
      <c r="E15" s="382"/>
      <c r="F15" s="382"/>
      <c r="G15" s="383"/>
      <c r="H15" s="115" t="s">
        <v>263</v>
      </c>
      <c r="I15" s="116">
        <f>SUM(I7:I14)</f>
        <v>0</v>
      </c>
      <c r="J15" s="117">
        <f>SUM(J7:J14)</f>
        <v>233295.07517520245</v>
      </c>
      <c r="K15" s="118">
        <f>SUM(K7:K14)</f>
        <v>233295.07517520245</v>
      </c>
    </row>
    <row r="16" spans="1:11" ht="18">
      <c r="A16" s="356" t="s">
        <v>268</v>
      </c>
      <c r="B16" s="357"/>
      <c r="C16" s="357"/>
      <c r="D16" s="357"/>
      <c r="E16" s="357"/>
      <c r="F16" s="357"/>
      <c r="G16" s="357"/>
      <c r="H16" s="357"/>
      <c r="I16" s="357"/>
      <c r="J16" s="357"/>
      <c r="K16" s="358"/>
    </row>
    <row r="17" spans="1:11">
      <c r="A17" s="375" t="s">
        <v>242</v>
      </c>
      <c r="B17" s="376" t="s">
        <v>243</v>
      </c>
      <c r="C17" s="376" t="s">
        <v>7</v>
      </c>
      <c r="D17" s="377" t="s">
        <v>167</v>
      </c>
      <c r="E17" s="378"/>
      <c r="F17" s="378"/>
      <c r="G17" s="379"/>
      <c r="H17" s="380" t="s">
        <v>235</v>
      </c>
      <c r="I17" s="365" t="s">
        <v>244</v>
      </c>
      <c r="J17" s="366"/>
      <c r="K17" s="367"/>
    </row>
    <row r="18" spans="1:11" ht="15.75">
      <c r="A18" s="375"/>
      <c r="B18" s="376"/>
      <c r="C18" s="376"/>
      <c r="D18" s="89" t="s">
        <v>245</v>
      </c>
      <c r="E18" s="90" t="s">
        <v>246</v>
      </c>
      <c r="F18" s="90" t="s">
        <v>247</v>
      </c>
      <c r="G18" s="91" t="s">
        <v>248</v>
      </c>
      <c r="H18" s="380"/>
      <c r="I18" s="92" t="s">
        <v>246</v>
      </c>
      <c r="J18" s="93" t="s">
        <v>247</v>
      </c>
      <c r="K18" s="94" t="s">
        <v>248</v>
      </c>
    </row>
    <row r="19" spans="1:11" s="102" customFormat="1">
      <c r="A19" s="95" t="s">
        <v>249</v>
      </c>
      <c r="B19" s="96" t="s">
        <v>250</v>
      </c>
      <c r="C19" s="95" t="s">
        <v>17</v>
      </c>
      <c r="D19" s="112">
        <v>105</v>
      </c>
      <c r="E19" s="97">
        <v>243.64500000000001</v>
      </c>
      <c r="F19" s="97"/>
      <c r="G19" s="98">
        <f>E19+F19</f>
        <v>243.64500000000001</v>
      </c>
      <c r="H19" s="99">
        <v>174</v>
      </c>
      <c r="I19" s="109">
        <f t="shared" ref="I19:I46" si="4">E19*H19</f>
        <v>42394.23</v>
      </c>
      <c r="J19" s="101">
        <f>H19*F19</f>
        <v>0</v>
      </c>
      <c r="K19" s="109">
        <f>I19+J19</f>
        <v>42394.23</v>
      </c>
    </row>
    <row r="20" spans="1:11" s="102" customFormat="1">
      <c r="A20" s="95" t="s">
        <v>251</v>
      </c>
      <c r="B20" s="96" t="s">
        <v>192</v>
      </c>
      <c r="C20" s="95" t="s">
        <v>17</v>
      </c>
      <c r="D20" s="112">
        <v>105</v>
      </c>
      <c r="E20" s="97">
        <v>243.64500000000001</v>
      </c>
      <c r="F20" s="97"/>
      <c r="G20" s="98">
        <f t="shared" ref="G20:G46" si="5">E20+F20</f>
        <v>243.64500000000001</v>
      </c>
      <c r="H20" s="99">
        <v>189</v>
      </c>
      <c r="I20" s="100">
        <f t="shared" si="4"/>
        <v>46048.904999999999</v>
      </c>
      <c r="J20" s="101">
        <f t="shared" ref="J20:J46" si="6">H20*F20</f>
        <v>0</v>
      </c>
      <c r="K20" s="100">
        <f t="shared" ref="K20:K46" si="7">I20+J20</f>
        <v>46048.904999999999</v>
      </c>
    </row>
    <row r="21" spans="1:11" s="102" customFormat="1">
      <c r="A21" s="95" t="s">
        <v>252</v>
      </c>
      <c r="B21" s="96" t="s">
        <v>253</v>
      </c>
      <c r="C21" s="95" t="s">
        <v>17</v>
      </c>
      <c r="D21" s="95">
        <v>55</v>
      </c>
      <c r="E21" s="97">
        <v>227.410775000001</v>
      </c>
      <c r="F21" s="97"/>
      <c r="G21" s="98">
        <f t="shared" si="5"/>
        <v>227.410775000001</v>
      </c>
      <c r="H21" s="99">
        <v>236</v>
      </c>
      <c r="I21" s="100">
        <f t="shared" si="4"/>
        <v>53668.942900000235</v>
      </c>
      <c r="J21" s="101">
        <f t="shared" si="6"/>
        <v>0</v>
      </c>
      <c r="K21" s="100">
        <f t="shared" si="7"/>
        <v>53668.942900000235</v>
      </c>
    </row>
    <row r="22" spans="1:11" s="102" customFormat="1" ht="28.5">
      <c r="A22" s="95" t="s">
        <v>254</v>
      </c>
      <c r="B22" s="96" t="s">
        <v>269</v>
      </c>
      <c r="C22" s="95" t="s">
        <v>17</v>
      </c>
      <c r="D22" s="95">
        <v>20</v>
      </c>
      <c r="E22" s="97">
        <v>38.594230000000003</v>
      </c>
      <c r="F22" s="97"/>
      <c r="G22" s="98">
        <f t="shared" si="5"/>
        <v>38.594230000000003</v>
      </c>
      <c r="H22" s="99">
        <v>1898</v>
      </c>
      <c r="I22" s="100">
        <f t="shared" si="4"/>
        <v>73251.848540000006</v>
      </c>
      <c r="J22" s="101">
        <f t="shared" si="6"/>
        <v>0</v>
      </c>
      <c r="K22" s="100">
        <f t="shared" si="7"/>
        <v>73251.848540000006</v>
      </c>
    </row>
    <row r="23" spans="1:11" s="102" customFormat="1">
      <c r="A23" s="95" t="s">
        <v>270</v>
      </c>
      <c r="B23" s="96" t="s">
        <v>271</v>
      </c>
      <c r="C23" s="95" t="s">
        <v>17</v>
      </c>
      <c r="D23" s="95"/>
      <c r="E23" s="97">
        <v>16.780100000000001</v>
      </c>
      <c r="F23" s="97"/>
      <c r="G23" s="98">
        <f t="shared" si="5"/>
        <v>16.780100000000001</v>
      </c>
      <c r="H23" s="99">
        <v>3375</v>
      </c>
      <c r="I23" s="100">
        <f t="shared" si="4"/>
        <v>56632.837500000001</v>
      </c>
      <c r="J23" s="101">
        <f t="shared" si="6"/>
        <v>0</v>
      </c>
      <c r="K23" s="100">
        <f t="shared" si="7"/>
        <v>56632.837500000001</v>
      </c>
    </row>
    <row r="24" spans="1:11" s="102" customFormat="1" ht="28.5">
      <c r="A24" s="95" t="s">
        <v>198</v>
      </c>
      <c r="B24" s="96" t="s">
        <v>272</v>
      </c>
      <c r="C24" s="95" t="s">
        <v>17</v>
      </c>
      <c r="D24" s="95">
        <v>50</v>
      </c>
      <c r="E24" s="97">
        <v>173.31307000000001</v>
      </c>
      <c r="F24" s="97"/>
      <c r="G24" s="98">
        <f t="shared" si="5"/>
        <v>173.31307000000001</v>
      </c>
      <c r="H24" s="99">
        <v>4750</v>
      </c>
      <c r="I24" s="100">
        <f t="shared" si="4"/>
        <v>823237.08250000002</v>
      </c>
      <c r="J24" s="101">
        <f t="shared" si="6"/>
        <v>0</v>
      </c>
      <c r="K24" s="100">
        <f t="shared" si="7"/>
        <v>823237.08250000002</v>
      </c>
    </row>
    <row r="25" spans="1:11" s="102" customFormat="1" ht="28.5">
      <c r="A25" s="95" t="s">
        <v>219</v>
      </c>
      <c r="B25" s="96" t="s">
        <v>273</v>
      </c>
      <c r="C25" s="95" t="s">
        <v>17</v>
      </c>
      <c r="D25" s="95">
        <v>50</v>
      </c>
      <c r="E25" s="97">
        <v>159.9966</v>
      </c>
      <c r="F25" s="97"/>
      <c r="G25" s="98">
        <f t="shared" si="5"/>
        <v>159.9966</v>
      </c>
      <c r="H25" s="99">
        <v>230</v>
      </c>
      <c r="I25" s="100">
        <f t="shared" si="4"/>
        <v>36799.218000000001</v>
      </c>
      <c r="J25" s="101">
        <f t="shared" si="6"/>
        <v>0</v>
      </c>
      <c r="K25" s="100">
        <f t="shared" si="7"/>
        <v>36799.218000000001</v>
      </c>
    </row>
    <row r="26" spans="1:11" s="102" customFormat="1">
      <c r="A26" s="95" t="s">
        <v>255</v>
      </c>
      <c r="B26" s="96" t="s">
        <v>256</v>
      </c>
      <c r="C26" s="95" t="s">
        <v>39</v>
      </c>
      <c r="D26" s="95">
        <v>5</v>
      </c>
      <c r="E26" s="97">
        <v>18.784956999999999</v>
      </c>
      <c r="F26" s="97"/>
      <c r="G26" s="98">
        <f t="shared" si="5"/>
        <v>18.784956999999999</v>
      </c>
      <c r="H26" s="99">
        <v>54000</v>
      </c>
      <c r="I26" s="100">
        <f t="shared" si="4"/>
        <v>1014387.678</v>
      </c>
      <c r="J26" s="101">
        <f t="shared" si="6"/>
        <v>0</v>
      </c>
      <c r="K26" s="100">
        <f t="shared" si="7"/>
        <v>1014387.678</v>
      </c>
    </row>
    <row r="27" spans="1:11" s="102" customFormat="1" ht="28.5">
      <c r="A27" s="95" t="s">
        <v>221</v>
      </c>
      <c r="B27" s="96" t="s">
        <v>274</v>
      </c>
      <c r="C27" s="95" t="s">
        <v>41</v>
      </c>
      <c r="D27" s="95">
        <v>285</v>
      </c>
      <c r="E27" s="97">
        <v>826.73649999999998</v>
      </c>
      <c r="F27" s="97"/>
      <c r="G27" s="98">
        <f t="shared" si="5"/>
        <v>826.73649999999998</v>
      </c>
      <c r="H27" s="99">
        <v>510</v>
      </c>
      <c r="I27" s="100">
        <f t="shared" si="4"/>
        <v>421635.61499999999</v>
      </c>
      <c r="J27" s="101">
        <f t="shared" si="6"/>
        <v>0</v>
      </c>
      <c r="K27" s="100">
        <f t="shared" si="7"/>
        <v>421635.61499999999</v>
      </c>
    </row>
    <row r="28" spans="1:11" s="102" customFormat="1" ht="15">
      <c r="A28" s="95" t="s">
        <v>275</v>
      </c>
      <c r="B28" s="96" t="s">
        <v>276</v>
      </c>
      <c r="C28" s="95" t="s">
        <v>41</v>
      </c>
      <c r="D28" s="95"/>
      <c r="E28" s="97">
        <v>290.46000000000004</v>
      </c>
      <c r="F28" s="97"/>
      <c r="G28" s="98">
        <f t="shared" si="5"/>
        <v>290.46000000000004</v>
      </c>
      <c r="H28" s="103">
        <v>515</v>
      </c>
      <c r="I28" s="100">
        <f t="shared" si="4"/>
        <v>149586.90000000002</v>
      </c>
      <c r="J28" s="101">
        <f t="shared" si="6"/>
        <v>0</v>
      </c>
      <c r="K28" s="100">
        <f t="shared" si="7"/>
        <v>149586.90000000002</v>
      </c>
    </row>
    <row r="29" spans="1:11" s="102" customFormat="1" ht="28.5">
      <c r="A29" s="95" t="s">
        <v>277</v>
      </c>
      <c r="B29" s="119" t="s">
        <v>278</v>
      </c>
      <c r="C29" s="95" t="s">
        <v>56</v>
      </c>
      <c r="D29" s="95">
        <v>120</v>
      </c>
      <c r="E29" s="97">
        <v>194.4</v>
      </c>
      <c r="F29" s="97"/>
      <c r="G29" s="98">
        <f t="shared" si="5"/>
        <v>194.4</v>
      </c>
      <c r="H29" s="99">
        <v>330</v>
      </c>
      <c r="I29" s="100">
        <f t="shared" si="4"/>
        <v>64152</v>
      </c>
      <c r="J29" s="101">
        <f t="shared" si="6"/>
        <v>0</v>
      </c>
      <c r="K29" s="100">
        <f t="shared" si="7"/>
        <v>64152</v>
      </c>
    </row>
    <row r="30" spans="1:11" s="102" customFormat="1" ht="28.5">
      <c r="A30" s="95" t="s">
        <v>279</v>
      </c>
      <c r="B30" s="96" t="s">
        <v>280</v>
      </c>
      <c r="C30" s="95" t="s">
        <v>281</v>
      </c>
      <c r="D30" s="95">
        <v>75</v>
      </c>
      <c r="E30" s="97">
        <v>150</v>
      </c>
      <c r="F30" s="97"/>
      <c r="G30" s="98">
        <f t="shared" si="5"/>
        <v>150</v>
      </c>
      <c r="H30" s="99">
        <v>105</v>
      </c>
      <c r="I30" s="100">
        <f t="shared" si="4"/>
        <v>15750</v>
      </c>
      <c r="J30" s="101">
        <f t="shared" si="6"/>
        <v>0</v>
      </c>
      <c r="K30" s="100">
        <f t="shared" si="7"/>
        <v>15750</v>
      </c>
    </row>
    <row r="31" spans="1:11" s="102" customFormat="1" ht="28.5">
      <c r="A31" s="95" t="s">
        <v>282</v>
      </c>
      <c r="B31" s="96" t="s">
        <v>283</v>
      </c>
      <c r="C31" s="95" t="s">
        <v>137</v>
      </c>
      <c r="D31" s="95">
        <v>1</v>
      </c>
      <c r="E31" s="97">
        <v>0</v>
      </c>
      <c r="F31" s="97"/>
      <c r="G31" s="98">
        <f t="shared" si="5"/>
        <v>0</v>
      </c>
      <c r="H31" s="99">
        <v>945</v>
      </c>
      <c r="I31" s="100">
        <f t="shared" si="4"/>
        <v>0</v>
      </c>
      <c r="J31" s="101">
        <f t="shared" si="6"/>
        <v>0</v>
      </c>
      <c r="K31" s="100">
        <f t="shared" si="7"/>
        <v>0</v>
      </c>
    </row>
    <row r="32" spans="1:11" s="102" customFormat="1" ht="28.5">
      <c r="A32" s="75" t="s">
        <v>284</v>
      </c>
      <c r="B32" s="96" t="s">
        <v>257</v>
      </c>
      <c r="C32" s="95" t="s">
        <v>17</v>
      </c>
      <c r="D32" s="95"/>
      <c r="E32" s="97">
        <v>11.32037</v>
      </c>
      <c r="F32" s="97"/>
      <c r="G32" s="98">
        <f t="shared" si="5"/>
        <v>11.32037</v>
      </c>
      <c r="H32" s="99">
        <v>4200</v>
      </c>
      <c r="I32" s="100">
        <f t="shared" si="4"/>
        <v>47545.554000000004</v>
      </c>
      <c r="J32" s="101">
        <f t="shared" si="6"/>
        <v>0</v>
      </c>
      <c r="K32" s="100">
        <f t="shared" si="7"/>
        <v>47545.554000000004</v>
      </c>
    </row>
    <row r="33" spans="1:11" s="102" customFormat="1" ht="28.5">
      <c r="A33" s="75" t="s">
        <v>285</v>
      </c>
      <c r="B33" s="96" t="s">
        <v>258</v>
      </c>
      <c r="C33" s="95" t="s">
        <v>41</v>
      </c>
      <c r="D33" s="95"/>
      <c r="E33" s="97">
        <v>70.093499999999977</v>
      </c>
      <c r="F33" s="97"/>
      <c r="G33" s="98">
        <f t="shared" si="5"/>
        <v>70.093499999999977</v>
      </c>
      <c r="H33" s="99">
        <v>275</v>
      </c>
      <c r="I33" s="100">
        <f t="shared" si="4"/>
        <v>19275.712499999994</v>
      </c>
      <c r="J33" s="101">
        <f t="shared" si="6"/>
        <v>0</v>
      </c>
      <c r="K33" s="100">
        <f t="shared" si="7"/>
        <v>19275.712499999994</v>
      </c>
    </row>
    <row r="34" spans="1:11" s="102" customFormat="1" ht="28.5">
      <c r="A34" s="75" t="s">
        <v>286</v>
      </c>
      <c r="B34" s="96" t="s">
        <v>259</v>
      </c>
      <c r="C34" s="95" t="s">
        <v>41</v>
      </c>
      <c r="D34" s="95"/>
      <c r="E34" s="97">
        <v>389.3549999999999</v>
      </c>
      <c r="F34" s="97"/>
      <c r="G34" s="98">
        <f t="shared" si="5"/>
        <v>389.3549999999999</v>
      </c>
      <c r="H34" s="99">
        <v>350</v>
      </c>
      <c r="I34" s="100">
        <f t="shared" si="4"/>
        <v>136274.24999999997</v>
      </c>
      <c r="J34" s="101">
        <f t="shared" si="6"/>
        <v>0</v>
      </c>
      <c r="K34" s="100">
        <f t="shared" si="7"/>
        <v>136274.24999999997</v>
      </c>
    </row>
    <row r="35" spans="1:11" s="102" customFormat="1" ht="57">
      <c r="A35" s="75" t="s">
        <v>287</v>
      </c>
      <c r="B35" s="108" t="s">
        <v>288</v>
      </c>
      <c r="C35" s="104" t="s">
        <v>56</v>
      </c>
      <c r="D35" s="104"/>
      <c r="E35" s="97">
        <v>27.380000000000003</v>
      </c>
      <c r="F35" s="97"/>
      <c r="G35" s="98">
        <f t="shared" si="5"/>
        <v>27.380000000000003</v>
      </c>
      <c r="H35" s="105">
        <v>1030</v>
      </c>
      <c r="I35" s="120">
        <f t="shared" si="4"/>
        <v>28201.4</v>
      </c>
      <c r="J35" s="121">
        <f t="shared" si="6"/>
        <v>0</v>
      </c>
      <c r="K35" s="120">
        <f t="shared" si="7"/>
        <v>28201.4</v>
      </c>
    </row>
    <row r="36" spans="1:11" s="102" customFormat="1" ht="57">
      <c r="A36" s="75" t="s">
        <v>289</v>
      </c>
      <c r="B36" s="96" t="s">
        <v>260</v>
      </c>
      <c r="C36" s="95" t="s">
        <v>56</v>
      </c>
      <c r="D36" s="95"/>
      <c r="E36" s="97">
        <v>48</v>
      </c>
      <c r="F36" s="97"/>
      <c r="G36" s="98">
        <f t="shared" si="5"/>
        <v>48</v>
      </c>
      <c r="H36" s="99">
        <v>1400</v>
      </c>
      <c r="I36" s="100">
        <f t="shared" si="4"/>
        <v>67200</v>
      </c>
      <c r="J36" s="101">
        <f t="shared" si="6"/>
        <v>0</v>
      </c>
      <c r="K36" s="100">
        <f t="shared" si="7"/>
        <v>67200</v>
      </c>
    </row>
    <row r="37" spans="1:11" s="102" customFormat="1" ht="28.5">
      <c r="A37" s="75" t="s">
        <v>290</v>
      </c>
      <c r="B37" s="96" t="s">
        <v>291</v>
      </c>
      <c r="C37" s="95" t="s">
        <v>41</v>
      </c>
      <c r="D37" s="95"/>
      <c r="E37" s="97">
        <v>87.000000000000014</v>
      </c>
      <c r="F37" s="97">
        <f>'[21]M Sheet_UG tank'!N8</f>
        <v>25.58</v>
      </c>
      <c r="G37" s="98">
        <f t="shared" si="5"/>
        <v>112.58000000000001</v>
      </c>
      <c r="H37" s="99">
        <v>400</v>
      </c>
      <c r="I37" s="100">
        <f t="shared" si="4"/>
        <v>34800.000000000007</v>
      </c>
      <c r="J37" s="101">
        <f t="shared" si="6"/>
        <v>10232</v>
      </c>
      <c r="K37" s="100">
        <f t="shared" si="7"/>
        <v>45032.000000000007</v>
      </c>
    </row>
    <row r="38" spans="1:11" s="102" customFormat="1" ht="42.75">
      <c r="A38" s="112" t="s">
        <v>292</v>
      </c>
      <c r="B38" s="96" t="s">
        <v>293</v>
      </c>
      <c r="C38" s="95" t="s">
        <v>56</v>
      </c>
      <c r="D38" s="95"/>
      <c r="E38" s="97">
        <v>3.25</v>
      </c>
      <c r="F38" s="97"/>
      <c r="G38" s="98">
        <f t="shared" si="5"/>
        <v>3.25</v>
      </c>
      <c r="H38" s="99">
        <v>375</v>
      </c>
      <c r="I38" s="100">
        <f>E38*H38</f>
        <v>1218.75</v>
      </c>
      <c r="J38" s="101">
        <f t="shared" si="6"/>
        <v>0</v>
      </c>
      <c r="K38" s="100">
        <f t="shared" si="7"/>
        <v>1218.75</v>
      </c>
    </row>
    <row r="39" spans="1:11" s="102" customFormat="1" ht="28.5">
      <c r="A39" s="75" t="s">
        <v>294</v>
      </c>
      <c r="B39" s="96" t="s">
        <v>295</v>
      </c>
      <c r="C39" s="95" t="s">
        <v>39</v>
      </c>
      <c r="D39" s="95"/>
      <c r="E39" s="97">
        <v>1.8680000000000001</v>
      </c>
      <c r="F39" s="97">
        <f>'[21]M Sheet_UG tank'!N16</f>
        <v>0.11176250000000001</v>
      </c>
      <c r="G39" s="98">
        <f t="shared" si="5"/>
        <v>1.9797625000000001</v>
      </c>
      <c r="H39" s="99">
        <v>51000</v>
      </c>
      <c r="I39" s="100">
        <f t="shared" si="4"/>
        <v>95268</v>
      </c>
      <c r="J39" s="101">
        <f t="shared" si="6"/>
        <v>5699.8875000000007</v>
      </c>
      <c r="K39" s="100">
        <f t="shared" si="7"/>
        <v>100967.8875</v>
      </c>
    </row>
    <row r="40" spans="1:11" s="102" customFormat="1" ht="28.5">
      <c r="A40" s="75" t="s">
        <v>296</v>
      </c>
      <c r="B40" s="96" t="s">
        <v>297</v>
      </c>
      <c r="C40" s="95" t="s">
        <v>39</v>
      </c>
      <c r="D40" s="95"/>
      <c r="E40" s="97">
        <v>1.3721846175000001</v>
      </c>
      <c r="F40" s="107">
        <f>'[21]M Sheet_UG tank'!N18</f>
        <v>8.3821875000000018E-2</v>
      </c>
      <c r="G40" s="98">
        <f t="shared" si="5"/>
        <v>1.4560064925</v>
      </c>
      <c r="H40" s="99">
        <v>25000</v>
      </c>
      <c r="I40" s="100">
        <f t="shared" si="4"/>
        <v>34304.615437500004</v>
      </c>
      <c r="J40" s="101">
        <f>H40*F40</f>
        <v>2095.5468750000005</v>
      </c>
      <c r="K40" s="100">
        <f t="shared" si="7"/>
        <v>36400.162312500004</v>
      </c>
    </row>
    <row r="41" spans="1:11" s="102" customFormat="1" ht="42.75">
      <c r="A41" s="112" t="s">
        <v>298</v>
      </c>
      <c r="B41" s="96" t="s">
        <v>261</v>
      </c>
      <c r="C41" s="95" t="s">
        <v>39</v>
      </c>
      <c r="D41" s="95"/>
      <c r="E41" s="97">
        <v>3.7296299999999998E-2</v>
      </c>
      <c r="F41" s="97"/>
      <c r="G41" s="98">
        <f t="shared" si="5"/>
        <v>3.7296299999999998E-2</v>
      </c>
      <c r="H41" s="99">
        <v>51000</v>
      </c>
      <c r="I41" s="100">
        <f t="shared" si="4"/>
        <v>1902.1112999999998</v>
      </c>
      <c r="J41" s="101">
        <f t="shared" si="6"/>
        <v>0</v>
      </c>
      <c r="K41" s="100">
        <f t="shared" si="7"/>
        <v>1902.1112999999998</v>
      </c>
    </row>
    <row r="42" spans="1:11" s="102" customFormat="1" ht="42.75">
      <c r="A42" s="112" t="s">
        <v>299</v>
      </c>
      <c r="B42" s="96" t="s">
        <v>262</v>
      </c>
      <c r="C42" s="95" t="s">
        <v>39</v>
      </c>
      <c r="D42" s="95"/>
      <c r="E42" s="97">
        <v>2.7972224999999996E-2</v>
      </c>
      <c r="F42" s="97"/>
      <c r="G42" s="98">
        <f t="shared" si="5"/>
        <v>2.7972224999999996E-2</v>
      </c>
      <c r="H42" s="99">
        <v>25000</v>
      </c>
      <c r="I42" s="100">
        <f t="shared" si="4"/>
        <v>699.30562499999996</v>
      </c>
      <c r="J42" s="101">
        <f t="shared" si="6"/>
        <v>0</v>
      </c>
      <c r="K42" s="100">
        <f t="shared" si="7"/>
        <v>699.30562499999996</v>
      </c>
    </row>
    <row r="43" spans="1:11" s="102" customFormat="1" ht="42.75">
      <c r="A43" s="75" t="s">
        <v>300</v>
      </c>
      <c r="B43" s="96" t="s">
        <v>301</v>
      </c>
      <c r="C43" s="95" t="s">
        <v>41</v>
      </c>
      <c r="D43" s="95"/>
      <c r="E43" s="97">
        <v>42.521599999999999</v>
      </c>
      <c r="F43" s="97"/>
      <c r="G43" s="98">
        <f t="shared" si="5"/>
        <v>42.521599999999999</v>
      </c>
      <c r="H43" s="99">
        <v>760</v>
      </c>
      <c r="I43" s="100">
        <f t="shared" si="4"/>
        <v>32316.416000000001</v>
      </c>
      <c r="J43" s="101">
        <f t="shared" si="6"/>
        <v>0</v>
      </c>
      <c r="K43" s="100">
        <f t="shared" si="7"/>
        <v>32316.416000000001</v>
      </c>
    </row>
    <row r="44" spans="1:11" s="102" customFormat="1" ht="42.75">
      <c r="A44" s="75" t="s">
        <v>302</v>
      </c>
      <c r="B44" s="96" t="s">
        <v>303</v>
      </c>
      <c r="C44" s="95" t="s">
        <v>304</v>
      </c>
      <c r="D44" s="95"/>
      <c r="E44" s="97"/>
      <c r="F44" s="97">
        <f>'[21]M Sheet_UG tank'!N20</f>
        <v>4</v>
      </c>
      <c r="G44" s="98">
        <f t="shared" si="5"/>
        <v>4</v>
      </c>
      <c r="H44" s="99">
        <v>225</v>
      </c>
      <c r="I44" s="100">
        <f t="shared" si="4"/>
        <v>0</v>
      </c>
      <c r="J44" s="101">
        <f t="shared" si="6"/>
        <v>900</v>
      </c>
      <c r="K44" s="100">
        <f t="shared" si="7"/>
        <v>900</v>
      </c>
    </row>
    <row r="45" spans="1:11" s="102" customFormat="1" ht="42.75">
      <c r="A45" s="75" t="s">
        <v>305</v>
      </c>
      <c r="B45" s="96" t="s">
        <v>306</v>
      </c>
      <c r="C45" s="95" t="s">
        <v>304</v>
      </c>
      <c r="D45" s="95"/>
      <c r="E45" s="97"/>
      <c r="F45" s="97">
        <f>'[21]M Sheet_UG tank'!N22</f>
        <v>5</v>
      </c>
      <c r="G45" s="98">
        <f t="shared" si="5"/>
        <v>5</v>
      </c>
      <c r="H45" s="99">
        <v>950</v>
      </c>
      <c r="I45" s="100">
        <f t="shared" si="4"/>
        <v>0</v>
      </c>
      <c r="J45" s="101">
        <f t="shared" si="6"/>
        <v>4750</v>
      </c>
      <c r="K45" s="100">
        <f t="shared" si="7"/>
        <v>4750</v>
      </c>
    </row>
    <row r="46" spans="1:11" s="102" customFormat="1" ht="28.5">
      <c r="A46" s="75" t="s">
        <v>307</v>
      </c>
      <c r="B46" s="96" t="s">
        <v>308</v>
      </c>
      <c r="C46" s="95" t="s">
        <v>56</v>
      </c>
      <c r="D46" s="95"/>
      <c r="E46" s="97"/>
      <c r="F46" s="97">
        <f>'[21]M Sheet_UG tank'!N24</f>
        <v>6.2625000000000011</v>
      </c>
      <c r="G46" s="98">
        <f t="shared" si="5"/>
        <v>6.2625000000000011</v>
      </c>
      <c r="H46" s="99">
        <v>1580</v>
      </c>
      <c r="I46" s="100">
        <f t="shared" si="4"/>
        <v>0</v>
      </c>
      <c r="J46" s="101">
        <f t="shared" si="6"/>
        <v>9894.7500000000018</v>
      </c>
      <c r="K46" s="100">
        <f t="shared" si="7"/>
        <v>9894.7500000000018</v>
      </c>
    </row>
    <row r="47" spans="1:11">
      <c r="A47" s="106"/>
      <c r="B47" s="106"/>
      <c r="C47" s="106"/>
      <c r="D47" s="106"/>
      <c r="E47" s="106"/>
      <c r="F47" s="122"/>
      <c r="G47" s="106"/>
      <c r="H47" s="99"/>
      <c r="I47" s="100"/>
      <c r="J47" s="100"/>
      <c r="K47" s="100"/>
    </row>
    <row r="48" spans="1:11" ht="15">
      <c r="A48" s="381" t="s">
        <v>309</v>
      </c>
      <c r="B48" s="382"/>
      <c r="C48" s="382"/>
      <c r="D48" s="382"/>
      <c r="E48" s="382"/>
      <c r="F48" s="382"/>
      <c r="G48" s="383"/>
      <c r="H48" s="115" t="s">
        <v>263</v>
      </c>
      <c r="I48" s="123">
        <f>SUM(I19:I47)</f>
        <v>3296551.3723025005</v>
      </c>
      <c r="J48" s="117">
        <f>SUM(J19:J47)</f>
        <v>33572.184375000004</v>
      </c>
      <c r="K48" s="118">
        <f>SUM(K19:K47)</f>
        <v>3330123.5566775007</v>
      </c>
    </row>
    <row r="52" spans="11:11" ht="15">
      <c r="K52" s="126"/>
    </row>
  </sheetData>
  <mergeCells count="19">
    <mergeCell ref="A48:G48"/>
    <mergeCell ref="A15:G15"/>
    <mergeCell ref="A16:K16"/>
    <mergeCell ref="A17:A18"/>
    <mergeCell ref="B17:B18"/>
    <mergeCell ref="C17:C18"/>
    <mergeCell ref="D17:G17"/>
    <mergeCell ref="H17:H18"/>
    <mergeCell ref="I17:K17"/>
    <mergeCell ref="I5:K5"/>
    <mergeCell ref="A4:K4"/>
    <mergeCell ref="A1:K1"/>
    <mergeCell ref="A2:I2"/>
    <mergeCell ref="A3:I3"/>
    <mergeCell ref="A5:A6"/>
    <mergeCell ref="B5:B6"/>
    <mergeCell ref="C5:C6"/>
    <mergeCell ref="D5:G5"/>
    <mergeCell ref="H5: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13" workbookViewId="0">
      <selection activeCell="I20" sqref="I20"/>
    </sheetView>
  </sheetViews>
  <sheetFormatPr defaultColWidth="9" defaultRowHeight="15"/>
  <cols>
    <col min="1" max="1" width="7.85546875" style="129" customWidth="1"/>
    <col min="2" max="2" width="31.85546875" style="129" customWidth="1"/>
    <col min="3" max="6" width="14.5703125" style="129" customWidth="1"/>
    <col min="7" max="7" width="16.28515625" style="129" bestFit="1" customWidth="1"/>
    <col min="8" max="8" width="18" style="129" customWidth="1"/>
    <col min="9" max="9" width="16.42578125" style="129" customWidth="1"/>
    <col min="10" max="10" width="20" style="129" customWidth="1"/>
    <col min="11" max="16384" width="9" style="129"/>
  </cols>
  <sheetData>
    <row r="1" spans="1:10" ht="19.5" thickBot="1">
      <c r="A1" s="384" t="s">
        <v>321</v>
      </c>
      <c r="B1" s="385"/>
      <c r="C1" s="385"/>
      <c r="D1" s="386"/>
      <c r="E1" s="386"/>
      <c r="F1" s="386"/>
      <c r="G1" s="387"/>
    </row>
    <row r="2" spans="1:10" ht="16.5" thickBot="1">
      <c r="A2" s="388" t="s">
        <v>322</v>
      </c>
      <c r="B2" s="389"/>
      <c r="C2" s="389"/>
      <c r="D2" s="390"/>
      <c r="E2" s="390"/>
      <c r="F2" s="390"/>
      <c r="G2" s="391"/>
    </row>
    <row r="3" spans="1:10" ht="15.75">
      <c r="A3" s="130" t="s">
        <v>323</v>
      </c>
      <c r="B3" s="131" t="s">
        <v>324</v>
      </c>
      <c r="C3" s="132" t="s">
        <v>325</v>
      </c>
      <c r="D3" s="132" t="s">
        <v>326</v>
      </c>
      <c r="E3" s="132" t="s">
        <v>327</v>
      </c>
      <c r="F3" s="132" t="s">
        <v>328</v>
      </c>
      <c r="G3" s="133" t="s">
        <v>329</v>
      </c>
      <c r="J3" s="134"/>
    </row>
    <row r="4" spans="1:10" ht="15.75">
      <c r="A4" s="135" t="s">
        <v>330</v>
      </c>
      <c r="B4" s="136" t="s">
        <v>331</v>
      </c>
      <c r="C4" s="137"/>
      <c r="D4" s="138"/>
      <c r="E4" s="138"/>
      <c r="F4" s="138"/>
      <c r="G4" s="139"/>
      <c r="H4" s="134"/>
      <c r="I4" s="134"/>
    </row>
    <row r="5" spans="1:10" ht="15.75">
      <c r="A5" s="140" t="s">
        <v>332</v>
      </c>
      <c r="B5" s="141" t="s">
        <v>333</v>
      </c>
      <c r="C5" s="142">
        <v>3555741.3355200002</v>
      </c>
      <c r="D5" s="143">
        <v>3995586.8030211199</v>
      </c>
      <c r="E5" s="143">
        <v>1669699.2734399999</v>
      </c>
      <c r="F5" s="143">
        <v>6995684.0929552596</v>
      </c>
      <c r="G5" s="145">
        <f t="shared" ref="G5:G18" si="0">SUM(C5:F5)</f>
        <v>16216711.50493638</v>
      </c>
      <c r="H5" s="134">
        <f>G5+G23</f>
        <v>17464197.81230386</v>
      </c>
      <c r="I5" s="134"/>
      <c r="J5" s="134"/>
    </row>
    <row r="6" spans="1:10" s="149" customFormat="1" ht="15.75">
      <c r="A6" s="146" t="s">
        <v>184</v>
      </c>
      <c r="B6" s="141" t="s">
        <v>264</v>
      </c>
      <c r="C6" s="147"/>
      <c r="D6" s="144"/>
      <c r="E6" s="144"/>
      <c r="F6" s="144"/>
      <c r="G6" s="145">
        <f t="shared" si="0"/>
        <v>0</v>
      </c>
      <c r="H6" s="148">
        <f>G6</f>
        <v>0</v>
      </c>
      <c r="I6" s="148"/>
      <c r="J6" s="148"/>
    </row>
    <row r="7" spans="1:10" s="149" customFormat="1" ht="15.75">
      <c r="A7" s="146" t="s">
        <v>187</v>
      </c>
      <c r="B7" s="141" t="s">
        <v>334</v>
      </c>
      <c r="C7" s="147"/>
      <c r="D7" s="144"/>
      <c r="E7" s="144"/>
      <c r="F7" s="144"/>
      <c r="G7" s="145">
        <f t="shared" si="0"/>
        <v>0</v>
      </c>
      <c r="H7" s="148">
        <f t="shared" ref="H7:H13" si="1">G7</f>
        <v>0</v>
      </c>
      <c r="I7" s="148"/>
      <c r="J7" s="148"/>
    </row>
    <row r="8" spans="1:10" ht="15.75">
      <c r="A8" s="140" t="s">
        <v>335</v>
      </c>
      <c r="B8" s="141" t="s">
        <v>268</v>
      </c>
      <c r="C8" s="142"/>
      <c r="D8" s="143"/>
      <c r="E8" s="143"/>
      <c r="F8" s="143"/>
      <c r="G8" s="145">
        <f t="shared" si="0"/>
        <v>0</v>
      </c>
      <c r="H8" s="148">
        <f t="shared" si="1"/>
        <v>0</v>
      </c>
      <c r="I8" s="134"/>
      <c r="J8" s="134"/>
    </row>
    <row r="9" spans="1:10" s="149" customFormat="1" ht="15.75">
      <c r="A9" s="146" t="s">
        <v>336</v>
      </c>
      <c r="B9" s="141" t="s">
        <v>337</v>
      </c>
      <c r="C9" s="147"/>
      <c r="D9" s="144"/>
      <c r="E9" s="144"/>
      <c r="F9" s="144"/>
      <c r="G9" s="145">
        <f t="shared" si="0"/>
        <v>0</v>
      </c>
      <c r="H9" s="148">
        <f t="shared" si="1"/>
        <v>0</v>
      </c>
      <c r="I9" s="148"/>
      <c r="J9" s="148"/>
    </row>
    <row r="10" spans="1:10" ht="15.75">
      <c r="A10" s="140" t="s">
        <v>338</v>
      </c>
      <c r="B10" s="141" t="s">
        <v>339</v>
      </c>
      <c r="C10" s="142">
        <v>1740311.2690000101</v>
      </c>
      <c r="D10" s="143">
        <v>1064376.615</v>
      </c>
      <c r="E10" s="143">
        <v>0</v>
      </c>
      <c r="F10" s="143">
        <v>138569.05001475001</v>
      </c>
      <c r="G10" s="145">
        <f t="shared" si="0"/>
        <v>2943256.93401476</v>
      </c>
      <c r="H10" s="134">
        <f>G10+G28</f>
        <v>2997406.93401476</v>
      </c>
      <c r="I10" s="134"/>
      <c r="J10" s="134"/>
    </row>
    <row r="11" spans="1:10" ht="15.75" customHeight="1">
      <c r="A11" s="140" t="s">
        <v>340</v>
      </c>
      <c r="B11" s="141" t="s">
        <v>310</v>
      </c>
      <c r="C11" s="142"/>
      <c r="D11" s="143"/>
      <c r="E11" s="143"/>
      <c r="F11" s="143"/>
      <c r="G11" s="145">
        <f t="shared" si="0"/>
        <v>0</v>
      </c>
      <c r="H11" s="148">
        <f t="shared" si="1"/>
        <v>0</v>
      </c>
      <c r="I11" s="134"/>
    </row>
    <row r="12" spans="1:10" ht="15.75">
      <c r="A12" s="140" t="s">
        <v>341</v>
      </c>
      <c r="B12" s="141" t="s">
        <v>311</v>
      </c>
      <c r="C12" s="142"/>
      <c r="D12" s="143"/>
      <c r="E12" s="143"/>
      <c r="F12" s="143"/>
      <c r="G12" s="145">
        <f t="shared" si="0"/>
        <v>0</v>
      </c>
      <c r="H12" s="148">
        <f t="shared" si="1"/>
        <v>0</v>
      </c>
      <c r="I12" s="134"/>
    </row>
    <row r="13" spans="1:10" s="149" customFormat="1" ht="15.75">
      <c r="A13" s="146" t="s">
        <v>330</v>
      </c>
      <c r="B13" s="141" t="s">
        <v>312</v>
      </c>
      <c r="C13" s="147"/>
      <c r="D13" s="144"/>
      <c r="E13" s="144"/>
      <c r="F13" s="144"/>
      <c r="G13" s="145">
        <f t="shared" si="0"/>
        <v>0</v>
      </c>
      <c r="H13" s="148">
        <f t="shared" si="1"/>
        <v>0</v>
      </c>
      <c r="I13" s="148"/>
    </row>
    <row r="14" spans="1:10" ht="15.75">
      <c r="A14" s="140" t="s">
        <v>342</v>
      </c>
      <c r="B14" s="141" t="s">
        <v>343</v>
      </c>
      <c r="C14" s="142"/>
      <c r="D14" s="143"/>
      <c r="E14" s="143"/>
      <c r="F14" s="143"/>
      <c r="G14" s="145">
        <f t="shared" si="0"/>
        <v>0</v>
      </c>
      <c r="H14" s="134"/>
      <c r="I14" s="134"/>
    </row>
    <row r="15" spans="1:10" ht="15.75">
      <c r="A15" s="140" t="s">
        <v>344</v>
      </c>
      <c r="B15" s="141" t="s">
        <v>313</v>
      </c>
      <c r="C15" s="142"/>
      <c r="D15" s="143"/>
      <c r="E15" s="143"/>
      <c r="F15" s="143"/>
      <c r="G15" s="145">
        <f t="shared" si="0"/>
        <v>0</v>
      </c>
      <c r="H15" s="134">
        <f>G15+G33</f>
        <v>0</v>
      </c>
      <c r="I15" s="134"/>
    </row>
    <row r="16" spans="1:10" ht="15.75">
      <c r="A16" s="140" t="s">
        <v>345</v>
      </c>
      <c r="B16" s="141" t="s">
        <v>314</v>
      </c>
      <c r="C16" s="142"/>
      <c r="D16" s="143"/>
      <c r="E16" s="143"/>
      <c r="F16" s="143"/>
      <c r="G16" s="145">
        <f t="shared" si="0"/>
        <v>0</v>
      </c>
      <c r="H16" s="148">
        <f t="shared" ref="H16:H18" si="2">G16</f>
        <v>0</v>
      </c>
      <c r="I16" s="134"/>
    </row>
    <row r="17" spans="1:10" ht="15.75">
      <c r="A17" s="140" t="s">
        <v>346</v>
      </c>
      <c r="B17" s="141" t="s">
        <v>315</v>
      </c>
      <c r="C17" s="142"/>
      <c r="D17" s="143"/>
      <c r="E17" s="143"/>
      <c r="F17" s="143"/>
      <c r="G17" s="145">
        <f t="shared" si="0"/>
        <v>0</v>
      </c>
      <c r="H17" s="148">
        <f t="shared" si="2"/>
        <v>0</v>
      </c>
      <c r="I17" s="134"/>
    </row>
    <row r="18" spans="1:10" ht="15.75">
      <c r="A18" s="140" t="s">
        <v>347</v>
      </c>
      <c r="B18" s="141" t="s">
        <v>316</v>
      </c>
      <c r="C18" s="142"/>
      <c r="D18" s="143"/>
      <c r="E18" s="143"/>
      <c r="F18" s="143"/>
      <c r="G18" s="145">
        <f t="shared" si="0"/>
        <v>0</v>
      </c>
      <c r="H18" s="148">
        <f t="shared" si="2"/>
        <v>0</v>
      </c>
    </row>
    <row r="19" spans="1:10" ht="15.75">
      <c r="A19" s="140"/>
      <c r="B19" s="150"/>
      <c r="C19" s="142"/>
      <c r="D19" s="143"/>
      <c r="E19" s="143"/>
      <c r="F19" s="143"/>
      <c r="G19" s="145"/>
      <c r="H19" s="134"/>
      <c r="I19" s="134"/>
    </row>
    <row r="20" spans="1:10" ht="15.75">
      <c r="A20" s="151"/>
      <c r="B20" s="152" t="s">
        <v>348</v>
      </c>
      <c r="C20" s="153">
        <f t="shared" ref="C20:F20" si="3">SUM(C5:C19)</f>
        <v>5296052.6045200098</v>
      </c>
      <c r="D20" s="154">
        <f t="shared" si="3"/>
        <v>5059963.4180211201</v>
      </c>
      <c r="E20" s="155">
        <f t="shared" si="3"/>
        <v>1669699.2734399999</v>
      </c>
      <c r="F20" s="156">
        <f t="shared" si="3"/>
        <v>7134253.1429700097</v>
      </c>
      <c r="G20" s="157">
        <f>SUM(G5:G19)</f>
        <v>19159968.438951142</v>
      </c>
      <c r="H20" s="134"/>
      <c r="I20" s="134"/>
      <c r="J20" s="158"/>
    </row>
    <row r="21" spans="1:10" ht="15.75">
      <c r="A21" s="140"/>
      <c r="B21" s="150"/>
      <c r="C21" s="142"/>
      <c r="D21" s="143"/>
      <c r="E21" s="143"/>
      <c r="F21" s="143"/>
      <c r="G21" s="145"/>
      <c r="H21" s="134"/>
      <c r="I21" s="134"/>
    </row>
    <row r="22" spans="1:10" ht="15.75">
      <c r="A22" s="159" t="s">
        <v>349</v>
      </c>
      <c r="B22" s="136" t="s">
        <v>317</v>
      </c>
      <c r="C22" s="142"/>
      <c r="D22" s="143"/>
      <c r="E22" s="143"/>
      <c r="F22" s="143"/>
      <c r="G22" s="145"/>
      <c r="H22" s="134"/>
      <c r="I22" s="134"/>
    </row>
    <row r="23" spans="1:10" s="149" customFormat="1" ht="15.75">
      <c r="A23" s="146" t="s">
        <v>332</v>
      </c>
      <c r="B23" s="141" t="s">
        <v>333</v>
      </c>
      <c r="C23" s="147"/>
      <c r="D23" s="144"/>
      <c r="E23" s="144"/>
      <c r="F23" s="144">
        <v>1247486.3073674799</v>
      </c>
      <c r="G23" s="160">
        <f t="shared" ref="G23:G36" si="4">SUM(C23:F23)</f>
        <v>1247486.3073674799</v>
      </c>
      <c r="H23" s="148"/>
      <c r="I23" s="148"/>
    </row>
    <row r="24" spans="1:10" s="149" customFormat="1" ht="15.75">
      <c r="A24" s="146" t="s">
        <v>184</v>
      </c>
      <c r="B24" s="141" t="s">
        <v>264</v>
      </c>
      <c r="C24" s="147"/>
      <c r="D24" s="144"/>
      <c r="E24" s="144"/>
      <c r="F24" s="144"/>
      <c r="G24" s="160">
        <f t="shared" si="4"/>
        <v>0</v>
      </c>
      <c r="H24" s="148"/>
      <c r="I24" s="148"/>
    </row>
    <row r="25" spans="1:10" s="149" customFormat="1" ht="15.75">
      <c r="A25" s="146" t="s">
        <v>187</v>
      </c>
      <c r="B25" s="141" t="s">
        <v>334</v>
      </c>
      <c r="C25" s="147"/>
      <c r="D25" s="144"/>
      <c r="E25" s="144"/>
      <c r="F25" s="144"/>
      <c r="G25" s="160">
        <f t="shared" si="4"/>
        <v>0</v>
      </c>
      <c r="H25" s="148"/>
      <c r="I25" s="148"/>
    </row>
    <row r="26" spans="1:10" s="149" customFormat="1" ht="15.75">
      <c r="A26" s="146" t="s">
        <v>335</v>
      </c>
      <c r="B26" s="141" t="s">
        <v>268</v>
      </c>
      <c r="C26" s="147"/>
      <c r="D26" s="144"/>
      <c r="E26" s="144"/>
      <c r="F26" s="144"/>
      <c r="G26" s="160">
        <f t="shared" si="4"/>
        <v>0</v>
      </c>
      <c r="H26" s="148"/>
      <c r="I26" s="148"/>
    </row>
    <row r="27" spans="1:10" s="149" customFormat="1" ht="15.75">
      <c r="A27" s="146" t="s">
        <v>336</v>
      </c>
      <c r="B27" s="141" t="s">
        <v>337</v>
      </c>
      <c r="C27" s="147"/>
      <c r="D27" s="144"/>
      <c r="E27" s="144"/>
      <c r="F27" s="144"/>
      <c r="G27" s="160">
        <f t="shared" si="4"/>
        <v>0</v>
      </c>
      <c r="H27" s="148"/>
      <c r="I27" s="148"/>
    </row>
    <row r="28" spans="1:10" s="149" customFormat="1" ht="15.75">
      <c r="A28" s="146" t="s">
        <v>338</v>
      </c>
      <c r="B28" s="141" t="s">
        <v>339</v>
      </c>
      <c r="C28" s="147"/>
      <c r="D28" s="144">
        <v>54150</v>
      </c>
      <c r="E28" s="144">
        <v>0</v>
      </c>
      <c r="F28" s="144"/>
      <c r="G28" s="160">
        <f t="shared" si="4"/>
        <v>54150</v>
      </c>
      <c r="H28" s="148"/>
      <c r="I28" s="148"/>
    </row>
    <row r="29" spans="1:10" s="149" customFormat="1" ht="15.75">
      <c r="A29" s="146" t="s">
        <v>340</v>
      </c>
      <c r="B29" s="141" t="s">
        <v>310</v>
      </c>
      <c r="C29" s="147"/>
      <c r="D29" s="144"/>
      <c r="E29" s="144"/>
      <c r="F29" s="144"/>
      <c r="G29" s="160">
        <f t="shared" si="4"/>
        <v>0</v>
      </c>
      <c r="H29" s="148"/>
      <c r="I29" s="148"/>
    </row>
    <row r="30" spans="1:10" s="149" customFormat="1" ht="15.75">
      <c r="A30" s="146" t="s">
        <v>341</v>
      </c>
      <c r="B30" s="141" t="s">
        <v>311</v>
      </c>
      <c r="C30" s="147"/>
      <c r="D30" s="144"/>
      <c r="E30" s="144"/>
      <c r="F30" s="144"/>
      <c r="G30" s="160">
        <f t="shared" si="4"/>
        <v>0</v>
      </c>
      <c r="H30" s="148"/>
      <c r="I30" s="148"/>
    </row>
    <row r="31" spans="1:10" s="149" customFormat="1" ht="15.75">
      <c r="A31" s="146" t="s">
        <v>330</v>
      </c>
      <c r="B31" s="141" t="s">
        <v>312</v>
      </c>
      <c r="C31" s="147"/>
      <c r="D31" s="144"/>
      <c r="E31" s="144"/>
      <c r="F31" s="144"/>
      <c r="G31" s="160">
        <f t="shared" si="4"/>
        <v>0</v>
      </c>
      <c r="H31" s="148"/>
      <c r="I31" s="148"/>
    </row>
    <row r="32" spans="1:10" s="149" customFormat="1" ht="15.75">
      <c r="A32" s="146" t="s">
        <v>342</v>
      </c>
      <c r="B32" s="141" t="s">
        <v>343</v>
      </c>
      <c r="C32" s="147"/>
      <c r="D32" s="144"/>
      <c r="E32" s="144"/>
      <c r="F32" s="144"/>
      <c r="G32" s="160">
        <f t="shared" si="4"/>
        <v>0</v>
      </c>
      <c r="H32" s="148"/>
      <c r="I32" s="148"/>
    </row>
    <row r="33" spans="1:10" s="149" customFormat="1" ht="15.75">
      <c r="A33" s="146" t="s">
        <v>344</v>
      </c>
      <c r="B33" s="141" t="s">
        <v>313</v>
      </c>
      <c r="C33" s="147"/>
      <c r="D33" s="144"/>
      <c r="E33" s="144"/>
      <c r="F33" s="144"/>
      <c r="G33" s="160">
        <f t="shared" si="4"/>
        <v>0</v>
      </c>
      <c r="H33" s="148"/>
      <c r="I33" s="148"/>
    </row>
    <row r="34" spans="1:10" s="149" customFormat="1" ht="15.75">
      <c r="A34" s="146" t="s">
        <v>345</v>
      </c>
      <c r="B34" s="141" t="s">
        <v>314</v>
      </c>
      <c r="C34" s="147"/>
      <c r="D34" s="144"/>
      <c r="E34" s="144"/>
      <c r="F34" s="144"/>
      <c r="G34" s="160">
        <f t="shared" si="4"/>
        <v>0</v>
      </c>
      <c r="H34" s="148"/>
      <c r="I34" s="148"/>
    </row>
    <row r="35" spans="1:10" s="149" customFormat="1" ht="15.75">
      <c r="A35" s="146" t="s">
        <v>346</v>
      </c>
      <c r="B35" s="141" t="s">
        <v>350</v>
      </c>
      <c r="C35" s="147"/>
      <c r="D35" s="144"/>
      <c r="E35" s="144"/>
      <c r="F35" s="144"/>
      <c r="G35" s="160">
        <f t="shared" si="4"/>
        <v>0</v>
      </c>
      <c r="H35" s="148"/>
      <c r="I35" s="148"/>
    </row>
    <row r="36" spans="1:10" ht="15.75">
      <c r="A36" s="140" t="s">
        <v>347</v>
      </c>
      <c r="B36" s="150" t="s">
        <v>316</v>
      </c>
      <c r="C36" s="142"/>
      <c r="D36" s="143"/>
      <c r="E36" s="143"/>
      <c r="F36" s="143"/>
      <c r="G36" s="160">
        <f t="shared" si="4"/>
        <v>0</v>
      </c>
      <c r="H36" s="134"/>
    </row>
    <row r="37" spans="1:10" ht="15.75">
      <c r="A37" s="140"/>
      <c r="B37" s="150"/>
      <c r="C37" s="142"/>
      <c r="D37" s="143"/>
      <c r="E37" s="143"/>
      <c r="F37" s="143"/>
      <c r="G37" s="145"/>
      <c r="H37" s="134"/>
      <c r="I37" s="134"/>
    </row>
    <row r="38" spans="1:10" ht="18" customHeight="1">
      <c r="A38" s="151"/>
      <c r="B38" s="152" t="s">
        <v>351</v>
      </c>
      <c r="C38" s="153">
        <f t="shared" ref="C38:F38" si="5">SUM(C23:C37)</f>
        <v>0</v>
      </c>
      <c r="D38" s="154">
        <f t="shared" si="5"/>
        <v>54150</v>
      </c>
      <c r="E38" s="155">
        <f t="shared" si="5"/>
        <v>0</v>
      </c>
      <c r="F38" s="156">
        <f t="shared" si="5"/>
        <v>1247486.3073674799</v>
      </c>
      <c r="G38" s="157">
        <f>SUM(G23:G37)</f>
        <v>1301636.3073674799</v>
      </c>
      <c r="H38" s="134"/>
      <c r="I38" s="134"/>
      <c r="J38" s="158"/>
    </row>
    <row r="39" spans="1:10" ht="15.75">
      <c r="A39" s="161"/>
      <c r="B39" s="162"/>
      <c r="C39" s="142"/>
      <c r="D39" s="143"/>
      <c r="E39" s="143"/>
      <c r="F39" s="143"/>
      <c r="G39" s="145"/>
    </row>
    <row r="40" spans="1:10" ht="15.75">
      <c r="A40" s="163"/>
      <c r="B40" s="164" t="s">
        <v>352</v>
      </c>
      <c r="C40" s="153">
        <f>+C20+C38</f>
        <v>5296052.6045200098</v>
      </c>
      <c r="D40" s="154">
        <f t="shared" ref="D40:F40" si="6">+D20+D38</f>
        <v>5114113.4180211201</v>
      </c>
      <c r="E40" s="155">
        <f t="shared" si="6"/>
        <v>1669699.2734399999</v>
      </c>
      <c r="F40" s="156">
        <f t="shared" si="6"/>
        <v>8381739.4503374901</v>
      </c>
      <c r="G40" s="157">
        <f>+G20+G38</f>
        <v>20461604.746318623</v>
      </c>
      <c r="H40" s="134"/>
      <c r="I40" s="134"/>
      <c r="J40" s="158"/>
    </row>
    <row r="41" spans="1:10" s="170" customFormat="1" ht="15.75">
      <c r="A41" s="165" t="s">
        <v>353</v>
      </c>
      <c r="B41" s="166" t="s">
        <v>354</v>
      </c>
      <c r="C41" s="167"/>
      <c r="D41" s="168"/>
      <c r="E41" s="168"/>
      <c r="F41" s="168"/>
      <c r="G41" s="169"/>
    </row>
    <row r="42" spans="1:10" ht="15.75">
      <c r="A42" s="161" t="s">
        <v>355</v>
      </c>
      <c r="B42" s="171" t="s">
        <v>356</v>
      </c>
      <c r="C42" s="172">
        <v>0</v>
      </c>
      <c r="D42" s="173"/>
      <c r="E42" s="173"/>
      <c r="F42" s="173"/>
      <c r="G42" s="145">
        <f>SUM(C42:F42)</f>
        <v>0</v>
      </c>
      <c r="H42" s="174"/>
    </row>
    <row r="43" spans="1:10" ht="15.75">
      <c r="A43" s="161" t="s">
        <v>357</v>
      </c>
      <c r="B43" s="171" t="s">
        <v>358</v>
      </c>
      <c r="C43" s="175">
        <v>-16695.505830999999</v>
      </c>
      <c r="D43" s="176">
        <v>-18559.097160000001</v>
      </c>
      <c r="E43" s="176">
        <v>-8940.17258699999</v>
      </c>
      <c r="F43" s="176">
        <v>-66168.186035999897</v>
      </c>
      <c r="G43" s="177">
        <f>SUM(C43:F43)</f>
        <v>-110362.96161399988</v>
      </c>
      <c r="H43" s="178"/>
    </row>
    <row r="44" spans="1:10" ht="15.75">
      <c r="A44" s="161" t="s">
        <v>359</v>
      </c>
      <c r="B44" s="171" t="s">
        <v>360</v>
      </c>
      <c r="C44" s="172">
        <v>0</v>
      </c>
      <c r="D44" s="172">
        <v>0</v>
      </c>
      <c r="E44" s="173"/>
      <c r="F44" s="173"/>
      <c r="G44" s="177">
        <f>SUM(C44:F44)</f>
        <v>0</v>
      </c>
      <c r="H44" s="178"/>
    </row>
    <row r="45" spans="1:10" ht="15.75">
      <c r="A45" s="179"/>
      <c r="B45" s="180" t="s">
        <v>361</v>
      </c>
      <c r="C45" s="181">
        <f>SUM(C42:C44)</f>
        <v>-16695.505830999999</v>
      </c>
      <c r="D45" s="182">
        <f t="shared" ref="D45:F45" si="7">SUM(D42:D44)</f>
        <v>-18559.097160000001</v>
      </c>
      <c r="E45" s="183">
        <f t="shared" si="7"/>
        <v>-8940.17258699999</v>
      </c>
      <c r="F45" s="184">
        <f t="shared" si="7"/>
        <v>-66168.186035999897</v>
      </c>
      <c r="G45" s="185">
        <f>SUM(G42:G44)</f>
        <v>-110362.96161399988</v>
      </c>
      <c r="H45" s="186"/>
    </row>
    <row r="46" spans="1:10" ht="15.75">
      <c r="A46" s="161"/>
      <c r="B46" s="187" t="s">
        <v>362</v>
      </c>
      <c r="C46" s="188">
        <f>C45</f>
        <v>-16695.505830999999</v>
      </c>
      <c r="D46" s="188">
        <f>C45+D45</f>
        <v>-35254.602991</v>
      </c>
      <c r="E46" s="188"/>
      <c r="F46" s="188"/>
      <c r="G46" s="189"/>
    </row>
    <row r="47" spans="1:10" ht="15.75">
      <c r="A47" s="190"/>
      <c r="B47" s="191" t="s">
        <v>363</v>
      </c>
      <c r="C47" s="192">
        <f>C40+C45</f>
        <v>5279357.0986890094</v>
      </c>
      <c r="D47" s="193">
        <f t="shared" ref="D47:F47" si="8">D40+D45</f>
        <v>5095554.3208611198</v>
      </c>
      <c r="E47" s="194">
        <f t="shared" si="8"/>
        <v>1660759.1008529998</v>
      </c>
      <c r="F47" s="195">
        <f t="shared" si="8"/>
        <v>8315571.26430149</v>
      </c>
      <c r="G47" s="157">
        <f>G40+G45</f>
        <v>20351241.784704622</v>
      </c>
    </row>
    <row r="48" spans="1:10" ht="15" customHeight="1">
      <c r="A48" s="196"/>
      <c r="B48" s="187" t="s">
        <v>362</v>
      </c>
      <c r="C48" s="197">
        <f>C47</f>
        <v>5279357.0986890094</v>
      </c>
      <c r="D48" s="198">
        <f>C47+D47</f>
        <v>10374911.419550128</v>
      </c>
      <c r="E48" s="198">
        <f t="shared" ref="E48:F48" si="9">E47+D48</f>
        <v>12035670.520403128</v>
      </c>
      <c r="F48" s="198">
        <f t="shared" si="9"/>
        <v>20351241.784704618</v>
      </c>
      <c r="G48" s="199"/>
    </row>
    <row r="49" spans="1:7" ht="15.75">
      <c r="A49" s="200"/>
      <c r="B49" s="201" t="s">
        <v>364</v>
      </c>
      <c r="C49" s="202">
        <f>C47</f>
        <v>5279357.0986890094</v>
      </c>
      <c r="D49" s="203">
        <f t="shared" ref="D49:F49" si="10">D47</f>
        <v>5095554.3208611198</v>
      </c>
      <c r="E49" s="204">
        <f t="shared" si="10"/>
        <v>1660759.1008529998</v>
      </c>
      <c r="F49" s="195">
        <f t="shared" si="10"/>
        <v>8315571.26430149</v>
      </c>
      <c r="G49" s="205">
        <f>G47</f>
        <v>20351241.784704622</v>
      </c>
    </row>
    <row r="50" spans="1:7" s="208" customFormat="1" ht="18.75" customHeight="1">
      <c r="A50" s="206"/>
      <c r="B50" s="187" t="s">
        <v>365</v>
      </c>
      <c r="C50" s="188">
        <f t="shared" ref="C50:G50" si="11">C49*9%</f>
        <v>475142.13888201083</v>
      </c>
      <c r="D50" s="188">
        <f t="shared" si="11"/>
        <v>458599.88887750078</v>
      </c>
      <c r="E50" s="188">
        <f t="shared" si="11"/>
        <v>149468.31907676999</v>
      </c>
      <c r="F50" s="188">
        <f t="shared" si="11"/>
        <v>748401.41378713411</v>
      </c>
      <c r="G50" s="207">
        <f t="shared" si="11"/>
        <v>1831611.7606234159</v>
      </c>
    </row>
    <row r="51" spans="1:7" s="208" customFormat="1" ht="18.75" customHeight="1">
      <c r="A51" s="206"/>
      <c r="B51" s="187" t="s">
        <v>366</v>
      </c>
      <c r="C51" s="188">
        <f t="shared" ref="C51:G51" si="12">C49*9%</f>
        <v>475142.13888201083</v>
      </c>
      <c r="D51" s="188">
        <f t="shared" si="12"/>
        <v>458599.88887750078</v>
      </c>
      <c r="E51" s="188">
        <f t="shared" si="12"/>
        <v>149468.31907676999</v>
      </c>
      <c r="F51" s="188">
        <f t="shared" si="12"/>
        <v>748401.41378713411</v>
      </c>
      <c r="G51" s="207">
        <f t="shared" si="12"/>
        <v>1831611.7606234159</v>
      </c>
    </row>
    <row r="52" spans="1:7" s="208" customFormat="1" ht="18.75" customHeight="1">
      <c r="A52" s="209"/>
      <c r="B52" s="210" t="s">
        <v>367</v>
      </c>
      <c r="C52" s="211">
        <f t="shared" ref="C52:G52" si="13">SUM(C49:C51)</f>
        <v>6229641.3764530318</v>
      </c>
      <c r="D52" s="212">
        <f t="shared" si="13"/>
        <v>6012754.0986161213</v>
      </c>
      <c r="E52" s="213">
        <f t="shared" si="13"/>
        <v>1959695.7390065398</v>
      </c>
      <c r="F52" s="214">
        <f t="shared" si="13"/>
        <v>9812374.091875758</v>
      </c>
      <c r="G52" s="215">
        <f t="shared" si="13"/>
        <v>24014465.305951454</v>
      </c>
    </row>
    <row r="53" spans="1:7" s="208" customFormat="1" ht="18.75" customHeight="1">
      <c r="A53" s="206"/>
      <c r="B53" s="187" t="s">
        <v>368</v>
      </c>
      <c r="C53" s="188">
        <f t="shared" ref="C53:F53" si="14">-C49*5%</f>
        <v>-263967.85493445047</v>
      </c>
      <c r="D53" s="188">
        <f t="shared" si="14"/>
        <v>-254777.71604305599</v>
      </c>
      <c r="E53" s="188">
        <f t="shared" si="14"/>
        <v>-83037.955042649992</v>
      </c>
      <c r="F53" s="188">
        <f t="shared" si="14"/>
        <v>-415778.56321507454</v>
      </c>
      <c r="G53" s="207">
        <f>-G49*5%</f>
        <v>-1017562.0892352312</v>
      </c>
    </row>
    <row r="54" spans="1:7" s="208" customFormat="1" ht="18.75" customHeight="1">
      <c r="A54" s="206"/>
      <c r="B54" s="187" t="s">
        <v>369</v>
      </c>
      <c r="C54" s="188">
        <f t="shared" ref="C54:F54" si="15">-C49*10%</f>
        <v>-527935.70986890094</v>
      </c>
      <c r="D54" s="188">
        <f t="shared" si="15"/>
        <v>-509555.43208611198</v>
      </c>
      <c r="E54" s="188">
        <f t="shared" si="15"/>
        <v>-166075.91008529998</v>
      </c>
      <c r="F54" s="188">
        <f t="shared" si="15"/>
        <v>-831557.12643014907</v>
      </c>
      <c r="G54" s="207">
        <f>-G49*10%</f>
        <v>-2035124.1784704623</v>
      </c>
    </row>
    <row r="55" spans="1:7" s="208" customFormat="1" ht="18.75" customHeight="1">
      <c r="A55" s="206"/>
      <c r="B55" s="187" t="s">
        <v>370</v>
      </c>
      <c r="C55" s="188"/>
      <c r="D55" s="188"/>
      <c r="E55" s="188"/>
      <c r="F55" s="188"/>
      <c r="G55" s="207">
        <f>SUM(C55:F55)</f>
        <v>0</v>
      </c>
    </row>
    <row r="56" spans="1:7" s="208" customFormat="1" ht="18.75" customHeight="1">
      <c r="A56" s="209"/>
      <c r="B56" s="210" t="s">
        <v>371</v>
      </c>
      <c r="C56" s="211">
        <f t="shared" ref="C56:F56" si="16">SUM(C52:C54)</f>
        <v>5437737.8116496801</v>
      </c>
      <c r="D56" s="212">
        <f t="shared" si="16"/>
        <v>5248420.9504869534</v>
      </c>
      <c r="E56" s="213">
        <f t="shared" si="16"/>
        <v>1710581.8738785898</v>
      </c>
      <c r="F56" s="214">
        <f t="shared" si="16"/>
        <v>8565038.4022305347</v>
      </c>
      <c r="G56" s="215">
        <f>SUM(G52:G55)</f>
        <v>20961779.03824576</v>
      </c>
    </row>
    <row r="57" spans="1:7" s="221" customFormat="1" ht="15.75" customHeight="1" thickBot="1">
      <c r="A57" s="216"/>
      <c r="B57" s="217" t="s">
        <v>372</v>
      </c>
      <c r="C57" s="218">
        <f>C56</f>
        <v>5437737.8116496801</v>
      </c>
      <c r="D57" s="219">
        <f t="shared" ref="D57:F57" si="17">D56+C57</f>
        <v>10686158.762136634</v>
      </c>
      <c r="E57" s="218">
        <f t="shared" si="17"/>
        <v>12396740.636015225</v>
      </c>
      <c r="F57" s="218">
        <f t="shared" si="17"/>
        <v>20961779.03824576</v>
      </c>
      <c r="G57" s="220"/>
    </row>
    <row r="62" spans="1:7">
      <c r="C62" s="134"/>
      <c r="D62" s="222"/>
      <c r="E62" s="222"/>
      <c r="F62" s="222"/>
    </row>
    <row r="63" spans="1:7">
      <c r="D63" s="134"/>
      <c r="E63" s="134"/>
      <c r="F63" s="134"/>
    </row>
    <row r="64" spans="1:7">
      <c r="D64" s="223"/>
      <c r="E64" s="223"/>
      <c r="F64" s="223"/>
    </row>
  </sheetData>
  <mergeCells count="2">
    <mergeCell ref="A1:G1"/>
    <mergeCell ref="A2:G2"/>
  </mergeCells>
  <printOptions horizontalCentered="1"/>
  <pageMargins left="0.31496062992126" right="0.31496062992126" top="0.74803149606299202" bottom="0.74803149606299202" header="0.31496062992126" footer="0.31496062992126"/>
  <pageSetup paperSize="9" scale="57" orientation="portrait" r:id="rId1"/>
  <headerFooter>
    <oddHeader>&amp;LConart Engineers Ltd&amp;C&amp;"-,Bold Italic"&amp;14&amp;A&amp;R&amp;P of &amp;N</oddHeader>
    <oddFooter>&amp;LContractor Engineer&amp;CConsultant Engineer&amp;RClient Engineer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Setup Database</vt:lpstr>
      <vt:lpstr>Sampel Setup Database</vt:lpstr>
      <vt:lpstr>Measurement Database</vt:lpstr>
      <vt:lpstr>MS_Report Need</vt:lpstr>
      <vt:lpstr>Report -Abstract_Formate</vt:lpstr>
      <vt:lpstr>Report - Bill Summary</vt:lpstr>
      <vt:lpstr>'MS_Report Need'!Print_Area</vt:lpstr>
      <vt:lpstr>'Report - Bill Summary'!Print_Area</vt:lpstr>
      <vt:lpstr>'Sampel Setup Database'!Print_Area</vt:lpstr>
      <vt:lpstr>'MS_Report Need'!Print_Titles</vt:lpstr>
      <vt:lpstr>'Sampel Setup Database'!Print_Titles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2020-09-02T07:37:40Z</dcterms:modified>
</cp:coreProperties>
</file>